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60" yWindow="45" windowWidth="10875" windowHeight="11025" tabRatio="942" activeTab="11"/>
  </bookViews>
  <sheets>
    <sheet name="PGVu" sheetId="45" r:id="rId1"/>
    <sheet name="SOMMAIRE COMMERCE EXTERIEUR" sheetId="75" r:id="rId2"/>
    <sheet name="1 " sheetId="72" r:id="rId3"/>
    <sheet name="2" sheetId="57" r:id="rId4"/>
    <sheet name="3" sheetId="46" r:id="rId5"/>
    <sheet name="4" sheetId="63" r:id="rId6"/>
    <sheet name="5" sheetId="64" r:id="rId7"/>
    <sheet name="6" sheetId="65" r:id="rId8"/>
    <sheet name="7" sheetId="66" r:id="rId9"/>
    <sheet name="8-9" sheetId="67" r:id="rId10"/>
    <sheet name="10-11" sheetId="68" r:id="rId11"/>
    <sheet name="12" sheetId="73" r:id="rId12"/>
  </sheets>
  <externalReferences>
    <externalReference r:id="rId13"/>
  </externalReferences>
  <definedNames>
    <definedName name="_xlnm._FilterDatabase" localSheetId="2" hidden="1">'1 '!$H$10:$H$44</definedName>
    <definedName name="_xlnm._FilterDatabase" localSheetId="10" hidden="1">'10-11'!$I$71:$J$110</definedName>
    <definedName name="_xlnm._FilterDatabase" localSheetId="9" hidden="1">'8-9'!$I$77:$I$114</definedName>
    <definedName name="_Key1" localSheetId="2" hidden="1">#REF!</definedName>
    <definedName name="_Key1" localSheetId="5" hidden="1">#REF!</definedName>
    <definedName name="_Key1" hidden="1">#REF!</definedName>
    <definedName name="_Order1" hidden="1">255</definedName>
    <definedName name="_Regression_Int" localSheetId="4" hidden="1">1</definedName>
    <definedName name="_Regression_Int" localSheetId="5" hidden="1">1</definedName>
    <definedName name="_Regression_Int" localSheetId="6" hidden="1">1</definedName>
    <definedName name="_Regression_Int" localSheetId="7" hidden="1">1</definedName>
    <definedName name="_Regression_Int" localSheetId="8" hidden="1">1</definedName>
    <definedName name="_Regression_Int" localSheetId="9" hidden="1">1</definedName>
    <definedName name="_Regression_Int" hidden="1">1</definedName>
    <definedName name="_Sort" localSheetId="2" hidden="1">#REF!</definedName>
    <definedName name="_Sort" localSheetId="5" hidden="1">#REF!</definedName>
    <definedName name="_Sort" hidden="1">#REF!</definedName>
    <definedName name="aq" localSheetId="2">#REF!</definedName>
    <definedName name="aq" localSheetId="5">#REF!</definedName>
    <definedName name="aq">#REF!</definedName>
    <definedName name="COMM1" localSheetId="2">#REF!</definedName>
    <definedName name="COMM1" localSheetId="3">'[1]1'!#REF!</definedName>
    <definedName name="COMM1" localSheetId="4">'3'!$A$8147</definedName>
    <definedName name="COMM1" localSheetId="5">'4'!$A$5546</definedName>
    <definedName name="COMM1" localSheetId="6">'5'!$A$7955</definedName>
    <definedName name="COMM1" localSheetId="7">'6'!$A$7949</definedName>
    <definedName name="COMM1" localSheetId="8">'7'!$A$7754</definedName>
    <definedName name="COMM1" localSheetId="9">'8-9'!$A$7772</definedName>
    <definedName name="COMM1">#REF!</definedName>
    <definedName name="COMM10" localSheetId="4">'3'!$A$627</definedName>
    <definedName name="COMM10" localSheetId="5">'4'!#REF!</definedName>
    <definedName name="COMM10" localSheetId="6">'5'!$A$435</definedName>
    <definedName name="COMM10" localSheetId="7">'6'!$A$429</definedName>
    <definedName name="COMM10" localSheetId="8">'7'!$A$234</definedName>
    <definedName name="COMM10" localSheetId="9">'8-9'!$A$252</definedName>
    <definedName name="COMM10">#REF!</definedName>
    <definedName name="COMM10S1" localSheetId="4">'3'!$A$685</definedName>
    <definedName name="COMM10S1" localSheetId="5">'4'!#REF!</definedName>
    <definedName name="COMM10S1" localSheetId="6">'5'!$A$493</definedName>
    <definedName name="COMM10S1" localSheetId="7">'6'!$A$487</definedName>
    <definedName name="COMM10S1" localSheetId="8">'7'!$A$292</definedName>
    <definedName name="COMM10S1" localSheetId="9">'8-9'!$A$310</definedName>
    <definedName name="COMM10S1">#REF!</definedName>
    <definedName name="COMM10S2" localSheetId="4">'3'!$A$737</definedName>
    <definedName name="COMM10S2" localSheetId="5">'4'!#REF!</definedName>
    <definedName name="COMM10S2" localSheetId="6">'5'!$A$545</definedName>
    <definedName name="COMM10S2" localSheetId="7">'6'!$A$539</definedName>
    <definedName name="COMM10S2" localSheetId="8">'7'!$A$344</definedName>
    <definedName name="COMM10S2" localSheetId="9">'8-9'!$A$362</definedName>
    <definedName name="COMM10S2">#REF!</definedName>
    <definedName name="COMM10S3" localSheetId="4">'3'!$A$791</definedName>
    <definedName name="COMM10S3" localSheetId="5">'4'!#REF!</definedName>
    <definedName name="COMM10S3" localSheetId="6">'5'!$A$599</definedName>
    <definedName name="COMM10S3" localSheetId="7">'6'!$A$593</definedName>
    <definedName name="COMM10S3" localSheetId="8">'7'!$A$398</definedName>
    <definedName name="COMM10S3" localSheetId="9">'8-9'!$A$416</definedName>
    <definedName name="COMM10S3">#REF!</definedName>
    <definedName name="COMM11" localSheetId="4">'3'!$A$845</definedName>
    <definedName name="COMM11" localSheetId="5">'4'!#REF!</definedName>
    <definedName name="COMM11" localSheetId="6">'5'!$A$653</definedName>
    <definedName name="COMM11" localSheetId="7">'6'!$A$647</definedName>
    <definedName name="COMM11" localSheetId="8">'7'!$A$452</definedName>
    <definedName name="COMM11" localSheetId="9">'8-9'!$A$470</definedName>
    <definedName name="COMM11">#REF!</definedName>
    <definedName name="COMM12" localSheetId="4">'3'!$A$896</definedName>
    <definedName name="COMM12" localSheetId="5">'4'!#REF!</definedName>
    <definedName name="COMM12" localSheetId="6">'5'!$A$704</definedName>
    <definedName name="COMM12" localSheetId="7">'6'!$A$698</definedName>
    <definedName name="COMM12" localSheetId="8">'7'!$A$503</definedName>
    <definedName name="COMM12" localSheetId="9">'8-9'!$A$521</definedName>
    <definedName name="COMM12">#REF!</definedName>
    <definedName name="COMM12S1" localSheetId="4">'3'!$A$964</definedName>
    <definedName name="COMM12S1" localSheetId="5">'4'!#REF!</definedName>
    <definedName name="COMM12S1" localSheetId="6">'5'!$A$772</definedName>
    <definedName name="COMM12S1" localSheetId="7">'6'!$A$766</definedName>
    <definedName name="COMM12S1" localSheetId="8">'7'!$A$571</definedName>
    <definedName name="COMM12S1" localSheetId="9">'8-9'!$A$589</definedName>
    <definedName name="COMM12S1">#REF!</definedName>
    <definedName name="COMM13" localSheetId="4">'3'!$A$1038</definedName>
    <definedName name="COMM13" localSheetId="5">'4'!#REF!</definedName>
    <definedName name="COMM13" localSheetId="6">'5'!$A$846</definedName>
    <definedName name="COMM13" localSheetId="7">'6'!$A$840</definedName>
    <definedName name="COMM13" localSheetId="8">'7'!$A$645</definedName>
    <definedName name="COMM13" localSheetId="9">'8-9'!$A$663</definedName>
    <definedName name="COMM13">#REF!</definedName>
    <definedName name="COMM14" localSheetId="2">#REF!</definedName>
    <definedName name="COMM14" localSheetId="3">'[1]1'!#REF!</definedName>
    <definedName name="COMM14" localSheetId="4">'3'!#REF!</definedName>
    <definedName name="COMM14" localSheetId="5">'4'!#REF!</definedName>
    <definedName name="COMM14" localSheetId="6">'5'!#REF!</definedName>
    <definedName name="COMM14" localSheetId="7">'6'!#REF!</definedName>
    <definedName name="COMM14" localSheetId="8">'7'!#REF!</definedName>
    <definedName name="COMM14" localSheetId="9">'8-9'!#REF!</definedName>
    <definedName name="COMM14">#REF!</definedName>
    <definedName name="COMM2" localSheetId="2">#REF!</definedName>
    <definedName name="COMM2" localSheetId="3">'[1]1'!#REF!</definedName>
    <definedName name="COMM2" localSheetId="4">'3'!#REF!</definedName>
    <definedName name="COMM2" localSheetId="5">'4'!$A$5605</definedName>
    <definedName name="COMM2" localSheetId="6">'5'!$A$8014</definedName>
    <definedName name="COMM2" localSheetId="7">'6'!$A$8008</definedName>
    <definedName name="COMM2" localSheetId="8">'7'!$A$7813</definedName>
    <definedName name="COMM2" localSheetId="9">'8-9'!$A$7831</definedName>
    <definedName name="COMM2">#REF!</definedName>
    <definedName name="COMM3" localSheetId="4">'3'!$A$66</definedName>
    <definedName name="COMM3" localSheetId="5">'4'!$A$1</definedName>
    <definedName name="COMM3" localSheetId="6">'5'!$A$8066</definedName>
    <definedName name="COMM3" localSheetId="7">'6'!$A$8060</definedName>
    <definedName name="COMM3" localSheetId="8">'7'!$A$7865</definedName>
    <definedName name="COMM3" localSheetId="9">'8-9'!$A$7883</definedName>
    <definedName name="COMM3">#REF!</definedName>
    <definedName name="COMM3SUITE" localSheetId="4">'3'!$A$130</definedName>
    <definedName name="COMM3SUITE" localSheetId="5">'4'!$A$70</definedName>
    <definedName name="COMM3SUITE" localSheetId="6">'5'!$A$8130</definedName>
    <definedName name="COMM3SUITE" localSheetId="7">'6'!$A$8124</definedName>
    <definedName name="COMM3SUITE" localSheetId="8">'7'!$A$7929</definedName>
    <definedName name="COMM3SUITE" localSheetId="9">'8-9'!$A$7947</definedName>
    <definedName name="COMM3SUITE">#REF!</definedName>
    <definedName name="COMM4" localSheetId="4">'3'!$A$192</definedName>
    <definedName name="COMM4" localSheetId="5">'4'!#REF!</definedName>
    <definedName name="COMM4" localSheetId="6">'5'!$A$1</definedName>
    <definedName name="COMM4" localSheetId="7">'6'!$A$8186</definedName>
    <definedName name="COMM4" localSheetId="8">'7'!$A$7991</definedName>
    <definedName name="COMM4" localSheetId="9">'8-9'!$A$8009</definedName>
    <definedName name="COMM4">#REF!</definedName>
    <definedName name="COMM5" localSheetId="4">'3'!$A$277</definedName>
    <definedName name="COMM5" localSheetId="5">'4'!#REF!</definedName>
    <definedName name="COMM5" localSheetId="6">'5'!$A$85</definedName>
    <definedName name="COMM5" localSheetId="7">'6'!$A$1</definedName>
    <definedName name="COMM5" localSheetId="8">'7'!$A$8076</definedName>
    <definedName name="COMM5" localSheetId="9">'8-9'!$A$8094</definedName>
    <definedName name="COMM5">#REF!</definedName>
    <definedName name="COMM5SUITE" localSheetId="4">'3'!$A$343</definedName>
    <definedName name="COMM5SUITE" localSheetId="5">'4'!#REF!</definedName>
    <definedName name="COMM5SUITE" localSheetId="6">'5'!$A$151</definedName>
    <definedName name="COMM5SUITE" localSheetId="7">'6'!$A$79</definedName>
    <definedName name="COMM5SUITE" localSheetId="8">'7'!$A$8142</definedName>
    <definedName name="COMM5SUITE" localSheetId="9">'8-9'!$A$8160</definedName>
    <definedName name="COMM5SUITE">#REF!</definedName>
    <definedName name="COMM6" localSheetId="4">'3'!$A$405</definedName>
    <definedName name="COMM6" localSheetId="5">'4'!#REF!</definedName>
    <definedName name="COMM6" localSheetId="6">'5'!$A$213</definedName>
    <definedName name="COMM6" localSheetId="7">'6'!#REF!</definedName>
    <definedName name="COMM6" localSheetId="8">'7'!$A$1</definedName>
    <definedName name="COMM6" localSheetId="9">'8-9'!$A$8222</definedName>
    <definedName name="COMM6">#REF!</definedName>
    <definedName name="COMM7" localSheetId="2">#REF!</definedName>
    <definedName name="COMM7" localSheetId="3">'[1]1'!#REF!</definedName>
    <definedName name="COMM7" localSheetId="4">'3'!#REF!</definedName>
    <definedName name="COMM7" localSheetId="5">'4'!#REF!</definedName>
    <definedName name="COMM7" localSheetId="6">'5'!#REF!</definedName>
    <definedName name="COMM7" localSheetId="7">'6'!#REF!</definedName>
    <definedName name="COMM7" localSheetId="8">'7'!#REF!</definedName>
    <definedName name="COMM7" localSheetId="9">'8-9'!#REF!</definedName>
    <definedName name="COMM7">#REF!</definedName>
    <definedName name="COMM8" localSheetId="4">'3'!$A$1221</definedName>
    <definedName name="COMM8" localSheetId="5">'4'!#REF!</definedName>
    <definedName name="COMM8" localSheetId="6">'5'!$A$1029</definedName>
    <definedName name="COMM8" localSheetId="7">'6'!$A$1023</definedName>
    <definedName name="COMM8" localSheetId="8">'7'!$A$828</definedName>
    <definedName name="COMM8" localSheetId="9">'8-9'!$A$846</definedName>
    <definedName name="COMM8">#REF!</definedName>
    <definedName name="COMM9" localSheetId="2">#REF!</definedName>
    <definedName name="COMM9" localSheetId="3">'[1]1'!#REF!</definedName>
    <definedName name="COMM9" localSheetId="4">'3'!#REF!</definedName>
    <definedName name="COMM9" localSheetId="5">'4'!#REF!</definedName>
    <definedName name="COMM9" localSheetId="6">'5'!#REF!</definedName>
    <definedName name="COMM9" localSheetId="7">'6'!#REF!</definedName>
    <definedName name="COMM9" localSheetId="8">'7'!#REF!</definedName>
    <definedName name="COMM9" localSheetId="9">'8-9'!#REF!</definedName>
    <definedName name="COMM9">#REF!</definedName>
    <definedName name="p" hidden="1">#REF!</definedName>
    <definedName name="Print_Area_MI" localSheetId="2">#REF!</definedName>
    <definedName name="Print_Area_MI" localSheetId="5">#REF!</definedName>
    <definedName name="Print_Area_MI">#REF!</definedName>
    <definedName name="rac" localSheetId="2">#REF!</definedName>
    <definedName name="rac" localSheetId="5">#REF!</definedName>
    <definedName name="rac">#REF!</definedName>
    <definedName name="_xlnm.Print_Area" localSheetId="2">'1 '!$A$1:$E$52</definedName>
    <definedName name="_xlnm.Print_Area" localSheetId="5">'4'!$A$1:$H$118</definedName>
    <definedName name="_xlnm.Print_Area" localSheetId="6">'5'!$A:$H</definedName>
    <definedName name="_xlnm.Print_Area" localSheetId="7">'6'!$A:$H</definedName>
    <definedName name="_xlnm.Print_Area" localSheetId="8">'7'!$A:$H</definedName>
    <definedName name="_xlnm.Print_Area" localSheetId="9">'8-9'!$A:$G</definedName>
    <definedName name="_xlnm.Print_Area">#REF!</definedName>
    <definedName name="Zone_impres_MI" localSheetId="2">#REF!</definedName>
    <definedName name="Zone_impres_MI" localSheetId="5">#REF!</definedName>
    <definedName name="Zone_impres_MI">#REF!</definedName>
  </definedNames>
  <calcPr calcId="124519"/>
</workbook>
</file>

<file path=xl/calcChain.xml><?xml version="1.0" encoding="utf-8"?>
<calcChain xmlns="http://schemas.openxmlformats.org/spreadsheetml/2006/main">
  <c r="F17" i="66"/>
  <c r="G17"/>
  <c r="F22"/>
  <c r="G22"/>
  <c r="F24"/>
  <c r="F63"/>
  <c r="G24"/>
  <c r="F28"/>
  <c r="G28"/>
  <c r="F37"/>
  <c r="G37"/>
  <c r="F44"/>
  <c r="G44"/>
  <c r="F46"/>
  <c r="G46"/>
  <c r="G63" s="1"/>
  <c r="F59"/>
  <c r="G59"/>
  <c r="C17"/>
  <c r="D17"/>
  <c r="C22"/>
  <c r="D22"/>
  <c r="C24"/>
  <c r="D24"/>
  <c r="C28"/>
  <c r="D28"/>
  <c r="C37"/>
  <c r="D37"/>
  <c r="C44"/>
  <c r="D44"/>
  <c r="C46"/>
  <c r="C63" s="1"/>
  <c r="D46"/>
  <c r="D63"/>
  <c r="C59"/>
  <c r="D59"/>
  <c r="C15" i="65"/>
  <c r="D15"/>
  <c r="E15"/>
  <c r="F15"/>
  <c r="G15"/>
  <c r="F84"/>
  <c r="G84"/>
  <c r="F88"/>
  <c r="G88"/>
  <c r="F106"/>
  <c r="G106"/>
  <c r="F117"/>
  <c r="G117"/>
  <c r="C84"/>
  <c r="D84"/>
  <c r="D120" s="1"/>
  <c r="C88"/>
  <c r="D88"/>
  <c r="C106"/>
  <c r="D106"/>
  <c r="C117"/>
  <c r="D117"/>
  <c r="F22"/>
  <c r="G22"/>
  <c r="F24"/>
  <c r="G24"/>
  <c r="F29"/>
  <c r="G29"/>
  <c r="F36"/>
  <c r="G36"/>
  <c r="F51"/>
  <c r="G51"/>
  <c r="C22"/>
  <c r="D22"/>
  <c r="C24"/>
  <c r="C120" s="1"/>
  <c r="D24"/>
  <c r="C29"/>
  <c r="D29"/>
  <c r="C36"/>
  <c r="D36"/>
  <c r="C51"/>
  <c r="D51"/>
  <c r="C63" i="64"/>
  <c r="D63"/>
  <c r="E63"/>
  <c r="F63"/>
  <c r="G63"/>
  <c r="C48"/>
  <c r="D48"/>
  <c r="E48"/>
  <c r="F48"/>
  <c r="G48"/>
  <c r="C41"/>
  <c r="D41"/>
  <c r="E41"/>
  <c r="F41"/>
  <c r="G41"/>
  <c r="C32"/>
  <c r="D32"/>
  <c r="E32"/>
  <c r="F32"/>
  <c r="G32"/>
  <c r="C25"/>
  <c r="D25"/>
  <c r="E25"/>
  <c r="F25"/>
  <c r="G25"/>
  <c r="C20"/>
  <c r="D20"/>
  <c r="E20"/>
  <c r="F20"/>
  <c r="G20"/>
  <c r="F27"/>
  <c r="F66" s="1"/>
  <c r="G27"/>
  <c r="G66" s="1"/>
  <c r="F50"/>
  <c r="G50"/>
  <c r="C27"/>
  <c r="C66" s="1"/>
  <c r="D27"/>
  <c r="D66" s="1"/>
  <c r="C50"/>
  <c r="D50"/>
  <c r="C26" i="63"/>
  <c r="C110" s="1"/>
  <c r="D26"/>
  <c r="D110" s="1"/>
  <c r="E26"/>
  <c r="E110" s="1"/>
  <c r="F26"/>
  <c r="F110"/>
  <c r="G26"/>
  <c r="C74"/>
  <c r="D74"/>
  <c r="E74"/>
  <c r="F74"/>
  <c r="G74"/>
  <c r="G110" s="1"/>
  <c r="C106"/>
  <c r="D106"/>
  <c r="E106"/>
  <c r="F106"/>
  <c r="G106"/>
  <c r="C94"/>
  <c r="D94"/>
  <c r="E94"/>
  <c r="F94"/>
  <c r="G94"/>
  <c r="C51"/>
  <c r="D51"/>
  <c r="E51"/>
  <c r="F51"/>
  <c r="G51"/>
  <c r="C39"/>
  <c r="D39"/>
  <c r="E39"/>
  <c r="F39"/>
  <c r="G39"/>
  <c r="C35"/>
  <c r="D35"/>
  <c r="E35"/>
  <c r="F35"/>
  <c r="G35"/>
  <c r="C24"/>
  <c r="D24"/>
  <c r="E24"/>
  <c r="F24"/>
  <c r="G24"/>
  <c r="C16"/>
  <c r="D16"/>
  <c r="E16"/>
  <c r="F16"/>
  <c r="G16"/>
  <c r="C78"/>
  <c r="D78"/>
  <c r="F78"/>
  <c r="G78"/>
  <c r="D108" i="68"/>
  <c r="E108"/>
  <c r="F108"/>
  <c r="C113"/>
  <c r="D113"/>
  <c r="E113"/>
  <c r="F113"/>
  <c r="C48"/>
  <c r="D48"/>
  <c r="E48"/>
  <c r="F48"/>
  <c r="C115" i="67"/>
  <c r="D115"/>
  <c r="E115"/>
  <c r="F115"/>
  <c r="B115"/>
  <c r="C12" i="57"/>
  <c r="D12"/>
  <c r="E12"/>
  <c r="F12"/>
  <c r="C13"/>
  <c r="D13"/>
  <c r="E13"/>
  <c r="F13"/>
  <c r="D25" i="72"/>
  <c r="D26"/>
  <c r="C48" i="67"/>
  <c r="D48"/>
  <c r="E48"/>
  <c r="F48"/>
  <c r="B48" i="68"/>
  <c r="B113"/>
  <c r="B48" i="67"/>
  <c r="B17" i="66"/>
  <c r="E17"/>
  <c r="B22"/>
  <c r="E22"/>
  <c r="B24"/>
  <c r="E24"/>
  <c r="E63" s="1"/>
  <c r="B28"/>
  <c r="E28"/>
  <c r="B37"/>
  <c r="E37"/>
  <c r="B44"/>
  <c r="E44"/>
  <c r="B46"/>
  <c r="B63" s="1"/>
  <c r="E46"/>
  <c r="B59"/>
  <c r="E59"/>
  <c r="B15" i="65"/>
  <c r="B22"/>
  <c r="E22"/>
  <c r="B24"/>
  <c r="E24"/>
  <c r="B29"/>
  <c r="E29"/>
  <c r="B36"/>
  <c r="E36"/>
  <c r="B51"/>
  <c r="E51"/>
  <c r="B84"/>
  <c r="B120" s="1"/>
  <c r="E84"/>
  <c r="E120" s="1"/>
  <c r="B88"/>
  <c r="E88"/>
  <c r="B106"/>
  <c r="E106"/>
  <c r="B117"/>
  <c r="E117"/>
  <c r="B20" i="64"/>
  <c r="B25"/>
  <c r="B27"/>
  <c r="B66" s="1"/>
  <c r="E27"/>
  <c r="E66" s="1"/>
  <c r="B32"/>
  <c r="B41"/>
  <c r="B48"/>
  <c r="B50"/>
  <c r="E50"/>
  <c r="B63"/>
  <c r="B16" i="63"/>
  <c r="B24"/>
  <c r="B26"/>
  <c r="B110" s="1"/>
  <c r="B35"/>
  <c r="B39"/>
  <c r="B51"/>
  <c r="B74"/>
  <c r="B78"/>
  <c r="E78"/>
  <c r="B94"/>
  <c r="B106"/>
  <c r="B12" i="46"/>
  <c r="E12"/>
  <c r="B13"/>
  <c r="E13"/>
  <c r="C14"/>
  <c r="B14" s="1"/>
  <c r="D14"/>
  <c r="F14"/>
  <c r="E14" s="1"/>
  <c r="G14"/>
  <c r="B15"/>
  <c r="E15"/>
  <c r="B16"/>
  <c r="E16"/>
  <c r="B17"/>
  <c r="E17"/>
  <c r="C18"/>
  <c r="B18" s="1"/>
  <c r="D18"/>
  <c r="F18"/>
  <c r="E18" s="1"/>
  <c r="G18"/>
  <c r="B19"/>
  <c r="E19"/>
  <c r="B20"/>
  <c r="E20"/>
  <c r="B21"/>
  <c r="E21"/>
  <c r="B22"/>
  <c r="E22"/>
  <c r="B24"/>
  <c r="E24"/>
  <c r="B27"/>
  <c r="E27"/>
  <c r="B28"/>
  <c r="E28"/>
  <c r="C29"/>
  <c r="B29" s="1"/>
  <c r="D29"/>
  <c r="F29"/>
  <c r="E29" s="1"/>
  <c r="G29"/>
  <c r="B30"/>
  <c r="E30"/>
  <c r="B31"/>
  <c r="E31"/>
  <c r="B32"/>
  <c r="E32"/>
  <c r="C33"/>
  <c r="B33" s="1"/>
  <c r="D33"/>
  <c r="F33"/>
  <c r="E33" s="1"/>
  <c r="G33"/>
  <c r="B34"/>
  <c r="E34"/>
  <c r="B35"/>
  <c r="E35"/>
  <c r="B36"/>
  <c r="E36"/>
  <c r="B37"/>
  <c r="E37"/>
  <c r="B39"/>
  <c r="E39"/>
  <c r="C41"/>
  <c r="D41"/>
  <c r="F41"/>
  <c r="G41"/>
  <c r="C42"/>
  <c r="D42"/>
  <c r="F42"/>
  <c r="G42"/>
  <c r="B12" i="57"/>
  <c r="B13"/>
  <c r="D10" i="72"/>
  <c r="D11"/>
  <c r="D12"/>
  <c r="D13"/>
  <c r="D14"/>
  <c r="D15"/>
  <c r="D16"/>
  <c r="D17"/>
  <c r="D18"/>
  <c r="D19"/>
  <c r="D20"/>
  <c r="D21"/>
  <c r="D22"/>
  <c r="D23"/>
  <c r="D24"/>
  <c r="D27"/>
  <c r="D29"/>
  <c r="D35"/>
  <c r="D36"/>
  <c r="D37"/>
  <c r="D38"/>
  <c r="D39"/>
  <c r="D40"/>
  <c r="F120" i="65"/>
  <c r="G120"/>
</calcChain>
</file>

<file path=xl/sharedStrings.xml><?xml version="1.0" encoding="utf-8"?>
<sst xmlns="http://schemas.openxmlformats.org/spreadsheetml/2006/main" count="1291" uniqueCount="854">
  <si>
    <t xml:space="preserve">  الورق الجاهز ومنتوجات من الورق</t>
  </si>
  <si>
    <t xml:space="preserve">  سيارات سياحية</t>
  </si>
  <si>
    <t>الذهب الصناعي</t>
  </si>
  <si>
    <t xml:space="preserve">Alimentation, boissons et tabacs    </t>
  </si>
  <si>
    <t xml:space="preserve">  Agrumes     </t>
  </si>
  <si>
    <t xml:space="preserve">  Conserves de légumes    </t>
  </si>
  <si>
    <t xml:space="preserve">Energie et lubrifiants   </t>
  </si>
  <si>
    <t xml:space="preserve">  Huile de pétrole et lubrifiants  </t>
  </si>
  <si>
    <t xml:space="preserve">Produits bruts     </t>
  </si>
  <si>
    <t xml:space="preserve"> D'origine minérale   </t>
  </si>
  <si>
    <t xml:space="preserve">Demi-produits     </t>
  </si>
  <si>
    <t xml:space="preserve">  Acide phosphorique   </t>
  </si>
  <si>
    <t xml:space="preserve">Produits finis d'équipement    </t>
  </si>
  <si>
    <t xml:space="preserve">Produits finis de consommation     </t>
  </si>
  <si>
    <t xml:space="preserve">  Articles de bonneterie   </t>
  </si>
  <si>
    <t xml:space="preserve">  Vêtements confectionnés     </t>
  </si>
  <si>
    <t>Or industriel</t>
  </si>
  <si>
    <t xml:space="preserve">  الحوامض</t>
  </si>
  <si>
    <t xml:space="preserve">  مصبرات الخضر</t>
  </si>
  <si>
    <t xml:space="preserve">  مصبرات الفواكه والمربى</t>
  </si>
  <si>
    <t xml:space="preserve">  نباتات وأجزاء النباتات</t>
  </si>
  <si>
    <t xml:space="preserve">  كبريتات الباريوم</t>
  </si>
  <si>
    <t xml:space="preserve">  معدن النحاس</t>
  </si>
  <si>
    <t xml:space="preserve">  الأسمدة الطبيعية والكيماوية</t>
  </si>
  <si>
    <t xml:space="preserve">  الحامض الفوسفوري</t>
  </si>
  <si>
    <t xml:space="preserve">  خيوط القطن</t>
  </si>
  <si>
    <t xml:space="preserve">  الصناعية</t>
  </si>
  <si>
    <t xml:space="preserve">Alimentation, boissons, tabacs  </t>
  </si>
  <si>
    <t xml:space="preserve">  Produits laitiers    </t>
  </si>
  <si>
    <t xml:space="preserve">  Blé    </t>
  </si>
  <si>
    <t xml:space="preserve">Energie et lubrifiants  </t>
  </si>
  <si>
    <t xml:space="preserve">  Gaz de pétrole et autres hydrocarbures </t>
  </si>
  <si>
    <t xml:space="preserve">Demi-produits    </t>
  </si>
  <si>
    <t xml:space="preserve">  Produits chimiques  </t>
  </si>
  <si>
    <t xml:space="preserve">  Engrais naturels et chimiques  </t>
  </si>
  <si>
    <t xml:space="preserve">  Papier et carton</t>
  </si>
  <si>
    <t xml:space="preserve">  Fils de fibres synthétiques et </t>
  </si>
  <si>
    <t xml:space="preserve">   artificielles pour tissage  </t>
  </si>
  <si>
    <t xml:space="preserve">  Accessoires de tuyauterie et </t>
  </si>
  <si>
    <t xml:space="preserve">   constructions métalliques    </t>
  </si>
  <si>
    <t>Produits finis d'équipement</t>
  </si>
  <si>
    <t xml:space="preserve"> Agricole</t>
  </si>
  <si>
    <t xml:space="preserve">  Machines et outils agricoles</t>
  </si>
  <si>
    <t xml:space="preserve"> Industriel</t>
  </si>
  <si>
    <t xml:space="preserve">  Pompes et compresseurs</t>
  </si>
  <si>
    <t xml:space="preserve">  Machines et appareils divers</t>
  </si>
  <si>
    <t xml:space="preserve">   et vilebrequins </t>
  </si>
  <si>
    <t xml:space="preserve">Produits finis de consommation </t>
  </si>
  <si>
    <t xml:space="preserve">  Papiers finis et ouvrages en  papier</t>
  </si>
  <si>
    <t xml:space="preserve">  Quincaillerie de ménage </t>
  </si>
  <si>
    <t xml:space="preserve">  Voitures de tourisme </t>
  </si>
  <si>
    <t xml:space="preserve">المواد الغذائية والمشروبات والتبغ </t>
  </si>
  <si>
    <t xml:space="preserve">  منتوجات الحليب</t>
  </si>
  <si>
    <t xml:space="preserve">  القمح</t>
  </si>
  <si>
    <t xml:space="preserve">  الفحم الحجري الخام والمزدوج</t>
  </si>
  <si>
    <t xml:space="preserve">  زيوت النفط والتشحيم</t>
  </si>
  <si>
    <t xml:space="preserve">  الغاز النفطي ومحروقات أخرى</t>
  </si>
  <si>
    <t xml:space="preserve">  ألياف اصطناعية للنسيج</t>
  </si>
  <si>
    <t xml:space="preserve">  المطاط المركب</t>
  </si>
  <si>
    <t xml:space="preserve">  ألياف مركبة للنسيج</t>
  </si>
  <si>
    <t xml:space="preserve">  المنتوجات الكيماوية</t>
  </si>
  <si>
    <t xml:space="preserve">  الورق والورق المقوى</t>
  </si>
  <si>
    <t xml:space="preserve">  لوازم الأنابيب</t>
  </si>
  <si>
    <t xml:space="preserve"> الفلاحية</t>
  </si>
  <si>
    <t xml:space="preserve">  مضخات وضاغطات </t>
  </si>
  <si>
    <t xml:space="preserve">   الغذائية</t>
  </si>
  <si>
    <t xml:space="preserve">  أجزاء التوصيل ومدورات </t>
  </si>
  <si>
    <t xml:space="preserve">   مشاغل</t>
  </si>
  <si>
    <t xml:space="preserve">  عقاقير المنزل</t>
  </si>
  <si>
    <t xml:space="preserve">  قطع وأجزاء مفصلة للسيارات</t>
  </si>
  <si>
    <t xml:space="preserve">   السياحية</t>
  </si>
  <si>
    <t xml:space="preserve">  Fils de coton  </t>
  </si>
  <si>
    <t xml:space="preserve"> Agricole     </t>
  </si>
  <si>
    <t xml:space="preserve"> Industriel    </t>
  </si>
  <si>
    <t xml:space="preserve">Produits finis de consommation    </t>
  </si>
  <si>
    <t xml:space="preserve">  الطماطم الطرية</t>
  </si>
  <si>
    <t xml:space="preserve">  زيت النفط والتشحيم</t>
  </si>
  <si>
    <t xml:space="preserve">  مواد النسيج والجوارب</t>
  </si>
  <si>
    <t xml:space="preserve">  الملابس الجاهزة</t>
  </si>
  <si>
    <t xml:space="preserve">  هولندا</t>
  </si>
  <si>
    <t xml:space="preserve">  بلجيكا </t>
  </si>
  <si>
    <t xml:space="preserve">  اللوكسمبورغ</t>
  </si>
  <si>
    <t xml:space="preserve">  رومانيا</t>
  </si>
  <si>
    <t xml:space="preserve">  بلغاريا</t>
  </si>
  <si>
    <t xml:space="preserve">  اليونان</t>
  </si>
  <si>
    <t>En millions de DH</t>
  </si>
  <si>
    <t xml:space="preserve">   France  </t>
  </si>
  <si>
    <t xml:space="preserve">   Espagne     </t>
  </si>
  <si>
    <t xml:space="preserve">   Allemagne   </t>
  </si>
  <si>
    <t xml:space="preserve">   Italie    </t>
  </si>
  <si>
    <t xml:space="preserve">   Pays-Bas    </t>
  </si>
  <si>
    <t xml:space="preserve">   Suède   </t>
  </si>
  <si>
    <t xml:space="preserve">   Portugal     </t>
  </si>
  <si>
    <t xml:space="preserve">   Danemark    </t>
  </si>
  <si>
    <t xml:space="preserve">   Finlande     </t>
  </si>
  <si>
    <t xml:space="preserve">   Irlande  </t>
  </si>
  <si>
    <t xml:space="preserve">   Autriche     </t>
  </si>
  <si>
    <t xml:space="preserve">   Grèce   </t>
  </si>
  <si>
    <t xml:space="preserve">   Turquie  </t>
  </si>
  <si>
    <t xml:space="preserve">   Algérie  </t>
  </si>
  <si>
    <t xml:space="preserve">   Tunisie  </t>
  </si>
  <si>
    <t xml:space="preserve">   Egypte  </t>
  </si>
  <si>
    <t xml:space="preserve">Ensemble des pays Euro-méditerranéens   </t>
  </si>
  <si>
    <t>Commerce extérieur</t>
  </si>
  <si>
    <t xml:space="preserve">   France</t>
  </si>
  <si>
    <t xml:space="preserve">   Espagne</t>
  </si>
  <si>
    <t xml:space="preserve">   Italie</t>
  </si>
  <si>
    <t xml:space="preserve">   Allemagne</t>
  </si>
  <si>
    <t xml:space="preserve">   Pays-Bas</t>
  </si>
  <si>
    <t xml:space="preserve">   Grèce</t>
  </si>
  <si>
    <t xml:space="preserve">   Portugal</t>
  </si>
  <si>
    <t xml:space="preserve">   Irlande</t>
  </si>
  <si>
    <t xml:space="preserve">   Suède</t>
  </si>
  <si>
    <t xml:space="preserve">   Autriche</t>
  </si>
  <si>
    <t xml:space="preserve">   Finlande</t>
  </si>
  <si>
    <t xml:space="preserve">   Danemark</t>
  </si>
  <si>
    <t xml:space="preserve">   Tunisie</t>
  </si>
  <si>
    <t xml:space="preserve">   Turquie</t>
  </si>
  <si>
    <t xml:space="preserve">   Egypte</t>
  </si>
  <si>
    <t xml:space="preserve">   Algérie</t>
  </si>
  <si>
    <t xml:space="preserve">   Chypre</t>
  </si>
  <si>
    <t xml:space="preserve">   Malte</t>
  </si>
  <si>
    <t>Ensemble des pays Euro-méditerranéens</t>
  </si>
  <si>
    <t xml:space="preserve">  فرنسا </t>
  </si>
  <si>
    <t xml:space="preserve">  مصر</t>
  </si>
  <si>
    <t xml:space="preserve">  لبنان</t>
  </si>
  <si>
    <t xml:space="preserve">  قبرص</t>
  </si>
  <si>
    <t xml:space="preserve">  مالطا</t>
  </si>
  <si>
    <t>مجموع الدول الأوروــ متوسطية</t>
  </si>
  <si>
    <t xml:space="preserve">  اليمن</t>
  </si>
  <si>
    <t xml:space="preserve">  موريطانيا</t>
  </si>
  <si>
    <t xml:space="preserve">  جزر القمر</t>
  </si>
  <si>
    <t xml:space="preserve">  السودان</t>
  </si>
  <si>
    <t xml:space="preserve">  قطر</t>
  </si>
  <si>
    <t xml:space="preserve">  دجيبوتي</t>
  </si>
  <si>
    <t xml:space="preserve">  Tomates fraîches   </t>
  </si>
  <si>
    <t xml:space="preserve">  عمـان</t>
  </si>
  <si>
    <t>Pays méditerranéens partenaires</t>
  </si>
  <si>
    <t xml:space="preserve">   Roumanie</t>
  </si>
  <si>
    <t xml:space="preserve">   Bulgarie</t>
  </si>
  <si>
    <t xml:space="preserve"> الذرة</t>
  </si>
  <si>
    <t xml:space="preserve">  بولونيا</t>
  </si>
  <si>
    <t xml:space="preserve">  هنغاريا</t>
  </si>
  <si>
    <t xml:space="preserve">  سلوفاكيا </t>
  </si>
  <si>
    <t xml:space="preserve">  سلوفينيا </t>
  </si>
  <si>
    <t xml:space="preserve">  ليتوانيا</t>
  </si>
  <si>
    <t xml:space="preserve">  ليتونيا</t>
  </si>
  <si>
    <t xml:space="preserve">  استونيا</t>
  </si>
  <si>
    <t xml:space="preserve">  الصومال</t>
  </si>
  <si>
    <t xml:space="preserve">  فلسطين</t>
  </si>
  <si>
    <t xml:space="preserve">   Belgique</t>
  </si>
  <si>
    <t xml:space="preserve">   Luxembourg</t>
  </si>
  <si>
    <t xml:space="preserve">   Belgique  </t>
  </si>
  <si>
    <t xml:space="preserve">   Luxembourg   </t>
  </si>
  <si>
    <t xml:space="preserve">  خيوط تأليفية واصطناعية </t>
  </si>
  <si>
    <t xml:space="preserve">   للنسيج</t>
  </si>
  <si>
    <t xml:space="preserve">            Euro-méditerranéens</t>
  </si>
  <si>
    <t xml:space="preserve"> بمليون درهم</t>
  </si>
  <si>
    <t xml:space="preserve">  % نسبة التغطية  </t>
  </si>
  <si>
    <t>Exportations</t>
  </si>
  <si>
    <t>Importations</t>
  </si>
  <si>
    <t xml:space="preserve"> الشعير</t>
  </si>
  <si>
    <t xml:space="preserve">  الخضر الطرية المجمدة والمملحة</t>
  </si>
  <si>
    <t xml:space="preserve"> </t>
  </si>
  <si>
    <t xml:space="preserve">   Slovaquie</t>
  </si>
  <si>
    <t xml:space="preserve">   Slovénie</t>
  </si>
  <si>
    <t xml:space="preserve">   Lettonie</t>
  </si>
  <si>
    <t xml:space="preserve">   Hongrie</t>
  </si>
  <si>
    <t xml:space="preserve">   Estonie</t>
  </si>
  <si>
    <t xml:space="preserve">   Pologne</t>
  </si>
  <si>
    <t xml:space="preserve">   Lituanie</t>
  </si>
  <si>
    <t>المداخيل</t>
  </si>
  <si>
    <t>Transactions commerciales globales</t>
  </si>
  <si>
    <t>Recettes M.R.E.</t>
  </si>
  <si>
    <t>Recettes voyages</t>
  </si>
  <si>
    <t xml:space="preserve">مبادلات تجارية عامة </t>
  </si>
  <si>
    <t xml:space="preserve">  الواردات</t>
  </si>
  <si>
    <t xml:space="preserve">  الصادرات</t>
  </si>
  <si>
    <t xml:space="preserve">  العجز التجاري</t>
  </si>
  <si>
    <t>مداخيل المغاربة القاطنين بالخارج</t>
  </si>
  <si>
    <t>مداخيل الأسفار</t>
  </si>
  <si>
    <t>بمليون درهم</t>
  </si>
  <si>
    <t>ميزان الأداءات</t>
  </si>
  <si>
    <t xml:space="preserve">  إيطاليا</t>
  </si>
  <si>
    <t xml:space="preserve">  إسبانيا</t>
  </si>
  <si>
    <t xml:space="preserve">  الإمارات العربية المتحدة</t>
  </si>
  <si>
    <r>
      <t xml:space="preserve">              de l'Union Européenne </t>
    </r>
    <r>
      <rPr>
        <sz val="10"/>
        <rFont val="Times New Roman"/>
        <family val="1"/>
      </rPr>
      <t>(suite)</t>
    </r>
  </si>
  <si>
    <t xml:space="preserve">Total   </t>
  </si>
  <si>
    <t xml:space="preserve"> المجموع</t>
  </si>
  <si>
    <t xml:space="preserve">  الدانمارك</t>
  </si>
  <si>
    <t xml:space="preserve">  عمان</t>
  </si>
  <si>
    <t xml:space="preserve">  السويد</t>
  </si>
  <si>
    <t xml:space="preserve">  ليبيا</t>
  </si>
  <si>
    <t xml:space="preserve">  البرتغال</t>
  </si>
  <si>
    <t xml:space="preserve">  البحرين</t>
  </si>
  <si>
    <t xml:space="preserve">  النمسا</t>
  </si>
  <si>
    <t xml:space="preserve">             de l'Union Européenne </t>
  </si>
  <si>
    <t xml:space="preserve">              vers l'Union Européenne </t>
  </si>
  <si>
    <t xml:space="preserve"> الغاز النفطي </t>
  </si>
  <si>
    <t xml:space="preserve">  تونس</t>
  </si>
  <si>
    <t xml:space="preserve">  الكويت</t>
  </si>
  <si>
    <t xml:space="preserve">  الجزائر</t>
  </si>
  <si>
    <t xml:space="preserve">  Alimentation, boissons, tabacs  </t>
  </si>
  <si>
    <t xml:space="preserve">  ألمانيا</t>
  </si>
  <si>
    <t xml:space="preserve">  العراق</t>
  </si>
  <si>
    <t xml:space="preserve">  تركيا</t>
  </si>
  <si>
    <t xml:space="preserve">  الأردن</t>
  </si>
  <si>
    <t xml:space="preserve">  سوريا</t>
  </si>
  <si>
    <t xml:space="preserve">الـتجـارة الخـارجـيـة </t>
  </si>
  <si>
    <t>COMMERCE EXTERIEUR</t>
  </si>
  <si>
    <t>المجموع</t>
  </si>
  <si>
    <t xml:space="preserve"> Commerce extérieur</t>
  </si>
  <si>
    <t xml:space="preserve"> En millions de DH</t>
  </si>
  <si>
    <t xml:space="preserve"> Total</t>
  </si>
  <si>
    <t xml:space="preserve">  U.E</t>
  </si>
  <si>
    <t xml:space="preserve">  Energie et lubrifiants  </t>
  </si>
  <si>
    <t xml:space="preserve">  Produits bruts  </t>
  </si>
  <si>
    <t xml:space="preserve">  Demi-produits  </t>
  </si>
  <si>
    <t xml:space="preserve">  Produits finis d'équipement  </t>
  </si>
  <si>
    <t xml:space="preserve">  Produits finis de consommation</t>
  </si>
  <si>
    <t xml:space="preserve">  Or industriel</t>
  </si>
  <si>
    <t>التجارة الخارجية</t>
  </si>
  <si>
    <t>الأوروبي</t>
  </si>
  <si>
    <t>الواردات</t>
  </si>
  <si>
    <t>الصادرات</t>
  </si>
  <si>
    <t xml:space="preserve"> الذهب الصناعي</t>
  </si>
  <si>
    <t>رصيد الميزان التجاري</t>
  </si>
  <si>
    <t xml:space="preserve"> Commerce extérieur </t>
  </si>
  <si>
    <t xml:space="preserve">  Légumes frais cong. ou en saumure</t>
  </si>
  <si>
    <t>المواد الغذائية والمشروبات والتبغ</t>
  </si>
  <si>
    <t xml:space="preserve"> منتوجات الحليب</t>
  </si>
  <si>
    <t xml:space="preserve"> الشاي</t>
  </si>
  <si>
    <t>الطاقة وزيوت التشحيم</t>
  </si>
  <si>
    <t xml:space="preserve"> الغازوال وزيت الفيول</t>
  </si>
  <si>
    <t xml:space="preserve"> زيت النفط والتشحيم</t>
  </si>
  <si>
    <t>المواد الخام</t>
  </si>
  <si>
    <t xml:space="preserve"> من أصل معدني</t>
  </si>
  <si>
    <t>أنصاف المنتجات</t>
  </si>
  <si>
    <t xml:space="preserve"> الأسمدة الطبيعية والكيماوية</t>
  </si>
  <si>
    <t xml:space="preserve"> الورق والورق المقوى</t>
  </si>
  <si>
    <t xml:space="preserve"> خيوط تأليفية واصطناعية </t>
  </si>
  <si>
    <t xml:space="preserve">  الحديدية</t>
  </si>
  <si>
    <t xml:space="preserve">التجارة الخارجية </t>
  </si>
  <si>
    <t>مواد التجهيز</t>
  </si>
  <si>
    <t xml:space="preserve">  الفلاحية</t>
  </si>
  <si>
    <t xml:space="preserve">  آلات وأدوات فلاحية</t>
  </si>
  <si>
    <t xml:space="preserve"> الصناعية</t>
  </si>
  <si>
    <t xml:space="preserve">  آلات وأجهزة للصناعة </t>
  </si>
  <si>
    <t>18 - 2 Evolution des transactions sur marchandises</t>
  </si>
  <si>
    <r>
      <t>18 - 2</t>
    </r>
    <r>
      <rPr>
        <b/>
        <sz val="16"/>
        <rFont val="Times New Roman"/>
        <family val="1"/>
      </rPr>
      <t xml:space="preserve"> تطور المبادلات على البضائع</t>
    </r>
  </si>
  <si>
    <t xml:space="preserve">           d'utilisation </t>
  </si>
  <si>
    <t>الفصـل الثامن عشر</t>
  </si>
  <si>
    <t>Balance des paiements</t>
  </si>
  <si>
    <t xml:space="preserve">CHAPITRE XVIII </t>
  </si>
  <si>
    <t xml:space="preserve"> Source : Office des Changes.</t>
  </si>
  <si>
    <t>المصدر : مكتب الصرف.</t>
  </si>
  <si>
    <t xml:space="preserve">    Agricole    </t>
  </si>
  <si>
    <t xml:space="preserve">    Industriel    </t>
  </si>
  <si>
    <t xml:space="preserve">    D'origine minérale  </t>
  </si>
  <si>
    <t xml:space="preserve">Exportations </t>
  </si>
  <si>
    <t xml:space="preserve">Importations </t>
  </si>
  <si>
    <t xml:space="preserve">  المواد الغذائية والمشروبات والتبغ</t>
  </si>
  <si>
    <t xml:space="preserve">  الطاقة وزيوت التشحيم</t>
  </si>
  <si>
    <t xml:space="preserve">  المواد الخام</t>
  </si>
  <si>
    <t xml:space="preserve">  أنصاف المنتجات</t>
  </si>
  <si>
    <t xml:space="preserve">  مواد التجهيز</t>
  </si>
  <si>
    <t xml:space="preserve">  الذهب الصناعي</t>
  </si>
  <si>
    <t xml:space="preserve">    من أصل معدني</t>
  </si>
  <si>
    <t xml:space="preserve">    الفلاحية</t>
  </si>
  <si>
    <t xml:space="preserve">    الصناعية</t>
  </si>
  <si>
    <t xml:space="preserve"> Solde de la balance commerciale  </t>
  </si>
  <si>
    <t>القيمة بمليون درهم</t>
  </si>
  <si>
    <t xml:space="preserve"> مواد أخرى</t>
  </si>
  <si>
    <t xml:space="preserve"> من أصل حيواني أونباتي</t>
  </si>
  <si>
    <t xml:space="preserve"> Quantité en milliers de tonnes</t>
  </si>
  <si>
    <t xml:space="preserve"> Valeur en millions de DH  </t>
  </si>
  <si>
    <t xml:space="preserve">Valeur     القيمة </t>
  </si>
  <si>
    <t xml:space="preserve">Quantité      الوزن  </t>
  </si>
  <si>
    <t xml:space="preserve">Produits finis d'équipement </t>
  </si>
  <si>
    <t xml:space="preserve">Or industriel </t>
  </si>
  <si>
    <t xml:space="preserve">   مواد أخرى   </t>
  </si>
  <si>
    <t xml:space="preserve">Alimentation, boissons, tabacs </t>
  </si>
  <si>
    <t xml:space="preserve">Energie et lubrifiants </t>
  </si>
  <si>
    <t xml:space="preserve">Produits bruts  </t>
  </si>
  <si>
    <t xml:space="preserve">Demi-produits  </t>
  </si>
  <si>
    <t xml:space="preserve"> القمح  </t>
  </si>
  <si>
    <t xml:space="preserve"> البن </t>
  </si>
  <si>
    <t xml:space="preserve">  مواد أخرى </t>
  </si>
  <si>
    <t xml:space="preserve"> D'origine animale ou végétale   </t>
  </si>
  <si>
    <t xml:space="preserve">  Autres produits      </t>
  </si>
  <si>
    <t xml:space="preserve">  D'origine animale ou végétale  </t>
  </si>
  <si>
    <t xml:space="preserve"> D'origine minérale  </t>
  </si>
  <si>
    <t xml:space="preserve">  آلات وأجهزة مختلفة </t>
  </si>
  <si>
    <t xml:space="preserve">  من أصل حيواني أونباتي</t>
  </si>
  <si>
    <t xml:space="preserve">  من أصل معدني</t>
  </si>
  <si>
    <t xml:space="preserve">   معدن المنغنيز</t>
  </si>
  <si>
    <t xml:space="preserve">   الفوسفاط</t>
  </si>
  <si>
    <t xml:space="preserve">   معدن الرصاص</t>
  </si>
  <si>
    <t xml:space="preserve">    Minerai de manganèse    </t>
  </si>
  <si>
    <t xml:space="preserve">    Phosphates   </t>
  </si>
  <si>
    <t xml:space="preserve">    Autres produits      </t>
  </si>
  <si>
    <t xml:space="preserve">    Minerai de plomb   </t>
  </si>
  <si>
    <t xml:space="preserve">   Plantes et parties de plantes   </t>
  </si>
  <si>
    <t xml:space="preserve">   Minerai de cuivre   </t>
  </si>
  <si>
    <t xml:space="preserve">    Fibres textiles artificielles  </t>
  </si>
  <si>
    <t xml:space="preserve">    Caoutchoucs synthétiques    </t>
  </si>
  <si>
    <t xml:space="preserve">    Fibres textiles synthétiques   </t>
  </si>
  <si>
    <t xml:space="preserve">  المملكة العربية السعودية</t>
  </si>
  <si>
    <t>دول متوسطية شريكة</t>
  </si>
  <si>
    <t xml:space="preserve"> Taux de couverture (%)  </t>
  </si>
  <si>
    <t>نسبة التغطية (%)</t>
  </si>
  <si>
    <t xml:space="preserve"> Part U.E </t>
  </si>
  <si>
    <t xml:space="preserve">  الأحذية </t>
  </si>
  <si>
    <t xml:space="preserve">    D'origine animale ou végétale  </t>
  </si>
  <si>
    <t xml:space="preserve">    من أصل حيواني أو نباتي</t>
  </si>
  <si>
    <t xml:space="preserve">  Machines et appareils de levage</t>
  </si>
  <si>
    <t xml:space="preserve">   ou de manutention</t>
  </si>
  <si>
    <t xml:space="preserve">   البــضائـــع</t>
  </si>
  <si>
    <t>Pays de l'Union Européenne</t>
  </si>
  <si>
    <t xml:space="preserve">   République Tchèque</t>
  </si>
  <si>
    <r>
      <t xml:space="preserve"> (</t>
    </r>
    <r>
      <rPr>
        <b/>
        <sz val="9"/>
        <rFont val="Times New Roman"/>
        <family val="1"/>
      </rPr>
      <t>%)</t>
    </r>
  </si>
  <si>
    <t xml:space="preserve">              les principaux pays</t>
  </si>
  <si>
    <t xml:space="preserve"> M.R.E. : Marocains Résidant à l'Etranger</t>
  </si>
  <si>
    <t xml:space="preserve"> CAF   : Coût, Assurance et Frêt.</t>
  </si>
  <si>
    <t>Valeur : en millions de DH</t>
  </si>
  <si>
    <t>الرصــيد</t>
  </si>
  <si>
    <t>Crédit</t>
  </si>
  <si>
    <t>Débit</t>
  </si>
  <si>
    <t>Marchandises générales</t>
  </si>
  <si>
    <t>Transports</t>
  </si>
  <si>
    <t>Voyages</t>
  </si>
  <si>
    <t>مداخيل ثانوية</t>
  </si>
  <si>
    <t>Source : Office des Changes</t>
  </si>
  <si>
    <r>
      <t xml:space="preserve">18 - 3  </t>
    </r>
    <r>
      <rPr>
        <b/>
        <sz val="16"/>
        <rFont val="Times New Roman"/>
        <family val="1"/>
      </rPr>
      <t xml:space="preserve">المبادلات حسب المجموعات </t>
    </r>
  </si>
  <si>
    <t xml:space="preserve"> 18 - 3 Echanges par groupement </t>
  </si>
  <si>
    <r>
      <t>18 - 4</t>
    </r>
    <r>
      <rPr>
        <b/>
        <sz val="16"/>
        <rFont val="Times New Roman"/>
        <family val="1"/>
      </rPr>
      <t xml:space="preserve"> الواردات حسب أهم المواد </t>
    </r>
  </si>
  <si>
    <t xml:space="preserve"> 18 - 4 Importations selon les principaux produits </t>
  </si>
  <si>
    <r>
      <t>18 - 4</t>
    </r>
    <r>
      <rPr>
        <b/>
        <sz val="16"/>
        <rFont val="Times New Roman"/>
        <family val="1"/>
      </rPr>
      <t xml:space="preserve"> الواردات حسب أهم المواد </t>
    </r>
    <r>
      <rPr>
        <sz val="10"/>
        <rFont val="Times New Roman"/>
        <family val="1"/>
      </rPr>
      <t>(تابع)</t>
    </r>
  </si>
  <si>
    <r>
      <t xml:space="preserve"> 18 - 4 Importations selon les principaux produits </t>
    </r>
    <r>
      <rPr>
        <sz val="10"/>
        <rFont val="Times New Roman"/>
        <family val="1"/>
      </rPr>
      <t>(Suite)</t>
    </r>
  </si>
  <si>
    <r>
      <t xml:space="preserve">18 - 5 </t>
    </r>
    <r>
      <rPr>
        <b/>
        <sz val="16"/>
        <rFont val="Times New Roman"/>
        <family val="1"/>
      </rPr>
      <t xml:space="preserve">الصادرات حسب أهم المواد </t>
    </r>
  </si>
  <si>
    <t xml:space="preserve">18 -5 Exportations selon les principaux produits </t>
  </si>
  <si>
    <t xml:space="preserve"> 18 - 6 Principaux produits importés </t>
  </si>
  <si>
    <r>
      <t>18 - 6</t>
    </r>
    <r>
      <rPr>
        <b/>
        <sz val="16"/>
        <rFont val="Times New Roman"/>
        <family val="1"/>
      </rPr>
      <t xml:space="preserve"> أهم المواد المستوردة </t>
    </r>
  </si>
  <si>
    <r>
      <t xml:space="preserve">18 - 7 </t>
    </r>
    <r>
      <rPr>
        <b/>
        <sz val="16"/>
        <rFont val="Times New Roman"/>
        <family val="1"/>
      </rPr>
      <t xml:space="preserve">أهم المواد المصدرة </t>
    </r>
  </si>
  <si>
    <t xml:space="preserve"> 18 - 7 Principaux produits exportés                                </t>
  </si>
  <si>
    <t xml:space="preserve"> 18 - 8 Evolution des importations selon </t>
  </si>
  <si>
    <r>
      <t>18 - 8</t>
    </r>
    <r>
      <rPr>
        <b/>
        <sz val="16"/>
        <rFont val="Times New Roman"/>
        <family val="1"/>
      </rPr>
      <t xml:space="preserve"> تطور الواردات حسب </t>
    </r>
  </si>
  <si>
    <t xml:space="preserve"> 18 - 9 Evolution des exportations selon</t>
  </si>
  <si>
    <r>
      <t>18 - 9</t>
    </r>
    <r>
      <rPr>
        <b/>
        <sz val="16"/>
        <rFont val="Times New Roman"/>
        <family val="1"/>
      </rPr>
      <t xml:space="preserve"> تطور الصادرات حسب </t>
    </r>
  </si>
  <si>
    <t xml:space="preserve">18 - 10 Evolution des importations des pays </t>
  </si>
  <si>
    <r>
      <t>18 - 10</t>
    </r>
    <r>
      <rPr>
        <b/>
        <sz val="16"/>
        <rFont val="Times New Roman"/>
        <family val="1"/>
      </rPr>
      <t xml:space="preserve"> تطور الواردات من الدول </t>
    </r>
  </si>
  <si>
    <t xml:space="preserve">18 - 11 Evolution des exportations vers les pays </t>
  </si>
  <si>
    <t>18 - 12 Evolutions des échanges avec les pays arabes</t>
  </si>
  <si>
    <r>
      <t xml:space="preserve">18 - 12 تطور </t>
    </r>
    <r>
      <rPr>
        <b/>
        <sz val="16"/>
        <rFont val="Times New Roman"/>
        <family val="1"/>
      </rPr>
      <t>المبادلات مع الدول العربية</t>
    </r>
  </si>
  <si>
    <t xml:space="preserve"> الكمية بألف طن</t>
  </si>
  <si>
    <t xml:space="preserve">    Exportations FAB   </t>
  </si>
  <si>
    <t xml:space="preserve">    Importations CAF   </t>
  </si>
  <si>
    <t xml:space="preserve">    Déficit commercial </t>
  </si>
  <si>
    <t xml:space="preserve">    Taux de couverture %  </t>
  </si>
  <si>
    <t xml:space="preserve"> FAB   : Franco à Board.</t>
  </si>
  <si>
    <r>
      <t xml:space="preserve">                  </t>
    </r>
    <r>
      <rPr>
        <b/>
        <sz val="16"/>
        <rFont val="Times New Roman"/>
        <family val="1"/>
      </rPr>
      <t xml:space="preserve">المستعملة </t>
    </r>
  </si>
  <si>
    <r>
      <t xml:space="preserve">         </t>
    </r>
    <r>
      <rPr>
        <b/>
        <sz val="16"/>
        <rFont val="Times New Roman"/>
        <family val="1"/>
      </rPr>
      <t xml:space="preserve"> أهم البلدان</t>
    </r>
  </si>
  <si>
    <t xml:space="preserve">            الأورو - متوسطية</t>
  </si>
  <si>
    <r>
      <t>18 - 11</t>
    </r>
    <r>
      <rPr>
        <b/>
        <sz val="16"/>
        <rFont val="Times New Roman"/>
        <family val="1"/>
      </rPr>
      <t xml:space="preserve"> تطور الصادرات نحو الدول </t>
    </r>
  </si>
  <si>
    <t xml:space="preserve">  قشريات محارات ورخويات</t>
  </si>
  <si>
    <t xml:space="preserve">   Croatie</t>
  </si>
  <si>
    <t xml:space="preserve">  كرواتيا</t>
  </si>
  <si>
    <t>الرصيد</t>
  </si>
  <si>
    <t>النفقات</t>
  </si>
  <si>
    <t>Compte des transactions courantes</t>
  </si>
  <si>
    <t xml:space="preserve">حـسـاب الـمعـاملات الجارية </t>
  </si>
  <si>
    <t>Biens (dont):</t>
  </si>
  <si>
    <t xml:space="preserve"> السلع ( من بينها ):</t>
  </si>
  <si>
    <t>البضائع العـامة</t>
  </si>
  <si>
    <t>مداخيل رئيسية</t>
  </si>
  <si>
    <t>Solde du compte des transactions courantes</t>
  </si>
  <si>
    <t>ميزان حـسـابات الـمعـاملات الجارية</t>
  </si>
  <si>
    <t>Compte de capital</t>
  </si>
  <si>
    <t>الحساب الرأسمالي</t>
  </si>
  <si>
    <t>Capacité(+) /Besoin(-) de financement</t>
  </si>
  <si>
    <t>صافي زيادة الالتزامات</t>
  </si>
  <si>
    <t>صافي مقتنيات الأصول</t>
  </si>
  <si>
    <t>Compte financier</t>
  </si>
  <si>
    <t>Solde</t>
  </si>
  <si>
    <t>Accroissement net des engagements</t>
  </si>
  <si>
    <t>Acquisition nette d'avoirs</t>
  </si>
  <si>
    <t>الحساب المالي</t>
  </si>
  <si>
    <t>Investissements directs</t>
  </si>
  <si>
    <t>Investissements de porte feuille</t>
  </si>
  <si>
    <t>استثمارات المحفظة</t>
  </si>
  <si>
    <t>Dérivés financiers</t>
  </si>
  <si>
    <t>مشتقات مالية</t>
  </si>
  <si>
    <t>Autres investissements</t>
  </si>
  <si>
    <t>استثمارات أخرى</t>
  </si>
  <si>
    <t>Avoirs de réserve</t>
  </si>
  <si>
    <t>Total des changements des avoirs/engagements</t>
  </si>
  <si>
    <t>Erreurs et omissions nettes</t>
  </si>
  <si>
    <t>Revenu primaire</t>
  </si>
  <si>
    <t>Revenu secondaire</t>
  </si>
  <si>
    <t xml:space="preserve"> Argent brut et ouvrage mi-ouvrés en argent</t>
  </si>
  <si>
    <t xml:space="preserve"> Voiture de tourisme</t>
  </si>
  <si>
    <t xml:space="preserve">   Ferraille, déchets, débris de cuivre, </t>
  </si>
  <si>
    <t xml:space="preserve">  Tissus et fils de coton     </t>
  </si>
  <si>
    <t xml:space="preserve">  Chaussures </t>
  </si>
  <si>
    <t xml:space="preserve">السكرالخام أو المكرر   </t>
  </si>
  <si>
    <t xml:space="preserve"> البلاستيك</t>
  </si>
  <si>
    <t xml:space="preserve"> واللدائن المتنوعة</t>
  </si>
  <si>
    <t xml:space="preserve"> من الحديد أو الفولاذ غير السبيكة</t>
  </si>
  <si>
    <t xml:space="preserve"> الدوائر الكهربائية و المقاومات</t>
  </si>
  <si>
    <t xml:space="preserve"> أجهزة لقطع أو توصيل </t>
  </si>
  <si>
    <t xml:space="preserve">   conducteurs isolés pour l'éléctricité</t>
  </si>
  <si>
    <t xml:space="preserve">    Fils, câbles et autres </t>
  </si>
  <si>
    <t xml:space="preserve"> الأسلاك و الكابلات و غيرها </t>
  </si>
  <si>
    <t xml:space="preserve"> من الموصلات المعزولة للكهرباء</t>
  </si>
  <si>
    <t xml:space="preserve">  Tissus et fils de fibres synthétiques et artificielles</t>
  </si>
  <si>
    <t xml:space="preserve">  Tissus et fils de coton</t>
  </si>
  <si>
    <t xml:space="preserve"> أسماك معلبة</t>
  </si>
  <si>
    <t xml:space="preserve">  Essence de pétrole</t>
  </si>
  <si>
    <t xml:space="preserve">   fer, acier et autres minerais</t>
  </si>
  <si>
    <t xml:space="preserve">  الخردة والنفايات وبقايا مشتقة من النحاس  </t>
  </si>
  <si>
    <t xml:space="preserve">  Composants électroniques (transistors)</t>
  </si>
  <si>
    <t xml:space="preserve">  ومواد نسيجية مصنعة</t>
  </si>
  <si>
    <t xml:space="preserve">   Ferraille, déchets, débris de cuivre, fonte,</t>
  </si>
  <si>
    <t xml:space="preserve"> et autres articles textiles confectionnés</t>
  </si>
  <si>
    <t xml:space="preserve">  Sucre brut ou raffiné   </t>
  </si>
  <si>
    <t xml:space="preserve">  السكرالخام أو المكرر</t>
  </si>
  <si>
    <t xml:space="preserve">  اللحم ولحوم الأحشاء </t>
  </si>
  <si>
    <t xml:space="preserve">  Viande et abats comestibles    </t>
  </si>
  <si>
    <t xml:space="preserve">  Désinfectants et produits similaires     </t>
  </si>
  <si>
    <t xml:space="preserve">  المطهرات ومنتجات مماثلة</t>
  </si>
  <si>
    <t xml:space="preserve">  fils, barres, et profilés</t>
  </si>
  <si>
    <t xml:space="preserve">  en fer ou en aciers non alliés</t>
  </si>
  <si>
    <t xml:space="preserve">  Fils, barres et profilés en cuivre</t>
  </si>
  <si>
    <t xml:space="preserve"> أسلاك و قضبان وقطع مجنبة</t>
  </si>
  <si>
    <t xml:space="preserve"> البلاستيك واللدائن المتنوعة</t>
  </si>
  <si>
    <t xml:space="preserve">  Motoculteurs et tracteurs agricoles</t>
  </si>
  <si>
    <t xml:space="preserve">  parties d'avions et d'autres</t>
  </si>
  <si>
    <t xml:space="preserve">  véhicules aériens ou spatiaux</t>
  </si>
  <si>
    <t xml:space="preserve">  السيارات النفعية</t>
  </si>
  <si>
    <t xml:space="preserve">    Soufres bruts et non raffinés   </t>
  </si>
  <si>
    <t xml:space="preserve">  الكبريت الخام وغيرالمكرر</t>
  </si>
  <si>
    <t xml:space="preserve">  Voitures utilitaires</t>
  </si>
  <si>
    <t xml:space="preserve">   Sulfate de baryum   </t>
  </si>
  <si>
    <t xml:space="preserve">  Préparations et conserves de poissons et crustacés</t>
  </si>
  <si>
    <t xml:space="preserve">    Huile d'olive brute ou raffinée</t>
  </si>
  <si>
    <t xml:space="preserve">  أثواب من القطن والألياف</t>
  </si>
  <si>
    <t xml:space="preserve">  Tapis et revêtements de sol    </t>
  </si>
  <si>
    <t xml:space="preserve">   fonte, fer, acier et autres minerais</t>
  </si>
  <si>
    <t xml:space="preserve"> Couvertue, linge</t>
  </si>
  <si>
    <t xml:space="preserve">    Huiles végétales brutes ou raffinées  </t>
  </si>
  <si>
    <t xml:space="preserve"> Houilles, cokes et combustibles solides similaires</t>
  </si>
  <si>
    <t xml:space="preserve">  Arbres de transmission, manivelles</t>
  </si>
  <si>
    <t xml:space="preserve">  industries alimentaires </t>
  </si>
  <si>
    <t xml:space="preserve">  Moteurs à pistons, autres moteurs et leurs parties</t>
  </si>
  <si>
    <t xml:space="preserve">  et véhicules de tourisme </t>
  </si>
  <si>
    <t xml:space="preserve">  Parties et pièces pour  voitures </t>
  </si>
  <si>
    <t xml:space="preserve">  Conserves de fruits et confitures </t>
  </si>
  <si>
    <t xml:space="preserve"> Couvertures, linge</t>
  </si>
  <si>
    <t xml:space="preserve">  Pommes de terre </t>
  </si>
  <si>
    <t xml:space="preserve">  البطاطس</t>
  </si>
  <si>
    <r>
      <t>18 - 1</t>
    </r>
    <r>
      <rPr>
        <b/>
        <sz val="16"/>
        <rFont val="Times New Roman"/>
        <family val="1"/>
      </rPr>
      <t xml:space="preserve"> ميزان الأداءات</t>
    </r>
  </si>
  <si>
    <t>Espagne</t>
  </si>
  <si>
    <t>Chine</t>
  </si>
  <si>
    <t>France</t>
  </si>
  <si>
    <t>Etats-Unis</t>
  </si>
  <si>
    <t>Turquie</t>
  </si>
  <si>
    <t>Allemagne</t>
  </si>
  <si>
    <t>Italie</t>
  </si>
  <si>
    <t>Portugal</t>
  </si>
  <si>
    <t>Arabie Saoudite</t>
  </si>
  <si>
    <t>Belgique</t>
  </si>
  <si>
    <t>Inde</t>
  </si>
  <si>
    <t>Pays-Bas</t>
  </si>
  <si>
    <t>Argentine</t>
  </si>
  <si>
    <t>Egypte</t>
  </si>
  <si>
    <t>Royaume-Uni</t>
  </si>
  <si>
    <t>Roumanie</t>
  </si>
  <si>
    <t>Canada</t>
  </si>
  <si>
    <t>Emirats Arabes Unis</t>
  </si>
  <si>
    <t>Pologne</t>
  </si>
  <si>
    <t>Japon</t>
  </si>
  <si>
    <t>Suisse</t>
  </si>
  <si>
    <t>Viet Nam</t>
  </si>
  <si>
    <t>Hongrie</t>
  </si>
  <si>
    <t>Autriche</t>
  </si>
  <si>
    <t>Tunisie</t>
  </si>
  <si>
    <t>Slovaquie</t>
  </si>
  <si>
    <t>Fédération de Russie</t>
  </si>
  <si>
    <t>Brésil</t>
  </si>
  <si>
    <t>Suède</t>
  </si>
  <si>
    <t>République Tchèque</t>
  </si>
  <si>
    <t>Trinité-et-Tobago</t>
  </si>
  <si>
    <t xml:space="preserve">  المملكة المتحدة</t>
  </si>
  <si>
    <t>Pakistan</t>
  </si>
  <si>
    <t>Djibouti</t>
  </si>
  <si>
    <t>Sénégal</t>
  </si>
  <si>
    <t>Mauritanie</t>
  </si>
  <si>
    <t>Mexique</t>
  </si>
  <si>
    <t>Bangladesh</t>
  </si>
  <si>
    <t>Autres  pays</t>
  </si>
  <si>
    <t>Côte d'Ivoire</t>
  </si>
  <si>
    <t>Autres pays</t>
  </si>
  <si>
    <t xml:space="preserve">   Royaume-Uni</t>
  </si>
  <si>
    <t xml:space="preserve">Arabie Saoudite  </t>
  </si>
  <si>
    <t>Irak</t>
  </si>
  <si>
    <t xml:space="preserve">Algérie  </t>
  </si>
  <si>
    <t xml:space="preserve">Egypte  </t>
  </si>
  <si>
    <t xml:space="preserve">Emirats Arabes Unis   </t>
  </si>
  <si>
    <t xml:space="preserve">Tunisie  </t>
  </si>
  <si>
    <t xml:space="preserve">Qatar  </t>
  </si>
  <si>
    <t xml:space="preserve">Bahrein  </t>
  </si>
  <si>
    <t xml:space="preserve">Koweït   </t>
  </si>
  <si>
    <t xml:space="preserve">Liban   </t>
  </si>
  <si>
    <t xml:space="preserve">Oman  </t>
  </si>
  <si>
    <t>Libye</t>
  </si>
  <si>
    <t>République arabe syrienne</t>
  </si>
  <si>
    <t xml:space="preserve">Jordanie     </t>
  </si>
  <si>
    <t xml:space="preserve">Mauritanie   </t>
  </si>
  <si>
    <t>Palestine</t>
  </si>
  <si>
    <t xml:space="preserve">Yemen  </t>
  </si>
  <si>
    <t xml:space="preserve">Somalie  </t>
  </si>
  <si>
    <t xml:space="preserve">Soudan  </t>
  </si>
  <si>
    <t xml:space="preserve">Djibouti  </t>
  </si>
  <si>
    <t xml:space="preserve">Irak    </t>
  </si>
  <si>
    <t xml:space="preserve">Qatar   </t>
  </si>
  <si>
    <t xml:space="preserve">Oman   </t>
  </si>
  <si>
    <t xml:space="preserve">Koweit   </t>
  </si>
  <si>
    <t xml:space="preserve"> ومحروقات أخرى</t>
  </si>
  <si>
    <t xml:space="preserve"> وقود البترول </t>
  </si>
  <si>
    <t xml:space="preserve"> خشب خام</t>
  </si>
  <si>
    <t xml:space="preserve"> القطن</t>
  </si>
  <si>
    <t xml:space="preserve"> ألياف اصطناعية للنسيج</t>
  </si>
  <si>
    <t xml:space="preserve"> حبوب وفواكه زيتية</t>
  </si>
  <si>
    <t xml:space="preserve"> زيت نباتي خام أو مكرر  </t>
  </si>
  <si>
    <t xml:space="preserve"> الصوف والوبر </t>
  </si>
  <si>
    <t xml:space="preserve"> عجين الورق</t>
  </si>
  <si>
    <t xml:space="preserve"> مواد أخرى   </t>
  </si>
  <si>
    <t xml:space="preserve"> ألياف النسيج المركبة</t>
  </si>
  <si>
    <t xml:space="preserve"> الكبريت الخام وغير المكرر</t>
  </si>
  <si>
    <t xml:space="preserve"> مواد أخرى </t>
  </si>
  <si>
    <t xml:space="preserve"> للنسيج</t>
  </si>
  <si>
    <t xml:space="preserve"> مواد كيماوية</t>
  </si>
  <si>
    <t xml:space="preserve"> Blé     </t>
  </si>
  <si>
    <t xml:space="preserve"> Café     </t>
  </si>
  <si>
    <t xml:space="preserve"> Maïs</t>
  </si>
  <si>
    <t xml:space="preserve"> Orge</t>
  </si>
  <si>
    <t xml:space="preserve"> Produits laitiers     </t>
  </si>
  <si>
    <t xml:space="preserve"> Sucre brut ou raffiné   </t>
  </si>
  <si>
    <t xml:space="preserve"> Thé     </t>
  </si>
  <si>
    <t xml:space="preserve"> Autres produits      </t>
  </si>
  <si>
    <t xml:space="preserve"> Gas-oil et fuel-oil    </t>
  </si>
  <si>
    <t xml:space="preserve"> Gaz de pétrole et autres </t>
  </si>
  <si>
    <t xml:space="preserve"> hydrocarbures</t>
  </si>
  <si>
    <t xml:space="preserve"> Huile de pétrole et lubrifiants </t>
  </si>
  <si>
    <t xml:space="preserve"> Essence de pétrole</t>
  </si>
  <si>
    <t xml:space="preserve"> Bois brut équarris ou sciés </t>
  </si>
  <si>
    <t xml:space="preserve"> Coton   </t>
  </si>
  <si>
    <t xml:space="preserve"> Fibres textiles artificielles   </t>
  </si>
  <si>
    <t xml:space="preserve"> Graines et fruits oléagineux </t>
  </si>
  <si>
    <t xml:space="preserve"> Huiles végétales brutes ou raffinées   </t>
  </si>
  <si>
    <t xml:space="preserve"> Laines et poils  </t>
  </si>
  <si>
    <t xml:space="preserve"> Pâte à papier   </t>
  </si>
  <si>
    <t xml:space="preserve"> Fibres textiles synthétiques </t>
  </si>
  <si>
    <t xml:space="preserve"> Soufres bruts et non raffinés  </t>
  </si>
  <si>
    <t xml:space="preserve"> Engrais naturels et chimiques </t>
  </si>
  <si>
    <t xml:space="preserve"> Fils de fibres synthétiques et </t>
  </si>
  <si>
    <t xml:space="preserve"> artificielles pour tissage   </t>
  </si>
  <si>
    <t xml:space="preserve"> Fils, barres, et profilés  </t>
  </si>
  <si>
    <t xml:space="preserve"> en fer ou en aciers non alliés</t>
  </si>
  <si>
    <t xml:space="preserve"> Matières plastiques </t>
  </si>
  <si>
    <t xml:space="preserve"> et ouvrages divers en plastique</t>
  </si>
  <si>
    <t xml:space="preserve"> Papier et carton  </t>
  </si>
  <si>
    <t xml:space="preserve"> Produits chimiques  </t>
  </si>
  <si>
    <t xml:space="preserve"> Machines et outils agricoles</t>
  </si>
  <si>
    <t xml:space="preserve"> Motoculteurs et tracteurs agricoles</t>
  </si>
  <si>
    <t xml:space="preserve"> D'origine animale ou végétale </t>
  </si>
  <si>
    <t xml:space="preserve"> Appareils pour la coupure ou la connexion </t>
  </si>
  <si>
    <t xml:space="preserve"> des circuits électriques et résistances</t>
  </si>
  <si>
    <t xml:space="preserve"> Fils, câbles et autres </t>
  </si>
  <si>
    <t xml:space="preserve"> conducteurs isolés pour l'éléctricité</t>
  </si>
  <si>
    <t xml:space="preserve"> Machines et appareils de levage</t>
  </si>
  <si>
    <t xml:space="preserve"> ou de manutention</t>
  </si>
  <si>
    <t xml:space="preserve"> Machines et appareils divers</t>
  </si>
  <si>
    <t xml:space="preserve"> industries alimentaires</t>
  </si>
  <si>
    <t xml:space="preserve"> Machines pour la préparation des matières textiles </t>
  </si>
  <si>
    <t xml:space="preserve"> Moteurs à pistons, autres moteurs et leurs parties</t>
  </si>
  <si>
    <t xml:space="preserve"> Pompes et compresseurs</t>
  </si>
  <si>
    <t xml:space="preserve"> Voitures utilitaires</t>
  </si>
  <si>
    <t xml:space="preserve"> Médicaments et autres produits pharmaceutiques</t>
  </si>
  <si>
    <t xml:space="preserve"> Papiers finis et ouvrages en  papier</t>
  </si>
  <si>
    <t xml:space="preserve"> Parties et pièces pour voitures </t>
  </si>
  <si>
    <t xml:space="preserve"> et véhicules de tourisme</t>
  </si>
  <si>
    <t xml:space="preserve"> Tissus et fils de fibres synthétiques et artificielles</t>
  </si>
  <si>
    <t xml:space="preserve"> Tissus et fils de coton</t>
  </si>
  <si>
    <t xml:space="preserve"> Voitures de tourisme </t>
  </si>
  <si>
    <t xml:space="preserve"> آلات وأدوات فلاحية</t>
  </si>
  <si>
    <t xml:space="preserve"> أدوات الحرث و الجرارات الآلية</t>
  </si>
  <si>
    <t xml:space="preserve"> مواد أخرى     </t>
  </si>
  <si>
    <t xml:space="preserve"> آلات الرفع </t>
  </si>
  <si>
    <t xml:space="preserve"> أوتفريغ البضائع</t>
  </si>
  <si>
    <t xml:space="preserve"> آلات و أجهزة مختلفة</t>
  </si>
  <si>
    <t xml:space="preserve"> آلات وأجهزة للصناعة </t>
  </si>
  <si>
    <t xml:space="preserve"> الغذائية</t>
  </si>
  <si>
    <t xml:space="preserve"> آلات خاصة لصناعة النسيج</t>
  </si>
  <si>
    <t xml:space="preserve"> محركات بالمكبس ومحركات أخرى و أجزاؤها</t>
  </si>
  <si>
    <t xml:space="preserve"> مضخات وضاغطات</t>
  </si>
  <si>
    <t xml:space="preserve"> السيارات النفعية</t>
  </si>
  <si>
    <t xml:space="preserve"> والتلفزة</t>
  </si>
  <si>
    <t xml:space="preserve"> الأدوية و المستحضرات الصيدلانية الأخرى</t>
  </si>
  <si>
    <t xml:space="preserve"> الورق الجاهز ومنتوجات من الورق</t>
  </si>
  <si>
    <t xml:space="preserve"> السياحية</t>
  </si>
  <si>
    <t xml:space="preserve"> أقمشة و خيوط من ألياف اصطناعية</t>
  </si>
  <si>
    <t xml:space="preserve"> أثواب من القطن و الألياف</t>
  </si>
  <si>
    <t xml:space="preserve"> سيارات سياحية</t>
  </si>
  <si>
    <t xml:space="preserve"> Agrumes     </t>
  </si>
  <si>
    <t xml:space="preserve"> Conserves de légumes    </t>
  </si>
  <si>
    <t xml:space="preserve"> Crustacés, mollusques et coquillages   </t>
  </si>
  <si>
    <t xml:space="preserve"> Farine et poudre de poisson</t>
  </si>
  <si>
    <t xml:space="preserve"> Fruits frais ou secs cong. ou en saumure</t>
  </si>
  <si>
    <t xml:space="preserve"> Légumes frais, congelés, en saumure   </t>
  </si>
  <si>
    <t xml:space="preserve"> préparations et conserves de poissons et crustacés</t>
  </si>
  <si>
    <t xml:space="preserve"> Poissons frais, salés, séchés ou fumés</t>
  </si>
  <si>
    <t xml:space="preserve"> Tomates fraiches   </t>
  </si>
  <si>
    <t xml:space="preserve"> Huile de pétrole et lubrifiants  </t>
  </si>
  <si>
    <t xml:space="preserve"> Huile d'olive brute ou raffinée   </t>
  </si>
  <si>
    <t xml:space="preserve"> Graisses et huiles de poissons</t>
  </si>
  <si>
    <t xml:space="preserve"> Plantes et parties de plantes   </t>
  </si>
  <si>
    <t xml:space="preserve"> Ferraille, déchets, débris de cuivre, fonte,</t>
  </si>
  <si>
    <t xml:space="preserve"> fer, acier et autres minerais</t>
  </si>
  <si>
    <t xml:space="preserve"> Minerai de cuivre   </t>
  </si>
  <si>
    <t xml:space="preserve"> Minerai de plomb   </t>
  </si>
  <si>
    <t xml:space="preserve"> Phosphates   </t>
  </si>
  <si>
    <t xml:space="preserve"> Sulfate de baryum   </t>
  </si>
  <si>
    <t xml:space="preserve"> Acide phosphorique   </t>
  </si>
  <si>
    <t xml:space="preserve"> Composants électroniques (transistors)</t>
  </si>
  <si>
    <t xml:space="preserve"> Engrais naturels et chimiques   </t>
  </si>
  <si>
    <t xml:space="preserve"> Agricole    </t>
  </si>
  <si>
    <t xml:space="preserve"> Articles de bonneterie   </t>
  </si>
  <si>
    <t xml:space="preserve"> Chaussures </t>
  </si>
  <si>
    <t xml:space="preserve"> Vêtements confectionnés     </t>
  </si>
  <si>
    <t xml:space="preserve"> الحوامض</t>
  </si>
  <si>
    <t xml:space="preserve"> مصبرات الفواكه والمربى</t>
  </si>
  <si>
    <t xml:space="preserve"> مصبرات الخضر</t>
  </si>
  <si>
    <t xml:space="preserve"> قشريات رخويات ومحارات</t>
  </si>
  <si>
    <t xml:space="preserve"> الفواكه الطرية أو الجافة المجمدة أوالمملحة</t>
  </si>
  <si>
    <t xml:space="preserve"> الخضر الطرية المجمدة أو المملحة</t>
  </si>
  <si>
    <t xml:space="preserve"> السمك الطري المملح والمنشف</t>
  </si>
  <si>
    <t xml:space="preserve"> الطماطم  الطرية</t>
  </si>
  <si>
    <t xml:space="preserve"> وقود البترول</t>
  </si>
  <si>
    <t xml:space="preserve"> زيت الزيتون الخام أوالمكرر</t>
  </si>
  <si>
    <t xml:space="preserve"> نباتات وأجزاء النباتات</t>
  </si>
  <si>
    <t xml:space="preserve"> الخردة والنفايات وبقايا مشتقة من النحاس  </t>
  </si>
  <si>
    <t xml:space="preserve"> معدن النحاس</t>
  </si>
  <si>
    <t xml:space="preserve"> معدن الرصاص</t>
  </si>
  <si>
    <t xml:space="preserve"> الفوسفاط</t>
  </si>
  <si>
    <t xml:space="preserve"> كبريتات الباريوم</t>
  </si>
  <si>
    <t xml:space="preserve"> الحامض الفوسفوري</t>
  </si>
  <si>
    <t xml:space="preserve"> الفلاحية </t>
  </si>
  <si>
    <t xml:space="preserve"> ملابس داخلية</t>
  </si>
  <si>
    <t xml:space="preserve"> الأحذية </t>
  </si>
  <si>
    <t xml:space="preserve"> ملابس جاهزة</t>
  </si>
  <si>
    <t xml:space="preserve"> ومواد نسيجية مصنعة</t>
  </si>
  <si>
    <t>Chapitre XVIII - COMMERCE EXTERIEUR</t>
  </si>
  <si>
    <r>
      <t xml:space="preserve"> الفصل XVIII</t>
    </r>
    <r>
      <rPr>
        <b/>
        <sz val="20"/>
        <color indexed="8"/>
        <rFont val="Times New Roman"/>
        <family val="1"/>
      </rPr>
      <t xml:space="preserve"> - التجارة الخارجية</t>
    </r>
  </si>
  <si>
    <t xml:space="preserve"> 1- Balance des paiements </t>
  </si>
  <si>
    <t>1 - ميزان الأداءات </t>
  </si>
  <si>
    <t>2 - تطورالمبادلات على البضائع</t>
  </si>
  <si>
    <t xml:space="preserve"> 3- Echanges par groupement d'utilisation </t>
  </si>
  <si>
    <t xml:space="preserve">3 - المبادلات حسب المجموعات المستعملة </t>
  </si>
  <si>
    <t xml:space="preserve"> 4- Importations selon les principaux produits  </t>
  </si>
  <si>
    <t>4 - الواردات حسب أهم المواد</t>
  </si>
  <si>
    <t xml:space="preserve"> 5- Exportations selon les principaux produits </t>
  </si>
  <si>
    <t xml:space="preserve"> 5 - الصادرات حسب أهم المواد</t>
  </si>
  <si>
    <t xml:space="preserve"> 6- Principaux produits importés de l'Union Européenne  </t>
  </si>
  <si>
    <t xml:space="preserve"> 7- Principaux produits exportés vers l'Union Européenne  </t>
  </si>
  <si>
    <t xml:space="preserve"> 9- Evolution des exportations selon les principaux pays </t>
  </si>
  <si>
    <t xml:space="preserve">12- تطورالمبادلات مع الدول العربية </t>
  </si>
  <si>
    <t xml:space="preserve"> 6 - أهم المواد المستوردة من الاتحاد الأوروبي</t>
  </si>
  <si>
    <t xml:space="preserve"> 7 - أهم المواد المصدرة نحو الاتحاد الأوروبي</t>
  </si>
  <si>
    <t xml:space="preserve"> 2- Evolution des transactions sur marchandises </t>
  </si>
  <si>
    <t xml:space="preserve"> 8- Evolution des importations selon les principaux pays  </t>
  </si>
  <si>
    <t>11- تطور الصادرات نحو الدول الأورو ـ متوسطية</t>
  </si>
  <si>
    <t xml:space="preserve">10- تطور الواردات من الدول الأورو- متوسطية </t>
  </si>
  <si>
    <t>Kazakhstan</t>
  </si>
  <si>
    <t>Grèce</t>
  </si>
  <si>
    <t>كازاخستان</t>
  </si>
  <si>
    <t xml:space="preserve">Comores  </t>
  </si>
  <si>
    <t xml:space="preserve">  Crust., mollusq. et coquillages </t>
  </si>
  <si>
    <t xml:space="preserve">U.E : Union Européenne </t>
  </si>
  <si>
    <t xml:space="preserve"> Appareils récepteurs radio et </t>
  </si>
  <si>
    <t xml:space="preserve"> télévision</t>
  </si>
  <si>
    <t xml:space="preserve"> Conserves de fruits et confitures  </t>
  </si>
  <si>
    <t>الاستثمارات المباشرة</t>
  </si>
  <si>
    <t>الأصول الاحتياطية</t>
  </si>
  <si>
    <t>مجموع التغيرات الأصول/الالتزامات</t>
  </si>
  <si>
    <t>الاتحاد</t>
  </si>
  <si>
    <t xml:space="preserve">  مواد الاستهلاك</t>
  </si>
  <si>
    <t>مواد الاستهلاك</t>
  </si>
  <si>
    <t xml:space="preserve"> أجهزة الالتقاط للراديو</t>
  </si>
  <si>
    <t xml:space="preserve"> قطع وأجزاء للسيارات</t>
  </si>
  <si>
    <t xml:space="preserve">  وقود البترول</t>
  </si>
  <si>
    <r>
      <t xml:space="preserve">                 من الاتحاد الأوروبي</t>
    </r>
    <r>
      <rPr>
        <sz val="10"/>
        <rFont val="Times New Roman"/>
        <family val="1"/>
      </rPr>
      <t xml:space="preserve"> </t>
    </r>
  </si>
  <si>
    <r>
      <t xml:space="preserve">           نحو الاتحاد الأوروبي</t>
    </r>
    <r>
      <rPr>
        <sz val="10"/>
        <rFont val="Times New Roman"/>
        <family val="1"/>
      </rPr>
      <t xml:space="preserve"> </t>
    </r>
  </si>
  <si>
    <t>دول الاتحاد الأوروبي</t>
  </si>
  <si>
    <t xml:space="preserve">دول الاتحاد الأوروبي </t>
  </si>
  <si>
    <r>
      <t xml:space="preserve">           من الاتحاد الأوروبي</t>
    </r>
    <r>
      <rPr>
        <sz val="10"/>
        <rFont val="Times New Roman"/>
        <family val="1"/>
      </rPr>
      <t xml:space="preserve"> (تابع)</t>
    </r>
  </si>
  <si>
    <t xml:space="preserve">  إيرلندا</t>
  </si>
  <si>
    <t xml:space="preserve">  فنلندا</t>
  </si>
  <si>
    <t xml:space="preserve">Appareils pour la coupure ou la connexion </t>
  </si>
  <si>
    <t>des circuits électriques et résistances</t>
  </si>
  <si>
    <t xml:space="preserve">Services </t>
  </si>
  <si>
    <t>Services de fabrication fournis sur des intrants physiques détenus par des tiers</t>
  </si>
  <si>
    <t>Constructions</t>
  </si>
  <si>
    <t>Services d’assurance et de pension</t>
  </si>
  <si>
    <t>Services financiers</t>
  </si>
  <si>
    <t>Services de télécommunications, d’informatique et d’information</t>
  </si>
  <si>
    <t>Autres services aux entreprises</t>
  </si>
  <si>
    <t>Services personnels, culturels et relatifs aux loisirs</t>
  </si>
  <si>
    <t>خدمات التأمين ومعاشات التقاعد</t>
  </si>
  <si>
    <r>
      <t>الرسوم على استخدام الملكية الفكرية</t>
    </r>
    <r>
      <rPr>
        <vertAlign val="superscript"/>
        <sz val="12"/>
        <rFont val="Arabic Transparent"/>
      </rPr>
      <t>(1)</t>
    </r>
  </si>
  <si>
    <t>(1) غير مدرجة في موضع آخر</t>
  </si>
  <si>
    <t>18 - 1 Balance des paiements</t>
  </si>
  <si>
    <r>
      <t xml:space="preserve"> القيمة </t>
    </r>
    <r>
      <rPr>
        <sz val="11"/>
        <rFont val="Times New Roman"/>
        <family val="1"/>
      </rPr>
      <t>: بمليون درهم</t>
    </r>
  </si>
  <si>
    <t>خدمات الصناعة التحويلية للمدخلات المادية المملوكة لآخرين</t>
  </si>
  <si>
    <t xml:space="preserve"> الخدمات</t>
  </si>
  <si>
    <r>
      <t>Frais pour usage de la propriété intellectuelle n.i.a</t>
    </r>
    <r>
      <rPr>
        <vertAlign val="superscript"/>
        <sz val="10"/>
        <rFont val="Times New Roman"/>
        <family val="1"/>
      </rPr>
      <t>(1)</t>
    </r>
  </si>
  <si>
    <r>
      <t>Services d’entretien et de réparation n.i.a</t>
    </r>
    <r>
      <rPr>
        <vertAlign val="superscript"/>
        <sz val="10"/>
        <rFont val="Times New Roman"/>
        <family val="1"/>
      </rPr>
      <t>(1)</t>
    </r>
  </si>
  <si>
    <r>
      <t>Biens et services des administrations publiques n.i.a</t>
    </r>
    <r>
      <rPr>
        <vertAlign val="superscript"/>
        <sz val="10"/>
        <rFont val="Times New Roman"/>
        <family val="1"/>
      </rPr>
      <t>(1)</t>
    </r>
  </si>
  <si>
    <t>(1) Non inclus ailleurs</t>
  </si>
  <si>
    <t xml:space="preserve"> مكونات إلكترونية (الترانزستورات)</t>
  </si>
  <si>
    <t>Afrique du Sud</t>
  </si>
  <si>
    <t>Bahreïn</t>
  </si>
  <si>
    <t>Lituanie</t>
  </si>
  <si>
    <t>جنوب إفريقيا</t>
  </si>
  <si>
    <t>إسبانيا</t>
  </si>
  <si>
    <t>فرنسا</t>
  </si>
  <si>
    <t>الصين</t>
  </si>
  <si>
    <t>الولايات المتحدة الأمريكية</t>
  </si>
  <si>
    <t>المملكة العربية السعودية</t>
  </si>
  <si>
    <t>تركيا</t>
  </si>
  <si>
    <t>إيطاليا</t>
  </si>
  <si>
    <t>ألمانيا</t>
  </si>
  <si>
    <t>روسيا</t>
  </si>
  <si>
    <t>الإمارات العربية المتحدة</t>
  </si>
  <si>
    <t>الهند</t>
  </si>
  <si>
    <t>البرتغال</t>
  </si>
  <si>
    <t>البرازيل</t>
  </si>
  <si>
    <t>الأرجنتين</t>
  </si>
  <si>
    <r>
      <t xml:space="preserve">بلجيكا </t>
    </r>
    <r>
      <rPr>
        <sz val="10"/>
        <rFont val="Times New Roman"/>
        <family val="1"/>
      </rPr>
      <t/>
    </r>
  </si>
  <si>
    <t>رومانيا</t>
  </si>
  <si>
    <t>مصر</t>
  </si>
  <si>
    <t>ترينيداد وتوباغو</t>
  </si>
  <si>
    <t>هولندا</t>
  </si>
  <si>
    <t>المملكة المتحدة</t>
  </si>
  <si>
    <t>بولونيا</t>
  </si>
  <si>
    <t>كندا</t>
  </si>
  <si>
    <t>كوريا الجنوبية</t>
  </si>
  <si>
    <t>جمهورية التشيك</t>
  </si>
  <si>
    <t>اليابان</t>
  </si>
  <si>
    <t>اليونان</t>
  </si>
  <si>
    <t>سويسرا</t>
  </si>
  <si>
    <t>البحرين</t>
  </si>
  <si>
    <t>تونس</t>
  </si>
  <si>
    <t>فيتنام</t>
  </si>
  <si>
    <t>هنغاريا</t>
  </si>
  <si>
    <t>النمسا</t>
  </si>
  <si>
    <t>ليتوانيا</t>
  </si>
  <si>
    <t>دول أخرى</t>
  </si>
  <si>
    <t>السويد</t>
  </si>
  <si>
    <t xml:space="preserve">سلوفاكيا </t>
  </si>
  <si>
    <t>Hong Kong</t>
  </si>
  <si>
    <t>Norvège</t>
  </si>
  <si>
    <t>Guinée</t>
  </si>
  <si>
    <t>هونغ كونغ</t>
  </si>
  <si>
    <t>Bénin</t>
  </si>
  <si>
    <t>النرويج</t>
  </si>
  <si>
    <t>غينيا</t>
  </si>
  <si>
    <t>بنغلاديش</t>
  </si>
  <si>
    <t>باكستان</t>
  </si>
  <si>
    <t xml:space="preserve">بلجيكا </t>
  </si>
  <si>
    <t>دجيبوتي</t>
  </si>
  <si>
    <t>المكسيك</t>
  </si>
  <si>
    <t>ساحل العاج</t>
  </si>
  <si>
    <t>موريطانيا</t>
  </si>
  <si>
    <t>السينغال</t>
  </si>
  <si>
    <t>بنين</t>
  </si>
  <si>
    <t xml:space="preserve">  جمهورية التشيك</t>
  </si>
  <si>
    <t xml:space="preserve">  Autres pays</t>
  </si>
  <si>
    <t xml:space="preserve">  دول أخرى</t>
  </si>
  <si>
    <t>Année : 2023*</t>
  </si>
  <si>
    <t>سنة : 2023*</t>
  </si>
  <si>
    <t>2023*</t>
  </si>
  <si>
    <r>
      <t>2022</t>
    </r>
    <r>
      <rPr>
        <b/>
        <vertAlign val="superscript"/>
        <sz val="10"/>
        <rFont val="Times New Roman"/>
        <family val="1"/>
      </rPr>
      <t>R</t>
    </r>
    <r>
      <rPr>
        <b/>
        <sz val="10"/>
        <rFont val="Times New Roman"/>
        <family val="1"/>
      </rPr>
      <t>م</t>
    </r>
  </si>
  <si>
    <t>Singapour</t>
  </si>
  <si>
    <t>Irlande</t>
  </si>
  <si>
    <t>Qatar</t>
  </si>
  <si>
    <t>سنغافورة</t>
  </si>
  <si>
    <t>إيرلندا</t>
  </si>
  <si>
    <t>قطر</t>
  </si>
  <si>
    <t>Australie</t>
  </si>
  <si>
    <t>Mali</t>
  </si>
  <si>
    <t>مالي</t>
  </si>
  <si>
    <t>أستراليا</t>
  </si>
  <si>
    <r>
      <t>2022</t>
    </r>
    <r>
      <rPr>
        <b/>
        <vertAlign val="superscript"/>
        <sz val="10"/>
        <rFont val="Times New Roman"/>
        <family val="1"/>
      </rPr>
      <t>Rم</t>
    </r>
  </si>
  <si>
    <t xml:space="preserve"> Machines, appareils pour</t>
  </si>
  <si>
    <t xml:space="preserve">  Machines, appareils pour </t>
  </si>
  <si>
    <t>République de Corée (Corée du Sud)</t>
  </si>
  <si>
    <t xml:space="preserve">10-Evolution des importations des pays Euro-méditerranéens </t>
  </si>
  <si>
    <t>11-Evolution des exportations vers les pays Euro-méditerranéens</t>
  </si>
  <si>
    <t xml:space="preserve">12- Evolution des échanges avec les pays arabes  </t>
  </si>
  <si>
    <t xml:space="preserve"> 8 - تطور الواردات حسب أهم البلدان</t>
  </si>
  <si>
    <t>9 - تطور الصادرات حسب أهم البلدان</t>
  </si>
  <si>
    <r>
      <t>خدمات الصيانة والإصلاح</t>
    </r>
    <r>
      <rPr>
        <vertAlign val="superscript"/>
        <sz val="12"/>
        <rFont val="Arabic Transparent"/>
      </rPr>
      <t>(1)</t>
    </r>
  </si>
  <si>
    <t>خدمات الاتصال والكمبيوتر والمعلومات</t>
  </si>
  <si>
    <t>الخدمات الشخصية والثقافية والترويحية</t>
  </si>
  <si>
    <t xml:space="preserve">خدمات النقل </t>
  </si>
  <si>
    <t>خدمات السفر</t>
  </si>
  <si>
    <t>خدمات البناء والإنشاءات</t>
  </si>
  <si>
    <t>الخدمات المالية</t>
  </si>
  <si>
    <t xml:space="preserve">خدمات الأعمال الأخرى </t>
  </si>
  <si>
    <r>
      <t>السلع والخدمات الحكومية</t>
    </r>
    <r>
      <rPr>
        <vertAlign val="superscript"/>
        <sz val="12"/>
        <rFont val="Arabic Transparent"/>
      </rPr>
      <t>(1)</t>
    </r>
  </si>
  <si>
    <t>القدرة على (+)/ الحاجة إلى (-) التمويل</t>
  </si>
  <si>
    <t>صافي مجموع حالات الخطا والسهو</t>
  </si>
  <si>
    <t>نسبة الاتحاد</t>
  </si>
  <si>
    <t xml:space="preserve"> دقيق ومسحوق السمك</t>
  </si>
  <si>
    <t xml:space="preserve"> الشحوم والزيوت السمكية</t>
  </si>
  <si>
    <t xml:space="preserve"> والحديد والصلب وغيرها</t>
  </si>
  <si>
    <t xml:space="preserve"> منتجات فضية وشبه فضية</t>
  </si>
  <si>
    <t xml:space="preserve"> الأدوية والمستحضرات الصيدلانية الأخرى</t>
  </si>
  <si>
    <t xml:space="preserve"> قطع وأجزاء للسيارات السياحية</t>
  </si>
  <si>
    <t xml:space="preserve"> أغطية ومفروشات</t>
  </si>
  <si>
    <t xml:space="preserve">    Bois bruts, équarris ou sciés</t>
  </si>
  <si>
    <t xml:space="preserve">  خشب خام </t>
  </si>
  <si>
    <t xml:space="preserve"> أسلاك وقضبان وقطع مجنبة من النحاس </t>
  </si>
  <si>
    <t xml:space="preserve"> Parties et pièces pour voitures et véhicules  de tourisme</t>
  </si>
  <si>
    <t xml:space="preserve"> Médicaments et autres produits                      pharmaceutiques</t>
  </si>
  <si>
    <t xml:space="preserve">  من العربات الجوية أو الفضائية</t>
  </si>
  <si>
    <t xml:space="preserve">  Matières plastiques et ouvrages divers en          plast</t>
  </si>
  <si>
    <t xml:space="preserve">  والحديد والصلب وغيرها</t>
  </si>
  <si>
    <t xml:space="preserve">  مكونات إلكترونية (الترانزستورات)</t>
  </si>
  <si>
    <t xml:space="preserve">  الزرابي وأغطية الأرضيات</t>
  </si>
  <si>
    <t xml:space="preserve">  أغطية ومفروشات</t>
  </si>
  <si>
    <t xml:space="preserve">  Médicaments et autres produits                            pharmaceutiques</t>
  </si>
  <si>
    <t xml:space="preserve">   أدوات الحرث والجرارات الآلية</t>
  </si>
  <si>
    <t xml:space="preserve"> الدوائر الكهربائية والمقاومات</t>
  </si>
  <si>
    <t xml:space="preserve"> آلات الرفـــع أو تــفريــغ</t>
  </si>
  <si>
    <t xml:space="preserve">  أجزاء من الطائرات وغيرها </t>
  </si>
  <si>
    <t xml:space="preserve">  محركات بالمكبس ومحركات أخرى وأجزاؤها</t>
  </si>
  <si>
    <t xml:space="preserve">  أقمشة وخيوط من ألياف اصطناعية</t>
  </si>
  <si>
    <t xml:space="preserve"> أسلاك وقضبان وقطع مجنبة</t>
  </si>
  <si>
    <t xml:space="preserve"> الأسلاك والكابلات وغيرها </t>
  </si>
  <si>
    <t xml:space="preserve">   الأدوية والمستحضرات الصيدلانية الأخرى</t>
  </si>
  <si>
    <t xml:space="preserve">  زيت الزيتون الخام أو المكرر</t>
  </si>
  <si>
    <r>
      <t>En millions de</t>
    </r>
    <r>
      <rPr>
        <b/>
        <vertAlign val="superscript"/>
        <sz val="10"/>
        <rFont val="Times New Roman"/>
        <family val="1"/>
      </rPr>
      <t xml:space="preserve">  </t>
    </r>
    <r>
      <rPr>
        <b/>
        <sz val="10"/>
        <rFont val="Times New Roman"/>
        <family val="1"/>
      </rPr>
      <t>DH</t>
    </r>
  </si>
</sst>
</file>

<file path=xl/styles.xml><?xml version="1.0" encoding="utf-8"?>
<styleSheet xmlns="http://schemas.openxmlformats.org/spreadsheetml/2006/main">
  <numFmts count="37">
    <numFmt numFmtId="43" formatCode="_-* #,##0.00\ _€_-;\-* #,##0.00\ _€_-;_-* &quot;-&quot;??\ _€_-;_-@_-"/>
    <numFmt numFmtId="164" formatCode="_-* #,##0\ &quot;F&quot;_-;\-* #,##0\ &quot;F&quot;_-;_-* &quot;-&quot;\ &quot;F&quot;_-;_-@_-"/>
    <numFmt numFmtId="165" formatCode="_-* #,##0\ _F_-;\-* #,##0\ _F_-;_-* &quot;-&quot;\ _F_-;_-@_-"/>
    <numFmt numFmtId="166" formatCode="_ * #,##0_ ;_ * \-#,##0_ ;_ * &quot;-&quot;_ ;_ @_ "/>
    <numFmt numFmtId="167" formatCode="_ * #,##0.00_ ;_ * \-#,##0.00_ ;_ * &quot;-&quot;??_ ;_ @_ "/>
    <numFmt numFmtId="168" formatCode="0_)"/>
    <numFmt numFmtId="169" formatCode="###\ ###"/>
    <numFmt numFmtId="170" formatCode="#\ ###\ ###"/>
    <numFmt numFmtId="171" formatCode="General_)"/>
    <numFmt numFmtId="172" formatCode="0.0_)"/>
    <numFmt numFmtId="173" formatCode="######"/>
    <numFmt numFmtId="174" formatCode="###\ ###&quot;&quot;"/>
    <numFmt numFmtId="175" formatCode="\ \ \ \ ###\ ###"/>
    <numFmt numFmtId="176" formatCode="###\ ###.0"/>
    <numFmt numFmtId="177" formatCode="0.0"/>
    <numFmt numFmtId="178" formatCode="###\ ###\ ###"/>
    <numFmt numFmtId="179" formatCode="###\ ###\ ###.0"/>
    <numFmt numFmtId="180" formatCode="\-\ "/>
    <numFmt numFmtId="181" formatCode="#####"/>
    <numFmt numFmtId="182" formatCode="\ \-"/>
    <numFmt numFmtId="183" formatCode="#,##0.0"/>
    <numFmt numFmtId="184" formatCode="\ #####"/>
    <numFmt numFmtId="185" formatCode="\-"/>
    <numFmt numFmtId="186" formatCode="[$€]\ #,##0.00;[Red][$€]\ #,##0.00&quot;-&quot;"/>
    <numFmt numFmtId="187" formatCode="_-&quot;ر.س.&quot;\ * #,##0_-;_-&quot;ر.س.&quot;\ * #,##0\-;_-&quot;ر.س.&quot;\ * &quot;-&quot;_-;_-@_-"/>
    <numFmt numFmtId="188" formatCode="_-&quot;ر.س.&quot;\ * #,##0.00_-;_-&quot;ر.س.&quot;\ * #,##0.00\-;_-&quot;ر.س.&quot;\ * &quot;-&quot;??_-;_-@_-"/>
    <numFmt numFmtId="189" formatCode="_-* #,##0_-;_-* #,##0\-;_-* &quot;-&quot;_-;_-@_-"/>
    <numFmt numFmtId="190" formatCode="_-* #,##0.00_-;_-* #,##0.00\-;_-* &quot;-&quot;??_-;_-@_-"/>
    <numFmt numFmtId="191" formatCode="\ ###,###,###.0"/>
    <numFmt numFmtId="192" formatCode="\ 0.#########"/>
    <numFmt numFmtId="193" formatCode="_ * #,##0_ ;_ * \-#,##0_ ;_ * &quot;-&quot;??_ ;_ @_ "/>
    <numFmt numFmtId="194" formatCode="\ε"/>
    <numFmt numFmtId="195" formatCode="\ ###\ ###.0"/>
    <numFmt numFmtId="196" formatCode="\+###,##0.0"/>
    <numFmt numFmtId="197" formatCode="#.#"/>
    <numFmt numFmtId="198" formatCode="_-* #,##0\ _€_-;\-* #,##0\ _€_-;_-* &quot;-&quot;??\ _€_-;_-@_-"/>
    <numFmt numFmtId="199" formatCode="\+###,##0"/>
  </numFmts>
  <fonts count="55">
    <font>
      <sz val="10"/>
      <name val="Courier"/>
      <charset val="178"/>
    </font>
    <font>
      <sz val="10"/>
      <name val="Arial"/>
      <family val="2"/>
    </font>
    <font>
      <sz val="10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1.5"/>
      <name val="Times New Roman"/>
      <family val="1"/>
    </font>
    <font>
      <b/>
      <sz val="1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u/>
      <sz val="10"/>
      <color indexed="12"/>
      <name val="Courier"/>
      <family val="3"/>
    </font>
    <font>
      <b/>
      <sz val="9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b/>
      <sz val="15"/>
      <color indexed="10"/>
      <name val="Times New Roman"/>
      <family val="1"/>
    </font>
    <font>
      <b/>
      <sz val="20"/>
      <name val="Times New Roman"/>
      <family val="1"/>
    </font>
    <font>
      <b/>
      <sz val="30"/>
      <name val="Times New Roman"/>
      <family val="1"/>
    </font>
    <font>
      <sz val="20"/>
      <name val="Times New Roman"/>
      <family val="1"/>
    </font>
    <font>
      <b/>
      <sz val="40"/>
      <name val="Times New Roman"/>
      <family val="1"/>
    </font>
    <font>
      <sz val="40"/>
      <name val="Times New Roman"/>
      <family val="1"/>
    </font>
    <font>
      <sz val="30"/>
      <name val="Times New Roman"/>
      <family val="1"/>
    </font>
    <font>
      <sz val="10"/>
      <name val="CG Times (WN)"/>
      <family val="1"/>
      <charset val="178"/>
    </font>
    <font>
      <b/>
      <vertAlign val="superscript"/>
      <sz val="10"/>
      <name val="Times New Roman"/>
      <family val="1"/>
    </font>
    <font>
      <sz val="10"/>
      <name val="Courier"/>
      <family val="3"/>
    </font>
    <font>
      <b/>
      <sz val="18"/>
      <color indexed="56"/>
      <name val="Cambria"/>
      <family val="2"/>
    </font>
    <font>
      <sz val="18"/>
      <name val="Times New Roman"/>
      <family val="1"/>
    </font>
    <font>
      <sz val="9"/>
      <name val="Arial"/>
      <family val="2"/>
    </font>
    <font>
      <b/>
      <sz val="10"/>
      <name val="Arial"/>
      <family val="2"/>
      <charset val="178"/>
    </font>
    <font>
      <b/>
      <sz val="10"/>
      <name val="Arial"/>
      <family val="2"/>
    </font>
    <font>
      <b/>
      <sz val="11"/>
      <name val="Arabic Transparent"/>
      <charset val="178"/>
    </font>
    <font>
      <b/>
      <sz val="13"/>
      <name val="Arabic Transparent"/>
      <charset val="178"/>
    </font>
    <font>
      <sz val="12"/>
      <name val="Arabic Transparent"/>
      <charset val="178"/>
    </font>
    <font>
      <sz val="12"/>
      <name val="Arial"/>
      <family val="2"/>
    </font>
    <font>
      <b/>
      <sz val="11"/>
      <name val="Arial"/>
      <family val="2"/>
      <charset val="178"/>
    </font>
    <font>
      <b/>
      <sz val="9"/>
      <name val="Arial"/>
      <family val="2"/>
    </font>
    <font>
      <b/>
      <sz val="20"/>
      <color indexed="8"/>
      <name val="Times New Roman"/>
      <family val="1"/>
    </font>
    <font>
      <b/>
      <sz val="12"/>
      <name val="Arabic Transparent"/>
      <charset val="178"/>
    </font>
    <font>
      <vertAlign val="superscript"/>
      <sz val="12"/>
      <name val="Arabic Transparent"/>
    </font>
    <font>
      <b/>
      <sz val="12"/>
      <name val="Times New Roman"/>
      <family val="1"/>
    </font>
    <font>
      <b/>
      <sz val="11"/>
      <name val="Arabic Transparent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9"/>
      <color rgb="FFFF0000"/>
      <name val="Arial"/>
      <family val="2"/>
    </font>
    <font>
      <b/>
      <sz val="20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0"/>
      <name val="Times New Roman"/>
      <family val="1"/>
    </font>
    <font>
      <sz val="14"/>
      <color theme="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4">
    <xf numFmtId="168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24" fillId="0" borderId="0" applyNumberFormat="0">
      <alignment horizontal="right"/>
    </xf>
    <xf numFmtId="0" fontId="45" fillId="0" borderId="0"/>
    <xf numFmtId="168" fontId="2" fillId="0" borderId="0"/>
    <xf numFmtId="0" fontId="1" fillId="0" borderId="0"/>
    <xf numFmtId="168" fontId="26" fillId="0" borderId="0"/>
    <xf numFmtId="168" fontId="2" fillId="0" borderId="0"/>
    <xf numFmtId="0" fontId="45" fillId="0" borderId="0"/>
    <xf numFmtId="168" fontId="2" fillId="0" borderId="0"/>
    <xf numFmtId="0" fontId="1" fillId="0" borderId="0" applyNumberFormat="0" applyFill="0" applyBorder="0" applyAlignment="0" applyProtection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0" fontId="1" fillId="0" borderId="0"/>
    <xf numFmtId="0" fontId="1" fillId="0" borderId="0"/>
    <xf numFmtId="0" fontId="27" fillId="0" borderId="0" applyAlignment="0" applyProtection="0"/>
    <xf numFmtId="0" fontId="1" fillId="0" borderId="0"/>
    <xf numFmtId="187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90" fontId="1" fillId="0" borderId="0" applyFont="0" applyFill="0" applyBorder="0" applyAlignment="0" applyProtection="0"/>
  </cellStyleXfs>
  <cellXfs count="480">
    <xf numFmtId="168" fontId="0" fillId="0" borderId="0" xfId="0"/>
    <xf numFmtId="168" fontId="4" fillId="2" borderId="0" xfId="0" applyFont="1" applyFill="1" applyAlignment="1">
      <alignment vertical="center"/>
    </xf>
    <xf numFmtId="168" fontId="17" fillId="2" borderId="0" xfId="0" applyFont="1" applyFill="1" applyBorder="1" applyAlignment="1">
      <alignment vertical="center"/>
    </xf>
    <xf numFmtId="168" fontId="4" fillId="2" borderId="0" xfId="0" applyFont="1" applyFill="1" applyBorder="1" applyAlignment="1">
      <alignment vertical="center"/>
    </xf>
    <xf numFmtId="3" fontId="3" fillId="0" borderId="0" xfId="20" applyNumberFormat="1" applyFont="1" applyFill="1" applyAlignment="1">
      <alignment vertical="center"/>
    </xf>
    <xf numFmtId="171" fontId="3" fillId="0" borderId="0" xfId="21" quotePrefix="1" applyFont="1" applyFill="1" applyAlignment="1" applyProtection="1">
      <alignment horizontal="left" vertical="center"/>
    </xf>
    <xf numFmtId="178" fontId="4" fillId="0" borderId="0" xfId="20" applyNumberFormat="1" applyFont="1" applyFill="1" applyAlignment="1">
      <alignment vertical="center"/>
    </xf>
    <xf numFmtId="171" fontId="4" fillId="0" borderId="0" xfId="19" applyFont="1" applyFill="1" applyAlignment="1">
      <alignment horizontal="right" vertical="center"/>
    </xf>
    <xf numFmtId="171" fontId="4" fillId="0" borderId="0" xfId="21" applyFont="1" applyFill="1" applyAlignment="1">
      <alignment vertical="center"/>
    </xf>
    <xf numFmtId="171" fontId="4" fillId="0" borderId="0" xfId="23" applyFont="1" applyFill="1" applyAlignment="1">
      <alignment vertical="center"/>
    </xf>
    <xf numFmtId="168" fontId="20" fillId="2" borderId="0" xfId="0" applyFont="1" applyFill="1" applyAlignment="1">
      <alignment vertical="center"/>
    </xf>
    <xf numFmtId="168" fontId="22" fillId="2" borderId="0" xfId="0" applyFont="1" applyFill="1" applyAlignment="1">
      <alignment vertical="center"/>
    </xf>
    <xf numFmtId="168" fontId="23" fillId="2" borderId="0" xfId="0" applyFont="1" applyFill="1" applyAlignment="1">
      <alignment vertical="center"/>
    </xf>
    <xf numFmtId="171" fontId="4" fillId="0" borderId="0" xfId="19" applyFont="1" applyFill="1" applyAlignment="1">
      <alignment vertical="center"/>
    </xf>
    <xf numFmtId="3" fontId="4" fillId="0" borderId="0" xfId="20" applyNumberFormat="1" applyFont="1" applyFill="1" applyAlignment="1">
      <alignment vertical="center"/>
    </xf>
    <xf numFmtId="184" fontId="3" fillId="0" borderId="0" xfId="0" applyNumberFormat="1" applyFont="1" applyFill="1" applyAlignment="1">
      <alignment horizontal="right" vertical="center"/>
    </xf>
    <xf numFmtId="168" fontId="4" fillId="0" borderId="0" xfId="11" applyFont="1" applyFill="1" applyAlignment="1">
      <alignment vertical="center"/>
    </xf>
    <xf numFmtId="176" fontId="4" fillId="0" borderId="0" xfId="19" applyNumberFormat="1" applyFont="1" applyFill="1" applyAlignment="1" applyProtection="1">
      <alignment horizontal="right" vertical="center"/>
    </xf>
    <xf numFmtId="168" fontId="4" fillId="0" borderId="0" xfId="0" applyFont="1" applyFill="1" applyAlignment="1">
      <alignment vertical="center"/>
    </xf>
    <xf numFmtId="171" fontId="4" fillId="0" borderId="0" xfId="20" applyFont="1" applyFill="1" applyAlignment="1">
      <alignment vertical="center"/>
    </xf>
    <xf numFmtId="171" fontId="4" fillId="0" borderId="0" xfId="25" quotePrefix="1" applyFont="1" applyFill="1" applyAlignment="1" applyProtection="1">
      <alignment horizontal="left" vertical="center"/>
    </xf>
    <xf numFmtId="171" fontId="10" fillId="0" borderId="0" xfId="24" quotePrefix="1" applyFont="1" applyFill="1" applyAlignment="1">
      <alignment horizontal="right" vertical="center" readingOrder="2"/>
    </xf>
    <xf numFmtId="171" fontId="4" fillId="0" borderId="0" xfId="25" applyFont="1" applyFill="1" applyAlignment="1">
      <alignment vertical="center"/>
    </xf>
    <xf numFmtId="0" fontId="10" fillId="0" borderId="0" xfId="26" quotePrefix="1" applyFont="1" applyFill="1" applyAlignment="1">
      <alignment horizontal="right" vertical="center" readingOrder="2"/>
    </xf>
    <xf numFmtId="0" fontId="10" fillId="0" borderId="0" xfId="26" applyFont="1" applyFill="1" applyAlignment="1">
      <alignment horizontal="right" vertical="center" readingOrder="2"/>
    </xf>
    <xf numFmtId="179" fontId="3" fillId="0" borderId="0" xfId="0" applyNumberFormat="1" applyFont="1" applyFill="1" applyAlignment="1">
      <alignment vertical="center"/>
    </xf>
    <xf numFmtId="171" fontId="5" fillId="0" borderId="0" xfId="18" applyFont="1" applyFill="1" applyAlignment="1">
      <alignment vertical="center"/>
    </xf>
    <xf numFmtId="0" fontId="4" fillId="0" borderId="0" xfId="27" applyFont="1" applyFill="1" applyAlignment="1">
      <alignment vertical="center"/>
    </xf>
    <xf numFmtId="0" fontId="9" fillId="0" borderId="0" xfId="27" applyFont="1" applyFill="1" applyAlignment="1">
      <alignment horizontal="right" vertical="center" readingOrder="2"/>
    </xf>
    <xf numFmtId="168" fontId="9" fillId="0" borderId="0" xfId="0" applyFont="1" applyFill="1" applyBorder="1" applyAlignment="1" applyProtection="1">
      <alignment horizontal="left"/>
    </xf>
    <xf numFmtId="168" fontId="4" fillId="0" borderId="0" xfId="0" applyFont="1" applyFill="1" applyBorder="1" applyAlignment="1">
      <alignment horizontal="right"/>
    </xf>
    <xf numFmtId="168" fontId="3" fillId="0" borderId="0" xfId="0" applyFont="1" applyFill="1" applyBorder="1" applyAlignment="1">
      <alignment horizontal="right"/>
    </xf>
    <xf numFmtId="168" fontId="9" fillId="0" borderId="0" xfId="0" applyFont="1" applyFill="1" applyBorder="1" applyAlignment="1">
      <alignment horizontal="right"/>
    </xf>
    <xf numFmtId="168" fontId="28" fillId="0" borderId="0" xfId="0" applyFont="1" applyFill="1"/>
    <xf numFmtId="171" fontId="6" fillId="0" borderId="0" xfId="18" applyFont="1" applyFill="1" applyAlignment="1">
      <alignment vertical="center"/>
    </xf>
    <xf numFmtId="171" fontId="4" fillId="0" borderId="0" xfId="18" applyFont="1" applyFill="1" applyAlignment="1">
      <alignment vertical="center"/>
    </xf>
    <xf numFmtId="0" fontId="5" fillId="0" borderId="0" xfId="27" applyFont="1" applyFill="1" applyAlignment="1">
      <alignment horizontal="right" vertical="center" readingOrder="2"/>
    </xf>
    <xf numFmtId="171" fontId="6" fillId="0" borderId="0" xfId="18" applyFont="1" applyFill="1" applyAlignment="1" applyProtection="1">
      <alignment horizontal="left" vertical="center"/>
    </xf>
    <xf numFmtId="171" fontId="4" fillId="0" borderId="0" xfId="18" applyFont="1" applyFill="1" applyAlignment="1" applyProtection="1">
      <alignment horizontal="left" vertical="center"/>
    </xf>
    <xf numFmtId="168" fontId="11" fillId="0" borderId="0" xfId="0" applyFont="1" applyFill="1" applyBorder="1" applyAlignment="1">
      <alignment horizontal="right"/>
    </xf>
    <xf numFmtId="168" fontId="4" fillId="0" borderId="0" xfId="0" applyFont="1" applyFill="1"/>
    <xf numFmtId="168" fontId="4" fillId="0" borderId="0" xfId="0" applyFont="1" applyFill="1" applyBorder="1"/>
    <xf numFmtId="168" fontId="10" fillId="0" borderId="0" xfId="0" applyFont="1" applyFill="1" applyBorder="1" applyAlignment="1">
      <alignment horizontal="right"/>
    </xf>
    <xf numFmtId="171" fontId="11" fillId="0" borderId="0" xfId="28" applyNumberFormat="1" applyFont="1" applyFill="1" applyBorder="1" applyAlignment="1" applyProtection="1">
      <alignment horizontal="right"/>
    </xf>
    <xf numFmtId="171" fontId="10" fillId="0" borderId="0" xfId="28" applyNumberFormat="1" applyFont="1" applyFill="1" applyBorder="1" applyAlignment="1" applyProtection="1">
      <alignment horizontal="right"/>
    </xf>
    <xf numFmtId="168" fontId="15" fillId="0" borderId="0" xfId="0" applyFont="1" applyFill="1" applyBorder="1" applyAlignment="1">
      <alignment horizontal="right"/>
    </xf>
    <xf numFmtId="168" fontId="10" fillId="0" borderId="0" xfId="0" applyFont="1" applyFill="1" applyBorder="1"/>
    <xf numFmtId="168" fontId="7" fillId="0" borderId="0" xfId="0" applyFont="1" applyFill="1" applyBorder="1" applyAlignment="1">
      <alignment horizontal="left"/>
    </xf>
    <xf numFmtId="171" fontId="4" fillId="0" borderId="0" xfId="18" quotePrefix="1" applyFont="1" applyFill="1" applyAlignment="1" applyProtection="1">
      <alignment horizontal="left" vertical="center"/>
    </xf>
    <xf numFmtId="183" fontId="4" fillId="0" borderId="0" xfId="0" applyNumberFormat="1" applyFont="1" applyFill="1" applyBorder="1" applyAlignment="1">
      <alignment vertical="center"/>
    </xf>
    <xf numFmtId="183" fontId="4" fillId="0" borderId="0" xfId="18" applyNumberFormat="1" applyFont="1" applyFill="1" applyAlignment="1">
      <alignment vertical="center"/>
    </xf>
    <xf numFmtId="176" fontId="4" fillId="0" borderId="0" xfId="18" applyNumberFormat="1" applyFont="1" applyFill="1" applyAlignment="1">
      <alignment vertical="center"/>
    </xf>
    <xf numFmtId="171" fontId="3" fillId="0" borderId="0" xfId="18" quotePrefix="1" applyFont="1" applyFill="1" applyAlignment="1" applyProtection="1">
      <alignment horizontal="left" vertical="center"/>
    </xf>
    <xf numFmtId="176" fontId="4" fillId="0" borderId="0" xfId="0" applyNumberFormat="1" applyFont="1" applyFill="1" applyBorder="1" applyAlignment="1">
      <alignment vertical="center"/>
    </xf>
    <xf numFmtId="179" fontId="4" fillId="0" borderId="0" xfId="0" applyNumberFormat="1" applyFont="1" applyFill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83" fontId="3" fillId="0" borderId="0" xfId="0" applyNumberFormat="1" applyFont="1" applyFill="1" applyBorder="1" applyAlignment="1">
      <alignment vertical="center"/>
    </xf>
    <xf numFmtId="171" fontId="3" fillId="0" borderId="0" xfId="18" applyFont="1" applyFill="1" applyAlignment="1">
      <alignment vertical="center"/>
    </xf>
    <xf numFmtId="191" fontId="3" fillId="0" borderId="0" xfId="0" applyNumberFormat="1" applyFont="1" applyFill="1" applyBorder="1" applyAlignment="1">
      <alignment vertical="center"/>
    </xf>
    <xf numFmtId="183" fontId="3" fillId="0" borderId="0" xfId="0" applyNumberFormat="1" applyFont="1" applyFill="1" applyAlignment="1">
      <alignment vertical="center"/>
    </xf>
    <xf numFmtId="192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Alignment="1">
      <alignment vertical="center"/>
    </xf>
    <xf numFmtId="191" fontId="4" fillId="0" borderId="0" xfId="0" applyNumberFormat="1" applyFont="1" applyFill="1" applyBorder="1" applyAlignment="1">
      <alignment vertical="center"/>
    </xf>
    <xf numFmtId="192" fontId="4" fillId="0" borderId="0" xfId="0" applyNumberFormat="1" applyFont="1" applyFill="1" applyBorder="1" applyAlignment="1">
      <alignment vertical="center"/>
    </xf>
    <xf numFmtId="171" fontId="3" fillId="0" borderId="0" xfId="18" applyFont="1" applyFill="1" applyAlignment="1" applyProtection="1">
      <alignment horizontal="left" vertical="center"/>
    </xf>
    <xf numFmtId="183" fontId="4" fillId="0" borderId="0" xfId="0" applyNumberFormat="1" applyFont="1" applyFill="1" applyAlignment="1">
      <alignment vertical="center"/>
    </xf>
    <xf numFmtId="183" fontId="4" fillId="0" borderId="0" xfId="0" applyNumberFormat="1" applyFont="1" applyFill="1" applyBorder="1" applyAlignment="1">
      <alignment horizontal="right" vertical="center"/>
    </xf>
    <xf numFmtId="182" fontId="4" fillId="0" borderId="0" xfId="0" applyNumberFormat="1" applyFont="1" applyFill="1" applyAlignment="1">
      <alignment vertical="center"/>
    </xf>
    <xf numFmtId="182" fontId="3" fillId="0" borderId="0" xfId="0" applyNumberFormat="1" applyFont="1" applyFill="1" applyAlignment="1">
      <alignment vertical="center"/>
    </xf>
    <xf numFmtId="182" fontId="3" fillId="0" borderId="0" xfId="0" applyNumberFormat="1" applyFont="1" applyFill="1" applyBorder="1" applyAlignment="1">
      <alignment horizontal="right" vertical="center"/>
    </xf>
    <xf numFmtId="183" fontId="3" fillId="0" borderId="0" xfId="0" applyNumberFormat="1" applyFont="1" applyFill="1" applyBorder="1" applyAlignment="1">
      <alignment horizontal="right" vertical="center"/>
    </xf>
    <xf numFmtId="180" fontId="3" fillId="0" borderId="0" xfId="0" applyNumberFormat="1" applyFont="1" applyFill="1" applyBorder="1" applyAlignment="1">
      <alignment horizontal="right" vertical="center"/>
    </xf>
    <xf numFmtId="171" fontId="7" fillId="0" borderId="0" xfId="18" applyFont="1" applyFill="1" applyAlignment="1" applyProtection="1">
      <alignment horizontal="left" vertical="center"/>
    </xf>
    <xf numFmtId="173" fontId="8" fillId="0" borderId="0" xfId="18" applyNumberFormat="1" applyFont="1" applyFill="1" applyAlignment="1">
      <alignment horizontal="center" vertical="center"/>
    </xf>
    <xf numFmtId="173" fontId="3" fillId="0" borderId="0" xfId="18" applyNumberFormat="1" applyFont="1" applyFill="1" applyAlignment="1">
      <alignment horizontal="center" vertical="center"/>
    </xf>
    <xf numFmtId="0" fontId="3" fillId="0" borderId="0" xfId="27" applyFont="1" applyFill="1" applyAlignment="1">
      <alignment vertical="center"/>
    </xf>
    <xf numFmtId="0" fontId="6" fillId="0" borderId="0" xfId="27" applyFont="1" applyFill="1" applyAlignment="1">
      <alignment vertical="center"/>
    </xf>
    <xf numFmtId="16" fontId="6" fillId="0" borderId="0" xfId="27" applyNumberFormat="1" applyFont="1" applyFill="1" applyAlignment="1">
      <alignment horizontal="right" vertical="center" readingOrder="2"/>
    </xf>
    <xf numFmtId="0" fontId="4" fillId="0" borderId="0" xfId="27" applyFont="1" applyFill="1" applyAlignment="1">
      <alignment horizontal="left" vertical="center"/>
    </xf>
    <xf numFmtId="168" fontId="3" fillId="0" borderId="0" xfId="0" applyNumberFormat="1" applyFont="1" applyFill="1" applyAlignment="1">
      <alignment horizontal="right"/>
    </xf>
    <xf numFmtId="0" fontId="4" fillId="0" borderId="0" xfId="27" applyFont="1" applyFill="1" applyAlignment="1">
      <alignment horizontal="right" vertical="center"/>
    </xf>
    <xf numFmtId="168" fontId="3" fillId="0" borderId="0" xfId="0" applyNumberFormat="1" applyFont="1" applyFill="1" applyAlignment="1">
      <alignment horizontal="right" vertical="justify"/>
    </xf>
    <xf numFmtId="0" fontId="3" fillId="0" borderId="0" xfId="27" quotePrefix="1" applyFont="1" applyFill="1" applyAlignment="1">
      <alignment horizontal="left" vertical="center"/>
    </xf>
    <xf numFmtId="0" fontId="11" fillId="0" borderId="0" xfId="27" quotePrefix="1" applyFont="1" applyFill="1" applyAlignment="1">
      <alignment horizontal="right" vertical="center"/>
    </xf>
    <xf numFmtId="0" fontId="10" fillId="0" borderId="0" xfId="27" applyFont="1" applyFill="1" applyAlignment="1">
      <alignment horizontal="right" vertical="center"/>
    </xf>
    <xf numFmtId="0" fontId="3" fillId="0" borderId="0" xfId="27" applyFont="1" applyFill="1" applyAlignment="1">
      <alignment horizontal="left" vertical="center"/>
    </xf>
    <xf numFmtId="183" fontId="3" fillId="0" borderId="0" xfId="13" applyNumberFormat="1" applyFont="1" applyFill="1" applyAlignment="1">
      <alignment vertical="center"/>
    </xf>
    <xf numFmtId="183" fontId="3" fillId="0" borderId="0" xfId="27" applyNumberFormat="1" applyFont="1" applyFill="1" applyAlignment="1">
      <alignment vertical="center"/>
    </xf>
    <xf numFmtId="0" fontId="11" fillId="0" borderId="0" xfId="27" applyFont="1" applyFill="1" applyAlignment="1">
      <alignment horizontal="right" vertical="center"/>
    </xf>
    <xf numFmtId="0" fontId="10" fillId="0" borderId="0" xfId="27" quotePrefix="1" applyFont="1" applyFill="1" applyAlignment="1">
      <alignment horizontal="right" vertical="center"/>
    </xf>
    <xf numFmtId="0" fontId="10" fillId="0" borderId="0" xfId="27" quotePrefix="1" applyFont="1" applyFill="1" applyAlignment="1">
      <alignment horizontal="left" vertical="center"/>
    </xf>
    <xf numFmtId="0" fontId="7" fillId="0" borderId="0" xfId="27" applyFont="1" applyFill="1" applyAlignment="1">
      <alignment vertical="center"/>
    </xf>
    <xf numFmtId="171" fontId="4" fillId="0" borderId="0" xfId="18" quotePrefix="1" applyFont="1" applyFill="1" applyAlignment="1">
      <alignment horizontal="right" vertical="center" readingOrder="2"/>
    </xf>
    <xf numFmtId="171" fontId="5" fillId="0" borderId="0" xfId="19" applyFont="1" applyFill="1" applyAlignment="1">
      <alignment horizontal="left" vertical="center"/>
    </xf>
    <xf numFmtId="171" fontId="9" fillId="0" borderId="0" xfId="19" applyFont="1" applyFill="1" applyAlignment="1">
      <alignment vertical="center" readingOrder="2"/>
    </xf>
    <xf numFmtId="171" fontId="4" fillId="0" borderId="0" xfId="19" applyFont="1" applyFill="1" applyAlignment="1">
      <alignment vertical="center" readingOrder="2"/>
    </xf>
    <xf numFmtId="171" fontId="6" fillId="0" borderId="0" xfId="19" quotePrefix="1" applyFont="1" applyFill="1" applyAlignment="1" applyProtection="1">
      <alignment horizontal="left" vertical="center"/>
    </xf>
    <xf numFmtId="171" fontId="6" fillId="0" borderId="0" xfId="19" applyFont="1" applyFill="1" applyAlignment="1">
      <alignment horizontal="right" vertical="center" readingOrder="2"/>
    </xf>
    <xf numFmtId="171" fontId="6" fillId="0" borderId="0" xfId="19" applyFont="1" applyFill="1" applyAlignment="1" applyProtection="1">
      <alignment horizontal="left" vertical="center"/>
    </xf>
    <xf numFmtId="168" fontId="4" fillId="0" borderId="0" xfId="0" applyFont="1" applyFill="1" applyAlignment="1">
      <alignment vertical="center" readingOrder="2"/>
    </xf>
    <xf numFmtId="171" fontId="3" fillId="0" borderId="0" xfId="19" applyFont="1" applyFill="1" applyAlignment="1">
      <alignment vertical="center"/>
    </xf>
    <xf numFmtId="171" fontId="3" fillId="0" borderId="0" xfId="19" applyFont="1" applyFill="1" applyAlignment="1">
      <alignment vertical="center" readingOrder="2"/>
    </xf>
    <xf numFmtId="168" fontId="3" fillId="0" borderId="0" xfId="0" quotePrefix="1" applyFont="1" applyFill="1" applyAlignment="1">
      <alignment horizontal="right" vertical="center"/>
    </xf>
    <xf numFmtId="171" fontId="3" fillId="0" borderId="0" xfId="19" quotePrefix="1" applyFont="1" applyFill="1" applyAlignment="1" applyProtection="1">
      <alignment horizontal="right" vertical="center"/>
    </xf>
    <xf numFmtId="171" fontId="4" fillId="0" borderId="0" xfId="19" applyFont="1" applyFill="1" applyAlignment="1" applyProtection="1">
      <alignment horizontal="left" vertical="center"/>
    </xf>
    <xf numFmtId="171" fontId="3" fillId="0" borderId="0" xfId="19" applyFont="1" applyFill="1" applyAlignment="1">
      <alignment horizontal="center" vertical="center" readingOrder="2"/>
    </xf>
    <xf numFmtId="171" fontId="3" fillId="0" borderId="0" xfId="19" applyFont="1" applyFill="1" applyAlignment="1" applyProtection="1">
      <alignment horizontal="left" vertical="center"/>
    </xf>
    <xf numFmtId="171" fontId="11" fillId="0" borderId="0" xfId="19" applyFont="1" applyFill="1" applyAlignment="1">
      <alignment horizontal="right" vertical="center" readingOrder="2"/>
    </xf>
    <xf numFmtId="171" fontId="3" fillId="0" borderId="0" xfId="19" quotePrefix="1" applyFont="1" applyFill="1" applyAlignment="1" applyProtection="1">
      <alignment horizontal="left" vertical="center"/>
    </xf>
    <xf numFmtId="171" fontId="11" fillId="0" borderId="0" xfId="19" quotePrefix="1" applyFont="1" applyFill="1" applyAlignment="1">
      <alignment horizontal="right" vertical="center" readingOrder="2"/>
    </xf>
    <xf numFmtId="171" fontId="4" fillId="0" borderId="0" xfId="19" quotePrefix="1" applyFont="1" applyFill="1" applyAlignment="1" applyProtection="1">
      <alignment horizontal="left" vertical="center"/>
    </xf>
    <xf numFmtId="171" fontId="10" fillId="0" borderId="0" xfId="19" quotePrefix="1" applyFont="1" applyFill="1" applyAlignment="1">
      <alignment horizontal="right" vertical="center" readingOrder="2"/>
    </xf>
    <xf numFmtId="171" fontId="10" fillId="0" borderId="0" xfId="19" applyFont="1" applyFill="1" applyAlignment="1">
      <alignment horizontal="right" vertical="center" readingOrder="2"/>
    </xf>
    <xf numFmtId="168" fontId="16" fillId="0" borderId="0" xfId="0" quotePrefix="1" applyFont="1" applyFill="1" applyAlignment="1">
      <alignment horizontal="right" vertical="center" readingOrder="2"/>
    </xf>
    <xf numFmtId="171" fontId="7" fillId="0" borderId="0" xfId="19" applyFont="1" applyFill="1" applyAlignment="1">
      <alignment vertical="center"/>
    </xf>
    <xf numFmtId="168" fontId="7" fillId="0" borderId="0" xfId="0" applyFont="1" applyFill="1" applyAlignment="1">
      <alignment horizontal="right" vertical="center" readingOrder="2"/>
    </xf>
    <xf numFmtId="171" fontId="5" fillId="0" borderId="0" xfId="20" applyFont="1" applyFill="1" applyAlignment="1">
      <alignment vertical="center"/>
    </xf>
    <xf numFmtId="171" fontId="9" fillId="0" borderId="0" xfId="20" applyFont="1" applyFill="1" applyAlignment="1">
      <alignment horizontal="right" vertical="center"/>
    </xf>
    <xf numFmtId="171" fontId="3" fillId="0" borderId="0" xfId="20" applyFont="1" applyFill="1" applyAlignment="1">
      <alignment horizontal="right" vertical="center"/>
    </xf>
    <xf numFmtId="171" fontId="6" fillId="0" borderId="0" xfId="20" quotePrefix="1" applyFont="1" applyFill="1" applyAlignment="1" applyProtection="1">
      <alignment horizontal="left" vertical="center"/>
    </xf>
    <xf numFmtId="171" fontId="6" fillId="0" borderId="0" xfId="20" applyFont="1" applyFill="1" applyAlignment="1">
      <alignment horizontal="right" vertical="center" readingOrder="2"/>
    </xf>
    <xf numFmtId="171" fontId="6" fillId="0" borderId="0" xfId="20" applyFont="1" applyFill="1" applyAlignment="1">
      <alignment vertical="center" readingOrder="2"/>
    </xf>
    <xf numFmtId="171" fontId="6" fillId="0" borderId="0" xfId="20" applyFont="1" applyFill="1" applyAlignment="1">
      <alignment horizontal="right" vertical="center"/>
    </xf>
    <xf numFmtId="171" fontId="4" fillId="0" borderId="0" xfId="20" quotePrefix="1" applyFont="1" applyFill="1" applyAlignment="1" applyProtection="1">
      <alignment horizontal="left" vertical="center"/>
    </xf>
    <xf numFmtId="171" fontId="4" fillId="0" borderId="0" xfId="20" quotePrefix="1" applyFont="1" applyFill="1" applyAlignment="1">
      <alignment horizontal="right" vertical="center" readingOrder="2"/>
    </xf>
    <xf numFmtId="169" fontId="4" fillId="0" borderId="0" xfId="20" quotePrefix="1" applyNumberFormat="1" applyFont="1" applyFill="1" applyAlignment="1" applyProtection="1">
      <alignment horizontal="left" vertical="center"/>
    </xf>
    <xf numFmtId="171" fontId="4" fillId="0" borderId="0" xfId="20" applyFont="1" applyFill="1" applyAlignment="1">
      <alignment horizontal="right" vertical="center"/>
    </xf>
    <xf numFmtId="171" fontId="3" fillId="0" borderId="0" xfId="20" quotePrefix="1" applyFont="1" applyFill="1" applyAlignment="1" applyProtection="1">
      <alignment horizontal="left" vertical="center"/>
    </xf>
    <xf numFmtId="171" fontId="11" fillId="0" borderId="0" xfId="20" applyFont="1" applyFill="1" applyAlignment="1">
      <alignment horizontal="right" vertical="center"/>
    </xf>
    <xf numFmtId="171" fontId="3" fillId="0" borderId="0" xfId="20" applyFont="1" applyFill="1" applyAlignment="1">
      <alignment vertical="center"/>
    </xf>
    <xf numFmtId="171" fontId="10" fillId="0" borderId="0" xfId="20" quotePrefix="1" applyFont="1" applyFill="1" applyAlignment="1">
      <alignment horizontal="right" vertical="center"/>
    </xf>
    <xf numFmtId="171" fontId="4" fillId="0" borderId="0" xfId="22" quotePrefix="1" applyFont="1" applyFill="1" applyAlignment="1" applyProtection="1">
      <alignment horizontal="left" vertical="center"/>
    </xf>
    <xf numFmtId="171" fontId="10" fillId="0" borderId="0" xfId="20" applyFont="1" applyFill="1" applyAlignment="1">
      <alignment horizontal="right" vertical="center"/>
    </xf>
    <xf numFmtId="171" fontId="10" fillId="0" borderId="0" xfId="20" quotePrefix="1" applyFont="1" applyFill="1" applyAlignment="1">
      <alignment horizontal="right" vertical="center" readingOrder="2"/>
    </xf>
    <xf numFmtId="171" fontId="10" fillId="0" borderId="0" xfId="20" applyFont="1" applyFill="1" applyAlignment="1">
      <alignment horizontal="right" vertical="center" readingOrder="2"/>
    </xf>
    <xf numFmtId="171" fontId="11" fillId="0" borderId="0" xfId="20" quotePrefix="1" applyFont="1" applyFill="1" applyAlignment="1">
      <alignment horizontal="right" vertical="center" readingOrder="2"/>
    </xf>
    <xf numFmtId="3" fontId="4" fillId="0" borderId="0" xfId="20" applyNumberFormat="1" applyFont="1" applyFill="1" applyAlignment="1" applyProtection="1">
      <alignment vertical="center"/>
    </xf>
    <xf numFmtId="171" fontId="10" fillId="0" borderId="0" xfId="20" quotePrefix="1" applyFont="1" applyFill="1" applyAlignment="1" applyProtection="1">
      <alignment horizontal="left" vertical="center"/>
    </xf>
    <xf numFmtId="178" fontId="4" fillId="0" borderId="0" xfId="20" applyNumberFormat="1" applyFont="1" applyFill="1" applyAlignment="1" applyProtection="1">
      <alignment vertical="center"/>
    </xf>
    <xf numFmtId="178" fontId="8" fillId="0" borderId="0" xfId="20" applyNumberFormat="1" applyFont="1" applyFill="1" applyAlignment="1" applyProtection="1">
      <alignment vertical="center"/>
    </xf>
    <xf numFmtId="178" fontId="10" fillId="0" borderId="0" xfId="20" applyNumberFormat="1" applyFont="1" applyFill="1" applyAlignment="1" applyProtection="1">
      <alignment vertical="center"/>
    </xf>
    <xf numFmtId="171" fontId="4" fillId="0" borderId="0" xfId="20" applyFont="1" applyFill="1" applyAlignment="1" applyProtection="1">
      <alignment horizontal="left" vertical="center"/>
    </xf>
    <xf numFmtId="171" fontId="11" fillId="0" borderId="0" xfId="20" applyFont="1" applyFill="1" applyAlignment="1">
      <alignment horizontal="right" vertical="center" readingOrder="2"/>
    </xf>
    <xf numFmtId="3" fontId="3" fillId="0" borderId="0" xfId="11" applyNumberFormat="1" applyFont="1" applyFill="1" applyAlignment="1">
      <alignment vertical="center"/>
    </xf>
    <xf numFmtId="3" fontId="4" fillId="0" borderId="0" xfId="11" applyNumberFormat="1" applyFont="1" applyFill="1" applyAlignment="1">
      <alignment vertical="center"/>
    </xf>
    <xf numFmtId="168" fontId="16" fillId="0" borderId="0" xfId="11" quotePrefix="1" applyFont="1" applyFill="1" applyAlignment="1">
      <alignment horizontal="right" vertical="center" readingOrder="2"/>
    </xf>
    <xf numFmtId="168" fontId="4" fillId="0" borderId="0" xfId="11" applyFont="1" applyFill="1" applyAlignment="1">
      <alignment horizontal="right" vertical="center" readingOrder="2"/>
    </xf>
    <xf numFmtId="169" fontId="4" fillId="0" borderId="0" xfId="20" applyNumberFormat="1" applyFont="1" applyFill="1" applyAlignment="1">
      <alignment vertical="center"/>
    </xf>
    <xf numFmtId="168" fontId="7" fillId="0" borderId="0" xfId="11" applyFont="1" applyFill="1" applyAlignment="1">
      <alignment horizontal="right" vertical="center" readingOrder="2"/>
    </xf>
    <xf numFmtId="171" fontId="8" fillId="0" borderId="0" xfId="20" applyFont="1" applyFill="1" applyAlignment="1">
      <alignment vertical="center"/>
    </xf>
    <xf numFmtId="171" fontId="5" fillId="0" borderId="0" xfId="21" applyFont="1" applyFill="1" applyAlignment="1">
      <alignment vertical="center"/>
    </xf>
    <xf numFmtId="171" fontId="9" fillId="0" borderId="0" xfId="21" applyFont="1" applyFill="1" applyAlignment="1">
      <alignment vertical="center" readingOrder="2"/>
    </xf>
    <xf numFmtId="171" fontId="4" fillId="0" borderId="0" xfId="21" applyFont="1" applyFill="1" applyAlignment="1">
      <alignment vertical="center" readingOrder="2"/>
    </xf>
    <xf numFmtId="171" fontId="6" fillId="0" borderId="0" xfId="21" applyFont="1" applyFill="1" applyAlignment="1" applyProtection="1">
      <alignment horizontal="left" vertical="center"/>
    </xf>
    <xf numFmtId="171" fontId="6" fillId="0" borderId="0" xfId="21" applyFont="1" applyFill="1" applyAlignment="1">
      <alignment horizontal="right" vertical="center" readingOrder="2"/>
    </xf>
    <xf numFmtId="171" fontId="6" fillId="0" borderId="0" xfId="21" applyFont="1" applyFill="1" applyAlignment="1">
      <alignment vertical="center" readingOrder="2"/>
    </xf>
    <xf numFmtId="171" fontId="4" fillId="0" borderId="0" xfId="21" applyFont="1" applyFill="1" applyAlignment="1">
      <alignment horizontal="right" vertical="center" readingOrder="2"/>
    </xf>
    <xf numFmtId="171" fontId="11" fillId="0" borderId="0" xfId="20" applyFont="1" applyFill="1" applyAlignment="1">
      <alignment vertical="center"/>
    </xf>
    <xf numFmtId="171" fontId="11" fillId="0" borderId="0" xfId="20" applyFont="1" applyFill="1" applyAlignment="1">
      <alignment horizontal="left" vertical="center"/>
    </xf>
    <xf numFmtId="171" fontId="4" fillId="0" borderId="0" xfId="20" applyFont="1" applyFill="1" applyAlignment="1" applyProtection="1">
      <alignment vertical="center"/>
    </xf>
    <xf numFmtId="3" fontId="3" fillId="0" borderId="0" xfId="21" applyNumberFormat="1" applyFont="1" applyFill="1" applyAlignment="1">
      <alignment vertical="center"/>
    </xf>
    <xf numFmtId="171" fontId="11" fillId="0" borderId="0" xfId="21" quotePrefix="1" applyFont="1" applyFill="1" applyAlignment="1">
      <alignment horizontal="right" vertical="center" readingOrder="2"/>
    </xf>
    <xf numFmtId="171" fontId="3" fillId="0" borderId="0" xfId="21" applyFont="1" applyFill="1" applyAlignment="1">
      <alignment vertical="center"/>
    </xf>
    <xf numFmtId="171" fontId="4" fillId="0" borderId="0" xfId="21" quotePrefix="1" applyFont="1" applyFill="1" applyAlignment="1" applyProtection="1">
      <alignment horizontal="left" vertical="center"/>
    </xf>
    <xf numFmtId="3" fontId="4" fillId="0" borderId="0" xfId="21" applyNumberFormat="1" applyFont="1" applyFill="1" applyAlignment="1">
      <alignment vertical="center"/>
    </xf>
    <xf numFmtId="171" fontId="10" fillId="0" borderId="0" xfId="21" quotePrefix="1" applyFont="1" applyFill="1" applyAlignment="1">
      <alignment horizontal="right" vertical="center" readingOrder="2"/>
    </xf>
    <xf numFmtId="171" fontId="10" fillId="0" borderId="0" xfId="21" applyFont="1" applyFill="1" applyAlignment="1">
      <alignment horizontal="right" vertical="center" readingOrder="2"/>
    </xf>
    <xf numFmtId="171" fontId="3" fillId="0" borderId="0" xfId="21" applyFont="1" applyFill="1" applyAlignment="1" applyProtection="1">
      <alignment horizontal="left" vertical="center"/>
    </xf>
    <xf numFmtId="185" fontId="3" fillId="0" borderId="0" xfId="21" applyNumberFormat="1" applyFont="1" applyFill="1" applyAlignment="1">
      <alignment vertical="center"/>
    </xf>
    <xf numFmtId="171" fontId="4" fillId="0" borderId="0" xfId="21" applyFont="1" applyFill="1" applyAlignment="1">
      <alignment horizontal="center" vertical="center"/>
    </xf>
    <xf numFmtId="171" fontId="11" fillId="0" borderId="0" xfId="21" quotePrefix="1" applyFont="1" applyFill="1" applyAlignment="1" applyProtection="1">
      <alignment horizontal="left" vertical="center"/>
    </xf>
    <xf numFmtId="171" fontId="10" fillId="0" borderId="0" xfId="21" quotePrefix="1" applyFont="1" applyFill="1" applyAlignment="1" applyProtection="1">
      <alignment horizontal="left" vertical="center"/>
    </xf>
    <xf numFmtId="169" fontId="4" fillId="0" borderId="0" xfId="21" applyNumberFormat="1" applyFont="1" applyFill="1" applyAlignment="1" applyProtection="1">
      <alignment vertical="center"/>
    </xf>
    <xf numFmtId="178" fontId="4" fillId="0" borderId="0" xfId="21" applyNumberFormat="1" applyFont="1" applyFill="1" applyAlignment="1" applyProtection="1">
      <alignment vertical="center"/>
    </xf>
    <xf numFmtId="169" fontId="3" fillId="0" borderId="0" xfId="21" applyNumberFormat="1" applyFont="1" applyFill="1" applyAlignment="1" applyProtection="1">
      <alignment vertical="center"/>
    </xf>
    <xf numFmtId="178" fontId="3" fillId="0" borderId="0" xfId="21" applyNumberFormat="1" applyFont="1" applyFill="1" applyAlignment="1" applyProtection="1">
      <alignment vertical="center"/>
    </xf>
    <xf numFmtId="171" fontId="11" fillId="0" borderId="0" xfId="21" applyFont="1" applyFill="1" applyAlignment="1" applyProtection="1">
      <alignment horizontal="left" vertical="center"/>
    </xf>
    <xf numFmtId="169" fontId="3" fillId="0" borderId="0" xfId="21" applyNumberFormat="1" applyFont="1" applyFill="1" applyAlignment="1" applyProtection="1">
      <alignment horizontal="right" vertical="center"/>
    </xf>
    <xf numFmtId="171" fontId="7" fillId="0" borderId="0" xfId="21" applyFont="1" applyFill="1" applyAlignment="1" applyProtection="1">
      <alignment horizontal="left" vertical="center"/>
    </xf>
    <xf numFmtId="171" fontId="10" fillId="0" borderId="0" xfId="22" quotePrefix="1" applyFont="1" applyFill="1" applyAlignment="1" applyProtection="1">
      <alignment horizontal="left" vertical="center"/>
    </xf>
    <xf numFmtId="171" fontId="5" fillId="0" borderId="0" xfId="22" applyFont="1" applyFill="1" applyAlignment="1">
      <alignment vertical="center"/>
    </xf>
    <xf numFmtId="171" fontId="4" fillId="0" borderId="0" xfId="22" applyFont="1" applyFill="1" applyAlignment="1">
      <alignment vertical="center"/>
    </xf>
    <xf numFmtId="171" fontId="9" fillId="0" borderId="0" xfId="22" applyFont="1" applyFill="1" applyAlignment="1">
      <alignment horizontal="right" vertical="center" readingOrder="2"/>
    </xf>
    <xf numFmtId="171" fontId="4" fillId="0" borderId="0" xfId="22" applyFont="1" applyFill="1" applyAlignment="1" applyProtection="1">
      <alignment horizontal="left" vertical="center"/>
    </xf>
    <xf numFmtId="171" fontId="4" fillId="0" borderId="0" xfId="22" applyFont="1" applyFill="1" applyAlignment="1">
      <alignment horizontal="right" vertical="center" readingOrder="2"/>
    </xf>
    <xf numFmtId="171" fontId="6" fillId="0" borderId="0" xfId="22" quotePrefix="1" applyFont="1" applyFill="1" applyAlignment="1" applyProtection="1">
      <alignment horizontal="left" vertical="center"/>
    </xf>
    <xf numFmtId="171" fontId="6" fillId="0" borderId="0" xfId="22" quotePrefix="1" applyFont="1" applyFill="1" applyAlignment="1">
      <alignment horizontal="center" vertical="center" readingOrder="2"/>
    </xf>
    <xf numFmtId="171" fontId="6" fillId="0" borderId="0" xfId="22" quotePrefix="1" applyFont="1" applyFill="1" applyAlignment="1">
      <alignment horizontal="left" vertical="center"/>
    </xf>
    <xf numFmtId="171" fontId="5" fillId="0" borderId="0" xfId="22" applyFont="1" applyFill="1" applyAlignment="1">
      <alignment horizontal="right" vertical="center" readingOrder="2"/>
    </xf>
    <xf numFmtId="171" fontId="3" fillId="0" borderId="0" xfId="22" quotePrefix="1" applyFont="1" applyFill="1" applyAlignment="1" applyProtection="1">
      <alignment horizontal="left" vertical="center"/>
    </xf>
    <xf numFmtId="3" fontId="3" fillId="0" borderId="0" xfId="22" applyNumberFormat="1" applyFont="1" applyFill="1" applyAlignment="1">
      <alignment vertical="center"/>
    </xf>
    <xf numFmtId="171" fontId="11" fillId="0" borderId="0" xfId="22" quotePrefix="1" applyFont="1" applyFill="1" applyAlignment="1">
      <alignment horizontal="right" vertical="center" readingOrder="2"/>
    </xf>
    <xf numFmtId="171" fontId="3" fillId="0" borderId="0" xfId="22" applyFont="1" applyFill="1" applyAlignment="1">
      <alignment vertical="center"/>
    </xf>
    <xf numFmtId="171" fontId="10" fillId="0" borderId="0" xfId="22" quotePrefix="1" applyFont="1" applyFill="1" applyAlignment="1">
      <alignment horizontal="right" vertical="center" readingOrder="2"/>
    </xf>
    <xf numFmtId="3" fontId="4" fillId="0" borderId="0" xfId="22" applyNumberFormat="1" applyFont="1" applyFill="1" applyAlignment="1">
      <alignment vertical="center"/>
    </xf>
    <xf numFmtId="171" fontId="10" fillId="0" borderId="0" xfId="22" applyFont="1" applyFill="1" applyAlignment="1">
      <alignment horizontal="right" vertical="center" readingOrder="2"/>
    </xf>
    <xf numFmtId="171" fontId="11" fillId="0" borderId="0" xfId="21" applyFont="1" applyFill="1" applyAlignment="1">
      <alignment horizontal="right" vertical="center" readingOrder="2"/>
    </xf>
    <xf numFmtId="169" fontId="4" fillId="0" borderId="0" xfId="22" applyNumberFormat="1" applyFont="1" applyFill="1" applyAlignment="1" applyProtection="1">
      <alignment vertical="center"/>
    </xf>
    <xf numFmtId="178" fontId="4" fillId="0" borderId="0" xfId="22" applyNumberFormat="1" applyFont="1" applyFill="1" applyAlignment="1" applyProtection="1">
      <alignment vertical="center"/>
    </xf>
    <xf numFmtId="171" fontId="8" fillId="0" borderId="0" xfId="22" applyFont="1" applyFill="1" applyAlignment="1">
      <alignment vertical="center"/>
    </xf>
    <xf numFmtId="171" fontId="6" fillId="0" borderId="0" xfId="22" quotePrefix="1" applyFont="1" applyFill="1" applyAlignment="1">
      <alignment horizontal="right" vertical="center" readingOrder="2"/>
    </xf>
    <xf numFmtId="171" fontId="5" fillId="0" borderId="0" xfId="22" applyFont="1" applyFill="1" applyAlignment="1">
      <alignment vertical="center" readingOrder="2"/>
    </xf>
    <xf numFmtId="171" fontId="11" fillId="0" borderId="0" xfId="22" applyFont="1" applyFill="1" applyAlignment="1">
      <alignment horizontal="right" vertical="center" readingOrder="2"/>
    </xf>
    <xf numFmtId="181" fontId="3" fillId="0" borderId="0" xfId="22" applyNumberFormat="1" applyFont="1" applyFill="1" applyAlignment="1">
      <alignment vertical="center"/>
    </xf>
    <xf numFmtId="178" fontId="3" fillId="0" borderId="0" xfId="22" applyNumberFormat="1" applyFont="1" applyFill="1" applyAlignment="1">
      <alignment vertical="center"/>
    </xf>
    <xf numFmtId="178" fontId="4" fillId="0" borderId="0" xfId="22" applyNumberFormat="1" applyFont="1" applyFill="1" applyAlignment="1">
      <alignment vertical="center"/>
    </xf>
    <xf numFmtId="178" fontId="3" fillId="0" borderId="0" xfId="22" applyNumberFormat="1" applyFont="1" applyFill="1" applyAlignment="1" applyProtection="1">
      <alignment vertical="center"/>
    </xf>
    <xf numFmtId="171" fontId="7" fillId="0" borderId="0" xfId="22" applyFont="1" applyFill="1" applyAlignment="1" applyProtection="1">
      <alignment horizontal="left" vertical="center"/>
    </xf>
    <xf numFmtId="181" fontId="3" fillId="0" borderId="0" xfId="22" applyNumberFormat="1" applyFont="1" applyFill="1" applyAlignment="1">
      <alignment horizontal="right" vertical="center"/>
    </xf>
    <xf numFmtId="178" fontId="3" fillId="0" borderId="0" xfId="22" applyNumberFormat="1" applyFont="1" applyFill="1" applyAlignment="1">
      <alignment horizontal="right" vertical="center"/>
    </xf>
    <xf numFmtId="178" fontId="4" fillId="0" borderId="0" xfId="22" applyNumberFormat="1" applyFont="1" applyFill="1" applyAlignment="1" applyProtection="1">
      <alignment horizontal="right" vertical="center"/>
    </xf>
    <xf numFmtId="171" fontId="5" fillId="0" borderId="0" xfId="23" applyFont="1" applyFill="1" applyAlignment="1">
      <alignment vertical="center"/>
    </xf>
    <xf numFmtId="171" fontId="9" fillId="0" borderId="0" xfId="23" applyFont="1" applyFill="1" applyAlignment="1">
      <alignment horizontal="right" vertical="center" readingOrder="2"/>
    </xf>
    <xf numFmtId="171" fontId="4" fillId="0" borderId="0" xfId="23" applyFont="1" applyFill="1" applyAlignment="1">
      <alignment horizontal="right" vertical="center" readingOrder="2"/>
    </xf>
    <xf numFmtId="171" fontId="6" fillId="0" borderId="0" xfId="23" quotePrefix="1" applyFont="1" applyFill="1" applyAlignment="1" applyProtection="1">
      <alignment horizontal="left" vertical="center"/>
    </xf>
    <xf numFmtId="171" fontId="6" fillId="0" borderId="0" xfId="23" applyFont="1" applyFill="1" applyAlignment="1">
      <alignment horizontal="right" vertical="center" readingOrder="2"/>
    </xf>
    <xf numFmtId="171" fontId="5" fillId="0" borderId="0" xfId="23" applyFont="1" applyFill="1" applyAlignment="1">
      <alignment horizontal="right" vertical="center" readingOrder="2"/>
    </xf>
    <xf numFmtId="3" fontId="4" fillId="0" borderId="0" xfId="23" applyNumberFormat="1" applyFont="1" applyFill="1" applyAlignment="1">
      <alignment vertical="center"/>
    </xf>
    <xf numFmtId="171" fontId="3" fillId="0" borderId="0" xfId="23" quotePrefix="1" applyFont="1" applyFill="1" applyAlignment="1" applyProtection="1">
      <alignment horizontal="left" vertical="center"/>
    </xf>
    <xf numFmtId="3" fontId="3" fillId="0" borderId="0" xfId="23" applyNumberFormat="1" applyFont="1" applyFill="1" applyAlignment="1">
      <alignment vertical="center"/>
    </xf>
    <xf numFmtId="171" fontId="11" fillId="0" borderId="0" xfId="23" applyFont="1" applyFill="1" applyAlignment="1">
      <alignment horizontal="right" vertical="center" readingOrder="2"/>
    </xf>
    <xf numFmtId="171" fontId="3" fillId="0" borderId="0" xfId="23" applyFont="1" applyFill="1" applyAlignment="1">
      <alignment vertical="center"/>
    </xf>
    <xf numFmtId="171" fontId="4" fillId="0" borderId="0" xfId="23" quotePrefix="1" applyFont="1" applyFill="1" applyAlignment="1" applyProtection="1">
      <alignment horizontal="left" vertical="center"/>
    </xf>
    <xf numFmtId="171" fontId="10" fillId="0" borderId="0" xfId="23" quotePrefix="1" applyFont="1" applyFill="1" applyAlignment="1">
      <alignment horizontal="right" vertical="center" readingOrder="2"/>
    </xf>
    <xf numFmtId="171" fontId="10" fillId="0" borderId="0" xfId="23" applyFont="1" applyFill="1" applyAlignment="1">
      <alignment horizontal="right" vertical="center" readingOrder="2"/>
    </xf>
    <xf numFmtId="171" fontId="11" fillId="0" borderId="0" xfId="23" quotePrefix="1" applyFont="1" applyFill="1" applyAlignment="1">
      <alignment horizontal="right" vertical="center" readingOrder="2"/>
    </xf>
    <xf numFmtId="3" fontId="3" fillId="0" borderId="0" xfId="23" applyNumberFormat="1" applyFont="1" applyFill="1" applyAlignment="1" applyProtection="1">
      <alignment vertical="center"/>
    </xf>
    <xf numFmtId="171" fontId="8" fillId="0" borderId="0" xfId="23" applyFont="1" applyFill="1" applyAlignment="1" applyProtection="1">
      <alignment vertical="center"/>
    </xf>
    <xf numFmtId="171" fontId="4" fillId="0" borderId="0" xfId="23" applyFont="1" applyFill="1" applyAlignment="1">
      <alignment horizontal="right" vertical="center"/>
    </xf>
    <xf numFmtId="171" fontId="11" fillId="0" borderId="0" xfId="23" quotePrefix="1" applyFont="1" applyFill="1" applyAlignment="1" applyProtection="1">
      <alignment horizontal="left" vertical="center"/>
    </xf>
    <xf numFmtId="171" fontId="10" fillId="0" borderId="0" xfId="23" quotePrefix="1" applyFont="1" applyFill="1" applyAlignment="1" applyProtection="1">
      <alignment horizontal="left" vertical="center"/>
    </xf>
    <xf numFmtId="169" fontId="4" fillId="0" borderId="0" xfId="23" applyNumberFormat="1" applyFont="1" applyFill="1" applyAlignment="1" applyProtection="1">
      <alignment vertical="center"/>
    </xf>
    <xf numFmtId="178" fontId="4" fillId="0" borderId="0" xfId="23" applyNumberFormat="1" applyFont="1" applyFill="1" applyAlignment="1" applyProtection="1">
      <alignment vertical="center"/>
    </xf>
    <xf numFmtId="169" fontId="3" fillId="0" borderId="0" xfId="23" applyNumberFormat="1" applyFont="1" applyFill="1" applyAlignment="1" applyProtection="1">
      <alignment vertical="center"/>
    </xf>
    <xf numFmtId="178" fontId="3" fillId="0" borderId="0" xfId="23" applyNumberFormat="1" applyFont="1" applyFill="1" applyAlignment="1" applyProtection="1">
      <alignment vertical="center"/>
    </xf>
    <xf numFmtId="171" fontId="7" fillId="0" borderId="0" xfId="23" applyFont="1" applyFill="1" applyAlignment="1">
      <alignment vertical="center"/>
    </xf>
    <xf numFmtId="171" fontId="5" fillId="0" borderId="0" xfId="24" applyFont="1" applyFill="1" applyAlignment="1">
      <alignment vertical="center"/>
    </xf>
    <xf numFmtId="171" fontId="4" fillId="0" borderId="0" xfId="24" applyFont="1" applyFill="1" applyAlignment="1">
      <alignment vertical="center"/>
    </xf>
    <xf numFmtId="171" fontId="9" fillId="0" borderId="0" xfId="24" applyFont="1" applyFill="1" applyAlignment="1">
      <alignment horizontal="right" vertical="center"/>
    </xf>
    <xf numFmtId="171" fontId="4" fillId="0" borderId="0" xfId="24" applyFont="1" applyFill="1" applyAlignment="1">
      <alignment horizontal="right" vertical="center"/>
    </xf>
    <xf numFmtId="171" fontId="6" fillId="0" borderId="0" xfId="24" quotePrefix="1" applyFont="1" applyFill="1" applyAlignment="1" applyProtection="1">
      <alignment horizontal="left" vertical="center"/>
    </xf>
    <xf numFmtId="171" fontId="6" fillId="0" borderId="0" xfId="24" applyFont="1" applyFill="1" applyAlignment="1">
      <alignment horizontal="right" vertical="center" readingOrder="2"/>
    </xf>
    <xf numFmtId="171" fontId="6" fillId="0" borderId="0" xfId="24" applyFont="1" applyFill="1" applyAlignment="1">
      <alignment vertical="center" readingOrder="2"/>
    </xf>
    <xf numFmtId="171" fontId="4" fillId="0" borderId="0" xfId="24" applyFont="1" applyFill="1" applyAlignment="1" applyProtection="1">
      <alignment horizontal="left" vertical="center"/>
    </xf>
    <xf numFmtId="171" fontId="4" fillId="0" borderId="0" xfId="24" applyFont="1" applyFill="1" applyAlignment="1">
      <alignment horizontal="left" vertical="center"/>
    </xf>
    <xf numFmtId="0" fontId="4" fillId="0" borderId="0" xfId="26" quotePrefix="1" applyFont="1" applyFill="1" applyAlignment="1">
      <alignment horizontal="left" vertical="center"/>
    </xf>
    <xf numFmtId="174" fontId="4" fillId="0" borderId="0" xfId="24" applyNumberFormat="1" applyFont="1" applyFill="1" applyAlignment="1">
      <alignment vertical="center"/>
    </xf>
    <xf numFmtId="171" fontId="10" fillId="0" borderId="0" xfId="24" applyFont="1" applyFill="1" applyAlignment="1">
      <alignment horizontal="right" vertical="center" readingOrder="2"/>
    </xf>
    <xf numFmtId="171" fontId="3" fillId="0" borderId="0" xfId="24" quotePrefix="1" applyFont="1" applyFill="1" applyAlignment="1" applyProtection="1">
      <alignment horizontal="left" vertical="center"/>
    </xf>
    <xf numFmtId="174" fontId="3" fillId="0" borderId="0" xfId="24" applyNumberFormat="1" applyFont="1" applyFill="1" applyAlignment="1" applyProtection="1">
      <alignment vertical="center"/>
    </xf>
    <xf numFmtId="171" fontId="4" fillId="0" borderId="0" xfId="24" applyFont="1" applyFill="1" applyAlignment="1">
      <alignment horizontal="right" vertical="center" readingOrder="2"/>
    </xf>
    <xf numFmtId="2" fontId="7" fillId="0" borderId="0" xfId="18" applyNumberFormat="1" applyFont="1" applyFill="1" applyAlignment="1" applyProtection="1">
      <alignment horizontal="left" vertical="center"/>
    </xf>
    <xf numFmtId="171" fontId="5" fillId="0" borderId="0" xfId="25" applyFont="1" applyFill="1" applyAlignment="1">
      <alignment vertical="center"/>
    </xf>
    <xf numFmtId="171" fontId="9" fillId="0" borderId="0" xfId="25" applyFont="1" applyFill="1" applyAlignment="1">
      <alignment horizontal="right" vertical="center"/>
    </xf>
    <xf numFmtId="171" fontId="4" fillId="0" borderId="0" xfId="25" applyFont="1" applyFill="1" applyAlignment="1">
      <alignment horizontal="right" vertical="center"/>
    </xf>
    <xf numFmtId="171" fontId="6" fillId="0" borderId="0" xfId="25" quotePrefix="1" applyFont="1" applyFill="1" applyAlignment="1" applyProtection="1">
      <alignment horizontal="left" vertical="center"/>
    </xf>
    <xf numFmtId="171" fontId="6" fillId="0" borderId="0" xfId="25" applyFont="1" applyFill="1" applyAlignment="1">
      <alignment horizontal="right" vertical="center" readingOrder="2"/>
    </xf>
    <xf numFmtId="171" fontId="6" fillId="0" borderId="0" xfId="25" applyFont="1" applyFill="1" applyAlignment="1">
      <alignment vertical="center" readingOrder="2"/>
    </xf>
    <xf numFmtId="171" fontId="3" fillId="0" borderId="0" xfId="25" quotePrefix="1" applyFont="1" applyFill="1" applyAlignment="1" applyProtection="1">
      <alignment horizontal="left" vertical="center"/>
    </xf>
    <xf numFmtId="175" fontId="3" fillId="0" borderId="0" xfId="25" applyNumberFormat="1" applyFont="1" applyFill="1" applyAlignment="1" applyProtection="1">
      <alignment vertical="center"/>
    </xf>
    <xf numFmtId="174" fontId="8" fillId="0" borderId="0" xfId="24" applyNumberFormat="1" applyFont="1" applyFill="1" applyAlignment="1" applyProtection="1">
      <alignment vertical="center"/>
    </xf>
    <xf numFmtId="0" fontId="4" fillId="0" borderId="0" xfId="26" applyFont="1" applyFill="1" applyAlignment="1">
      <alignment vertical="center"/>
    </xf>
    <xf numFmtId="0" fontId="4" fillId="0" borderId="0" xfId="26" applyFont="1" applyFill="1" applyAlignment="1">
      <alignment horizontal="right" vertical="center"/>
    </xf>
    <xf numFmtId="0" fontId="6" fillId="0" borderId="0" xfId="26" applyFont="1" applyFill="1" applyAlignment="1">
      <alignment horizontal="left" vertical="center"/>
    </xf>
    <xf numFmtId="0" fontId="6" fillId="0" borderId="0" xfId="26" applyFont="1" applyFill="1" applyAlignment="1">
      <alignment horizontal="right" vertical="center" readingOrder="2"/>
    </xf>
    <xf numFmtId="0" fontId="6" fillId="0" borderId="0" xfId="26" applyFont="1" applyFill="1" applyAlignment="1">
      <alignment vertical="center" readingOrder="2"/>
    </xf>
    <xf numFmtId="0" fontId="6" fillId="0" borderId="0" xfId="26" quotePrefix="1" applyFont="1" applyFill="1" applyAlignment="1">
      <alignment horizontal="left" vertical="center"/>
    </xf>
    <xf numFmtId="0" fontId="5" fillId="0" borderId="0" xfId="26" applyFont="1" applyFill="1" applyAlignment="1">
      <alignment horizontal="right" vertical="center" readingOrder="2"/>
    </xf>
    <xf numFmtId="0" fontId="9" fillId="0" borderId="0" xfId="26" applyFont="1" applyFill="1" applyAlignment="1">
      <alignment vertical="center"/>
    </xf>
    <xf numFmtId="0" fontId="3" fillId="0" borderId="0" xfId="26" quotePrefix="1" applyFont="1" applyFill="1" applyAlignment="1">
      <alignment horizontal="left" vertical="center"/>
    </xf>
    <xf numFmtId="0" fontId="11" fillId="0" borderId="0" xfId="26" quotePrefix="1" applyFont="1" applyFill="1" applyAlignment="1">
      <alignment horizontal="right" vertical="center" readingOrder="2"/>
    </xf>
    <xf numFmtId="0" fontId="3" fillId="0" borderId="0" xfId="26" applyFont="1" applyFill="1" applyAlignment="1">
      <alignment vertical="center"/>
    </xf>
    <xf numFmtId="3" fontId="4" fillId="0" borderId="0" xfId="26" applyNumberFormat="1" applyFont="1" applyFill="1" applyAlignment="1">
      <alignment vertical="center"/>
    </xf>
    <xf numFmtId="0" fontId="4" fillId="0" borderId="0" xfId="26" applyFont="1" applyFill="1" applyAlignment="1">
      <alignment horizontal="left" vertical="center"/>
    </xf>
    <xf numFmtId="178" fontId="3" fillId="0" borderId="0" xfId="26" applyNumberFormat="1" applyFont="1" applyFill="1" applyAlignment="1">
      <alignment vertical="center"/>
    </xf>
    <xf numFmtId="0" fontId="15" fillId="0" borderId="0" xfId="26" quotePrefix="1" applyFont="1" applyFill="1" applyAlignment="1">
      <alignment horizontal="right" vertical="center"/>
    </xf>
    <xf numFmtId="3" fontId="3" fillId="0" borderId="0" xfId="26" applyNumberFormat="1" applyFont="1" applyFill="1" applyAlignment="1">
      <alignment vertical="center"/>
    </xf>
    <xf numFmtId="0" fontId="4" fillId="0" borderId="0" xfId="26" applyFont="1" applyFill="1" applyBorder="1" applyAlignment="1">
      <alignment vertical="center"/>
    </xf>
    <xf numFmtId="0" fontId="8" fillId="0" borderId="0" xfId="26" applyFont="1" applyFill="1" applyAlignment="1">
      <alignment vertical="center"/>
    </xf>
    <xf numFmtId="0" fontId="5" fillId="0" borderId="0" xfId="26" applyFont="1" applyFill="1" applyAlignment="1">
      <alignment vertical="center"/>
    </xf>
    <xf numFmtId="0" fontId="10" fillId="0" borderId="0" xfId="26" quotePrefix="1" applyFont="1" applyFill="1" applyAlignment="1">
      <alignment horizontal="right" vertical="center"/>
    </xf>
    <xf numFmtId="0" fontId="16" fillId="0" borderId="0" xfId="26" quotePrefix="1" applyFont="1" applyFill="1" applyAlignment="1">
      <alignment horizontal="right" vertical="center"/>
    </xf>
    <xf numFmtId="0" fontId="11" fillId="0" borderId="0" xfId="26" applyFont="1" applyFill="1" applyAlignment="1">
      <alignment horizontal="right" vertical="center" readingOrder="2"/>
    </xf>
    <xf numFmtId="0" fontId="10" fillId="0" borderId="0" xfId="26" applyFont="1" applyFill="1" applyAlignment="1">
      <alignment vertical="center"/>
    </xf>
    <xf numFmtId="168" fontId="4" fillId="0" borderId="0" xfId="11" applyFont="1" applyFill="1" applyAlignment="1">
      <alignment horizontal="right" vertical="center"/>
    </xf>
    <xf numFmtId="3" fontId="29" fillId="0" borderId="0" xfId="0" applyNumberFormat="1" applyFont="1" applyBorder="1" applyAlignment="1">
      <alignment vertical="center" wrapText="1"/>
    </xf>
    <xf numFmtId="168" fontId="3" fillId="0" borderId="0" xfId="11" applyNumberFormat="1" applyFont="1" applyFill="1" applyAlignment="1">
      <alignment horizontal="right" vertical="justify"/>
    </xf>
    <xf numFmtId="168" fontId="3" fillId="0" borderId="0" xfId="11" applyNumberFormat="1" applyFont="1" applyFill="1" applyAlignment="1">
      <alignment horizontal="right"/>
    </xf>
    <xf numFmtId="168" fontId="10" fillId="0" borderId="0" xfId="11" quotePrefix="1" applyFont="1" applyFill="1" applyAlignment="1">
      <alignment horizontal="right" vertical="center" readingOrder="2"/>
    </xf>
    <xf numFmtId="168" fontId="11" fillId="0" borderId="0" xfId="11" applyFont="1" applyFill="1" applyAlignment="1">
      <alignment horizontal="right" vertical="center" readingOrder="2"/>
    </xf>
    <xf numFmtId="168" fontId="10" fillId="0" borderId="0" xfId="11" applyFont="1" applyFill="1" applyAlignment="1">
      <alignment vertical="center" readingOrder="2"/>
    </xf>
    <xf numFmtId="168" fontId="8" fillId="0" borderId="0" xfId="11" applyFont="1" applyFill="1" applyAlignment="1">
      <alignment vertical="center"/>
    </xf>
    <xf numFmtId="181" fontId="3" fillId="0" borderId="0" xfId="11" applyNumberFormat="1" applyFont="1" applyFill="1" applyAlignment="1">
      <alignment vertical="center"/>
    </xf>
    <xf numFmtId="173" fontId="3" fillId="0" borderId="0" xfId="11" applyNumberFormat="1" applyFont="1" applyFill="1" applyAlignment="1">
      <alignment vertical="center"/>
    </xf>
    <xf numFmtId="169" fontId="3" fillId="0" borderId="0" xfId="11" applyNumberFormat="1" applyFont="1" applyFill="1" applyAlignment="1">
      <alignment vertical="center"/>
    </xf>
    <xf numFmtId="178" fontId="3" fillId="0" borderId="0" xfId="11" applyNumberFormat="1" applyFont="1" applyFill="1" applyAlignment="1">
      <alignment vertical="center"/>
    </xf>
    <xf numFmtId="169" fontId="4" fillId="0" borderId="0" xfId="11" applyNumberFormat="1" applyFont="1" applyFill="1" applyAlignment="1">
      <alignment vertical="center"/>
    </xf>
    <xf numFmtId="178" fontId="4" fillId="0" borderId="0" xfId="11" applyNumberFormat="1" applyFont="1" applyFill="1" applyAlignment="1">
      <alignment vertical="center"/>
    </xf>
    <xf numFmtId="168" fontId="4" fillId="0" borderId="0" xfId="11" applyFont="1" applyFill="1" applyAlignment="1">
      <alignment vertical="center" readingOrder="2"/>
    </xf>
    <xf numFmtId="185" fontId="4" fillId="0" borderId="0" xfId="11" applyNumberFormat="1" applyFont="1" applyFill="1" applyAlignment="1">
      <alignment vertical="center"/>
    </xf>
    <xf numFmtId="168" fontId="10" fillId="0" borderId="0" xfId="11" applyFont="1" applyFill="1" applyAlignment="1">
      <alignment horizontal="right" vertical="center" readingOrder="2"/>
    </xf>
    <xf numFmtId="178" fontId="4" fillId="0" borderId="0" xfId="11" applyNumberFormat="1" applyFont="1" applyFill="1" applyAlignment="1">
      <alignment horizontal="right" vertical="center"/>
    </xf>
    <xf numFmtId="178" fontId="3" fillId="0" borderId="0" xfId="11" applyNumberFormat="1" applyFont="1" applyFill="1" applyAlignment="1">
      <alignment horizontal="right" vertical="center"/>
    </xf>
    <xf numFmtId="168" fontId="3" fillId="0" borderId="0" xfId="11" applyFont="1" applyFill="1" applyAlignment="1">
      <alignment vertical="center"/>
    </xf>
    <xf numFmtId="168" fontId="16" fillId="0" borderId="0" xfId="11" applyFont="1" applyFill="1" applyAlignment="1">
      <alignment horizontal="right" vertical="center" readingOrder="2"/>
    </xf>
    <xf numFmtId="173" fontId="3" fillId="0" borderId="0" xfId="11" applyNumberFormat="1" applyFont="1" applyFill="1" applyAlignment="1">
      <alignment horizontal="right" vertical="center"/>
    </xf>
    <xf numFmtId="168" fontId="10" fillId="0" borderId="0" xfId="11" applyFont="1" applyFill="1" applyAlignment="1">
      <alignment vertical="center"/>
    </xf>
    <xf numFmtId="184" fontId="3" fillId="0" borderId="0" xfId="11" applyNumberFormat="1" applyFont="1" applyFill="1" applyAlignment="1">
      <alignment horizontal="right" vertical="center"/>
    </xf>
    <xf numFmtId="193" fontId="4" fillId="0" borderId="0" xfId="5" applyNumberFormat="1" applyFont="1" applyFill="1" applyAlignment="1">
      <alignment vertical="center"/>
    </xf>
    <xf numFmtId="193" fontId="3" fillId="0" borderId="0" xfId="5" applyNumberFormat="1" applyFont="1" applyFill="1" applyAlignment="1">
      <alignment vertical="center"/>
    </xf>
    <xf numFmtId="168" fontId="10" fillId="0" borderId="0" xfId="11" applyFont="1" applyFill="1" applyAlignment="1">
      <alignment horizontal="right" vertical="center"/>
    </xf>
    <xf numFmtId="168" fontId="4" fillId="0" borderId="0" xfId="11" applyFont="1" applyFill="1" applyAlignment="1" applyProtection="1">
      <alignment horizontal="left" vertical="center"/>
    </xf>
    <xf numFmtId="171" fontId="7" fillId="0" borderId="0" xfId="18" applyFont="1" applyFill="1" applyBorder="1" applyAlignment="1" applyProtection="1">
      <alignment horizontal="left" vertical="center"/>
    </xf>
    <xf numFmtId="171" fontId="4" fillId="0" borderId="0" xfId="24" applyFont="1" applyFill="1" applyBorder="1" applyAlignment="1">
      <alignment horizontal="right" vertical="center" readingOrder="2"/>
    </xf>
    <xf numFmtId="168" fontId="4" fillId="0" borderId="0" xfId="11" applyFont="1" applyFill="1" applyBorder="1" applyAlignment="1">
      <alignment vertical="center"/>
    </xf>
    <xf numFmtId="168" fontId="15" fillId="0" borderId="0" xfId="11" quotePrefix="1" applyFont="1" applyFill="1" applyAlignment="1">
      <alignment horizontal="right" vertical="center"/>
    </xf>
    <xf numFmtId="183" fontId="3" fillId="0" borderId="0" xfId="14" applyNumberFormat="1" applyFont="1" applyFill="1" applyAlignment="1">
      <alignment vertical="center"/>
    </xf>
    <xf numFmtId="167" fontId="4" fillId="0" borderId="0" xfId="5" applyFont="1" applyFill="1" applyAlignment="1">
      <alignment vertical="center"/>
    </xf>
    <xf numFmtId="171" fontId="4" fillId="0" borderId="0" xfId="22" applyFont="1" applyFill="1" applyBorder="1" applyAlignment="1">
      <alignment vertical="center"/>
    </xf>
    <xf numFmtId="171" fontId="46" fillId="0" borderId="0" xfId="24" quotePrefix="1" applyFont="1" applyFill="1" applyAlignment="1" applyProtection="1">
      <alignment horizontal="left" vertical="center"/>
    </xf>
    <xf numFmtId="1" fontId="0" fillId="0" borderId="0" xfId="0" applyNumberFormat="1" applyFill="1"/>
    <xf numFmtId="171" fontId="3" fillId="0" borderId="0" xfId="24" quotePrefix="1" applyFont="1" applyFill="1" applyBorder="1" applyAlignment="1" applyProtection="1">
      <alignment horizontal="left" vertical="center"/>
    </xf>
    <xf numFmtId="174" fontId="3" fillId="0" borderId="0" xfId="24" applyNumberFormat="1" applyFont="1" applyFill="1" applyBorder="1" applyAlignment="1" applyProtection="1">
      <alignment vertical="center"/>
    </xf>
    <xf numFmtId="171" fontId="4" fillId="0" borderId="0" xfId="24" applyFont="1" applyFill="1" applyBorder="1" applyAlignment="1">
      <alignment vertical="center"/>
    </xf>
    <xf numFmtId="171" fontId="46" fillId="0" borderId="0" xfId="24" quotePrefix="1" applyFont="1" applyFill="1" applyBorder="1" applyAlignment="1" applyProtection="1">
      <alignment horizontal="left" vertical="center"/>
    </xf>
    <xf numFmtId="1" fontId="0" fillId="0" borderId="0" xfId="0" applyNumberFormat="1" applyFill="1" applyBorder="1"/>
    <xf numFmtId="171" fontId="5" fillId="0" borderId="0" xfId="19" applyFont="1" applyFill="1" applyBorder="1" applyAlignment="1">
      <alignment horizontal="left" vertical="center"/>
    </xf>
    <xf numFmtId="171" fontId="4" fillId="0" borderId="0" xfId="19" applyFont="1" applyFill="1" applyBorder="1" applyAlignment="1">
      <alignment vertical="center"/>
    </xf>
    <xf numFmtId="171" fontId="6" fillId="0" borderId="0" xfId="19" quotePrefix="1" applyFont="1" applyFill="1" applyBorder="1" applyAlignment="1" applyProtection="1">
      <alignment horizontal="left" vertical="center"/>
    </xf>
    <xf numFmtId="171" fontId="6" fillId="0" borderId="0" xfId="19" applyFont="1" applyFill="1" applyBorder="1" applyAlignment="1" applyProtection="1">
      <alignment horizontal="left" vertical="center"/>
    </xf>
    <xf numFmtId="184" fontId="3" fillId="0" borderId="0" xfId="0" applyNumberFormat="1" applyFont="1" applyFill="1" applyBorder="1" applyAlignment="1">
      <alignment horizontal="right" vertical="center"/>
    </xf>
    <xf numFmtId="168" fontId="4" fillId="0" borderId="0" xfId="0" applyFont="1" applyFill="1" applyBorder="1" applyAlignment="1">
      <alignment vertical="center"/>
    </xf>
    <xf numFmtId="171" fontId="3" fillId="0" borderId="0" xfId="19" applyFont="1" applyFill="1" applyBorder="1" applyAlignment="1">
      <alignment vertical="center"/>
    </xf>
    <xf numFmtId="168" fontId="3" fillId="0" borderId="0" xfId="0" applyFont="1" applyFill="1" applyBorder="1" applyAlignment="1">
      <alignment vertical="center"/>
    </xf>
    <xf numFmtId="168" fontId="3" fillId="0" borderId="0" xfId="0" quotePrefix="1" applyFont="1" applyFill="1" applyBorder="1" applyAlignment="1">
      <alignment horizontal="right" vertical="center"/>
    </xf>
    <xf numFmtId="171" fontId="3" fillId="0" borderId="0" xfId="19" quotePrefix="1" applyFont="1" applyFill="1" applyBorder="1" applyAlignment="1" applyProtection="1">
      <alignment horizontal="right" vertical="center"/>
    </xf>
    <xf numFmtId="171" fontId="3" fillId="0" borderId="0" xfId="19" applyFont="1" applyFill="1" applyBorder="1" applyAlignment="1" applyProtection="1">
      <alignment horizontal="right" vertical="center"/>
    </xf>
    <xf numFmtId="171" fontId="3" fillId="0" borderId="0" xfId="19" applyFont="1" applyFill="1" applyBorder="1" applyAlignment="1" applyProtection="1">
      <alignment horizontal="left" vertical="center"/>
    </xf>
    <xf numFmtId="171" fontId="4" fillId="0" borderId="0" xfId="19" applyFont="1" applyFill="1" applyBorder="1" applyAlignment="1">
      <alignment horizontal="right" vertical="center"/>
    </xf>
    <xf numFmtId="170" fontId="3" fillId="0" borderId="0" xfId="19" applyNumberFormat="1" applyFont="1" applyFill="1" applyBorder="1" applyAlignment="1" applyProtection="1">
      <alignment horizontal="right" vertical="center"/>
    </xf>
    <xf numFmtId="171" fontId="7" fillId="0" borderId="0" xfId="19" applyFont="1" applyFill="1" applyBorder="1" applyAlignment="1">
      <alignment vertical="center"/>
    </xf>
    <xf numFmtId="171" fontId="5" fillId="0" borderId="0" xfId="24" applyFont="1" applyFill="1" applyBorder="1" applyAlignment="1">
      <alignment vertical="center"/>
    </xf>
    <xf numFmtId="171" fontId="6" fillId="0" borderId="0" xfId="24" quotePrefix="1" applyFont="1" applyFill="1" applyBorder="1" applyAlignment="1" applyProtection="1">
      <alignment horizontal="left" vertical="center"/>
    </xf>
    <xf numFmtId="184" fontId="3" fillId="0" borderId="0" xfId="11" applyNumberFormat="1" applyFont="1" applyFill="1" applyBorder="1" applyAlignment="1">
      <alignment horizontal="right" vertical="center"/>
    </xf>
    <xf numFmtId="3" fontId="4" fillId="0" borderId="0" xfId="11" applyNumberFormat="1" applyFont="1" applyFill="1" applyBorder="1" applyAlignment="1">
      <alignment vertical="center"/>
    </xf>
    <xf numFmtId="0" fontId="0" fillId="0" borderId="0" xfId="0" applyNumberFormat="1" applyFill="1" applyBorder="1"/>
    <xf numFmtId="2" fontId="7" fillId="0" borderId="0" xfId="18" applyNumberFormat="1" applyFont="1" applyFill="1" applyBorder="1" applyAlignment="1" applyProtection="1">
      <alignment horizontal="left" vertical="center"/>
    </xf>
    <xf numFmtId="168" fontId="8" fillId="0" borderId="0" xfId="11" applyFont="1" applyFill="1" applyBorder="1" applyAlignment="1">
      <alignment vertical="center"/>
    </xf>
    <xf numFmtId="171" fontId="5" fillId="0" borderId="0" xfId="25" applyFont="1" applyFill="1" applyBorder="1" applyAlignment="1">
      <alignment vertical="center"/>
    </xf>
    <xf numFmtId="171" fontId="4" fillId="0" borderId="0" xfId="25" applyFont="1" applyFill="1" applyBorder="1" applyAlignment="1">
      <alignment vertical="center"/>
    </xf>
    <xf numFmtId="171" fontId="6" fillId="0" borderId="0" xfId="25" quotePrefix="1" applyFont="1" applyFill="1" applyBorder="1" applyAlignment="1" applyProtection="1">
      <alignment horizontal="left" vertical="center"/>
    </xf>
    <xf numFmtId="171" fontId="3" fillId="0" borderId="0" xfId="25" quotePrefix="1" applyFont="1" applyFill="1" applyBorder="1" applyAlignment="1" applyProtection="1">
      <alignment horizontal="left" vertical="center"/>
    </xf>
    <xf numFmtId="3" fontId="29" fillId="0" borderId="0" xfId="11" applyNumberFormat="1" applyFont="1" applyFill="1" applyBorder="1" applyAlignment="1">
      <alignment vertical="center" wrapText="1"/>
    </xf>
    <xf numFmtId="0" fontId="6" fillId="0" borderId="0" xfId="26" applyFont="1" applyFill="1" applyBorder="1" applyAlignment="1">
      <alignment horizontal="left" vertical="center"/>
    </xf>
    <xf numFmtId="0" fontId="6" fillId="0" borderId="0" xfId="26" quotePrefix="1" applyFont="1" applyFill="1" applyBorder="1" applyAlignment="1">
      <alignment horizontal="left" vertical="center"/>
    </xf>
    <xf numFmtId="169" fontId="3" fillId="0" borderId="0" xfId="26" applyNumberFormat="1" applyFont="1" applyFill="1" applyBorder="1" applyAlignment="1">
      <alignment vertical="center"/>
    </xf>
    <xf numFmtId="178" fontId="3" fillId="0" borderId="0" xfId="26" applyNumberFormat="1" applyFont="1" applyFill="1" applyBorder="1" applyAlignment="1">
      <alignment vertical="center"/>
    </xf>
    <xf numFmtId="3" fontId="3" fillId="0" borderId="0" xfId="26" applyNumberFormat="1" applyFont="1" applyFill="1" applyBorder="1" applyAlignment="1">
      <alignment vertical="center"/>
    </xf>
    <xf numFmtId="0" fontId="8" fillId="0" borderId="0" xfId="26" applyFont="1" applyFill="1" applyBorder="1" applyAlignment="1">
      <alignment vertical="center"/>
    </xf>
    <xf numFmtId="0" fontId="5" fillId="0" borderId="0" xfId="26" applyFont="1" applyFill="1" applyBorder="1" applyAlignment="1">
      <alignment vertical="center"/>
    </xf>
    <xf numFmtId="194" fontId="4" fillId="0" borderId="0" xfId="11" applyNumberFormat="1" applyFont="1" applyFill="1" applyAlignment="1">
      <alignment vertical="center"/>
    </xf>
    <xf numFmtId="4" fontId="29" fillId="0" borderId="0" xfId="0" applyNumberFormat="1" applyFont="1" applyBorder="1" applyAlignment="1">
      <alignment horizontal="left" vertical="top" wrapText="1"/>
    </xf>
    <xf numFmtId="195" fontId="30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left" vertical="center"/>
    </xf>
    <xf numFmtId="183" fontId="30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>
      <alignment horizontal="right" vertical="center"/>
    </xf>
    <xf numFmtId="0" fontId="30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left" vertical="center"/>
    </xf>
    <xf numFmtId="0" fontId="31" fillId="0" borderId="0" xfId="0" applyNumberFormat="1" applyFont="1" applyFill="1" applyAlignment="1" applyProtection="1">
      <alignment horizontal="center" vertical="center" wrapText="1"/>
    </xf>
    <xf numFmtId="0" fontId="32" fillId="0" borderId="0" xfId="0" applyNumberFormat="1" applyFont="1" applyFill="1" applyAlignment="1">
      <alignment horizontal="right" vertical="center" readingOrder="2"/>
    </xf>
    <xf numFmtId="0" fontId="30" fillId="0" borderId="0" xfId="0" applyNumberFormat="1" applyFont="1" applyFill="1" applyAlignment="1" applyProtection="1">
      <alignment horizontal="left" vertical="center" wrapText="1"/>
    </xf>
    <xf numFmtId="0" fontId="33" fillId="0" borderId="0" xfId="0" applyNumberFormat="1" applyFont="1" applyFill="1" applyAlignment="1">
      <alignment horizontal="right" vertical="center" wrapText="1"/>
    </xf>
    <xf numFmtId="0" fontId="34" fillId="0" borderId="0" xfId="0" applyNumberFormat="1" applyFont="1" applyFill="1" applyAlignment="1">
      <alignment horizontal="right" vertical="center"/>
    </xf>
    <xf numFmtId="0" fontId="34" fillId="0" borderId="0" xfId="0" applyNumberFormat="1" applyFont="1" applyFill="1" applyAlignment="1">
      <alignment horizontal="right" vertical="center" wrapText="1"/>
    </xf>
    <xf numFmtId="185" fontId="30" fillId="0" borderId="0" xfId="0" applyNumberFormat="1" applyFont="1" applyFill="1" applyAlignment="1" applyProtection="1">
      <alignment horizontal="right" vertical="center"/>
    </xf>
    <xf numFmtId="195" fontId="36" fillId="0" borderId="0" xfId="0" applyNumberFormat="1" applyFont="1" applyFill="1" applyAlignment="1" applyProtection="1">
      <alignment horizontal="right" vertical="center"/>
    </xf>
    <xf numFmtId="185" fontId="36" fillId="0" borderId="0" xfId="0" applyNumberFormat="1" applyFont="1" applyFill="1" applyAlignment="1" applyProtection="1">
      <alignment horizontal="right" vertical="center"/>
    </xf>
    <xf numFmtId="196" fontId="36" fillId="0" borderId="0" xfId="5" applyNumberFormat="1" applyFont="1" applyFill="1" applyAlignment="1" applyProtection="1">
      <alignment horizontal="right" vertical="center"/>
    </xf>
    <xf numFmtId="0" fontId="36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11" fillId="0" borderId="0" xfId="0" applyNumberFormat="1" applyFont="1" applyFill="1" applyAlignment="1" applyProtection="1">
      <alignment horizontal="left" vertical="center"/>
    </xf>
    <xf numFmtId="197" fontId="3" fillId="0" borderId="0" xfId="19" applyNumberFormat="1" applyFont="1" applyFill="1" applyBorder="1" applyAlignment="1" applyProtection="1">
      <alignment vertical="center"/>
    </xf>
    <xf numFmtId="194" fontId="4" fillId="0" borderId="0" xfId="20" applyNumberFormat="1" applyFont="1" applyFill="1" applyAlignment="1">
      <alignment vertical="center"/>
    </xf>
    <xf numFmtId="171" fontId="47" fillId="0" borderId="0" xfId="22" applyFont="1" applyFill="1" applyAlignment="1">
      <alignment vertical="center"/>
    </xf>
    <xf numFmtId="171" fontId="46" fillId="0" borderId="0" xfId="22" applyFont="1" applyFill="1" applyAlignment="1">
      <alignment vertical="center"/>
    </xf>
    <xf numFmtId="194" fontId="4" fillId="0" borderId="0" xfId="22" applyNumberFormat="1" applyFont="1" applyFill="1" applyAlignment="1">
      <alignment vertical="center"/>
    </xf>
    <xf numFmtId="177" fontId="4" fillId="0" borderId="0" xfId="26" applyNumberFormat="1" applyFont="1" applyFill="1" applyAlignment="1">
      <alignment vertical="center"/>
    </xf>
    <xf numFmtId="1" fontId="4" fillId="0" borderId="0" xfId="26" applyNumberFormat="1" applyFont="1" applyFill="1" applyAlignment="1">
      <alignment vertical="center"/>
    </xf>
    <xf numFmtId="193" fontId="4" fillId="0" borderId="0" xfId="27" applyNumberFormat="1" applyFont="1" applyFill="1" applyAlignment="1">
      <alignment vertical="center"/>
    </xf>
    <xf numFmtId="171" fontId="4" fillId="0" borderId="0" xfId="23" quotePrefix="1" applyFont="1" applyFill="1" applyBorder="1" applyAlignment="1" applyProtection="1">
      <alignment horizontal="left" vertical="center"/>
    </xf>
    <xf numFmtId="171" fontId="3" fillId="0" borderId="0" xfId="23" quotePrefix="1" applyFont="1" applyFill="1" applyBorder="1" applyAlignment="1" applyProtection="1">
      <alignment horizontal="left" vertical="center"/>
    </xf>
    <xf numFmtId="168" fontId="48" fillId="0" borderId="0" xfId="0" applyFont="1" applyFill="1"/>
    <xf numFmtId="171" fontId="47" fillId="0" borderId="0" xfId="20" applyFont="1" applyFill="1" applyAlignment="1">
      <alignment vertical="center"/>
    </xf>
    <xf numFmtId="171" fontId="4" fillId="0" borderId="0" xfId="20" quotePrefix="1" applyFont="1" applyFill="1" applyAlignment="1" applyProtection="1">
      <alignment horizontal="left" vertical="center" wrapText="1"/>
    </xf>
    <xf numFmtId="3" fontId="0" fillId="0" borderId="0" xfId="0" applyNumberFormat="1" applyFill="1" applyBorder="1"/>
    <xf numFmtId="3" fontId="37" fillId="0" borderId="0" xfId="0" applyNumberFormat="1" applyFont="1" applyFill="1" applyBorder="1" applyAlignment="1">
      <alignment horizontal="center" vertical="center" wrapText="1"/>
    </xf>
    <xf numFmtId="193" fontId="1" fillId="0" borderId="0" xfId="5" applyNumberFormat="1" applyFont="1"/>
    <xf numFmtId="183" fontId="29" fillId="0" borderId="0" xfId="0" applyNumberFormat="1" applyFont="1" applyBorder="1" applyAlignment="1">
      <alignment vertical="center" wrapText="1"/>
    </xf>
    <xf numFmtId="168" fontId="10" fillId="0" borderId="0" xfId="0" applyFont="1" applyFill="1" applyAlignment="1">
      <alignment horizontal="right" vertical="center"/>
    </xf>
    <xf numFmtId="0" fontId="31" fillId="0" borderId="0" xfId="0" applyNumberFormat="1" applyFont="1" applyFill="1" applyAlignment="1" applyProtection="1">
      <alignment horizontal="right" vertical="center"/>
    </xf>
    <xf numFmtId="0" fontId="49" fillId="0" borderId="0" xfId="15" applyFont="1" applyAlignment="1">
      <alignment horizontal="justify" vertical="center" wrapText="1" readingOrder="2"/>
    </xf>
    <xf numFmtId="0" fontId="49" fillId="0" borderId="0" xfId="15" applyFont="1" applyAlignment="1">
      <alignment horizontal="right" vertical="center" wrapText="1" readingOrder="2"/>
    </xf>
    <xf numFmtId="0" fontId="50" fillId="0" borderId="0" xfId="15" applyFont="1" applyAlignment="1"/>
    <xf numFmtId="0" fontId="51" fillId="0" borderId="0" xfId="4" applyFont="1" applyAlignment="1" applyProtection="1">
      <alignment horizontal="left" vertical="center" wrapText="1" readingOrder="1"/>
    </xf>
    <xf numFmtId="43" fontId="51" fillId="0" borderId="0" xfId="4" applyNumberFormat="1" applyFont="1" applyAlignment="1" applyProtection="1">
      <alignment horizontal="right" vertical="center" wrapText="1" readingOrder="2"/>
    </xf>
    <xf numFmtId="0" fontId="51" fillId="0" borderId="0" xfId="4" applyFont="1" applyAlignment="1" applyProtection="1">
      <alignment horizontal="right" vertical="center" wrapText="1" readingOrder="2"/>
    </xf>
    <xf numFmtId="0" fontId="52" fillId="0" borderId="0" xfId="15" applyFont="1"/>
    <xf numFmtId="0" fontId="45" fillId="0" borderId="0" xfId="15"/>
    <xf numFmtId="3" fontId="4" fillId="0" borderId="0" xfId="26" applyNumberFormat="1" applyFont="1" applyFill="1" applyBorder="1" applyAlignment="1">
      <alignment vertical="center"/>
    </xf>
    <xf numFmtId="171" fontId="4" fillId="0" borderId="0" xfId="23" applyFont="1" applyFill="1" applyBorder="1" applyAlignment="1">
      <alignment vertical="center"/>
    </xf>
    <xf numFmtId="3" fontId="1" fillId="0" borderId="0" xfId="7" applyNumberFormat="1" applyBorder="1" applyAlignment="1">
      <alignment vertical="center" wrapText="1"/>
    </xf>
    <xf numFmtId="194" fontId="3" fillId="0" borderId="0" xfId="22" applyNumberFormat="1" applyFont="1" applyFill="1" applyAlignment="1">
      <alignment vertical="center"/>
    </xf>
    <xf numFmtId="194" fontId="3" fillId="0" borderId="0" xfId="20" applyNumberFormat="1" applyFont="1" applyFill="1" applyAlignment="1">
      <alignment vertical="center"/>
    </xf>
    <xf numFmtId="171" fontId="3" fillId="0" borderId="0" xfId="22" applyFont="1" applyFill="1" applyAlignment="1" applyProtection="1">
      <alignment horizontal="left" vertical="center"/>
    </xf>
    <xf numFmtId="172" fontId="8" fillId="0" borderId="0" xfId="11" applyNumberFormat="1" applyFont="1" applyFill="1" applyAlignment="1">
      <alignment vertical="center"/>
    </xf>
    <xf numFmtId="172" fontId="4" fillId="0" borderId="0" xfId="11" applyNumberFormat="1" applyFont="1" applyFill="1" applyAlignment="1">
      <alignment vertical="center"/>
    </xf>
    <xf numFmtId="171" fontId="4" fillId="0" borderId="0" xfId="28" applyNumberFormat="1" applyFont="1" applyFill="1" applyBorder="1" applyAlignment="1" applyProtection="1">
      <alignment horizontal="left" vertical="center" wrapText="1"/>
    </xf>
    <xf numFmtId="171" fontId="4" fillId="0" borderId="0" xfId="28" applyNumberFormat="1" applyFont="1" applyFill="1" applyBorder="1" applyAlignment="1" applyProtection="1">
      <alignment horizontal="left" vertical="center"/>
    </xf>
    <xf numFmtId="3" fontId="53" fillId="0" borderId="0" xfId="10" applyNumberFormat="1" applyFont="1" applyBorder="1" applyAlignment="1">
      <alignment horizontal="right" vertical="center"/>
    </xf>
    <xf numFmtId="3" fontId="54" fillId="0" borderId="0" xfId="10" applyNumberFormat="1" applyFont="1" applyBorder="1" applyAlignment="1">
      <alignment horizontal="right" vertical="center"/>
    </xf>
    <xf numFmtId="199" fontId="53" fillId="0" borderId="0" xfId="5" applyNumberFormat="1" applyFont="1" applyAlignment="1">
      <alignment horizontal="right" vertical="center"/>
    </xf>
    <xf numFmtId="199" fontId="54" fillId="0" borderId="0" xfId="5" applyNumberFormat="1" applyFont="1" applyAlignment="1">
      <alignment horizontal="right" vertical="center"/>
    </xf>
    <xf numFmtId="0" fontId="39" fillId="0" borderId="0" xfId="0" applyNumberFormat="1" applyFont="1" applyFill="1" applyAlignment="1">
      <alignment horizontal="right" vertical="center" readingOrder="2"/>
    </xf>
    <xf numFmtId="171" fontId="3" fillId="0" borderId="0" xfId="28" applyNumberFormat="1" applyFont="1" applyFill="1" applyBorder="1" applyAlignment="1" applyProtection="1">
      <alignment horizontal="left" vertical="center"/>
    </xf>
    <xf numFmtId="3" fontId="4" fillId="0" borderId="0" xfId="0" applyNumberFormat="1" applyFont="1" applyFill="1" applyAlignment="1">
      <alignment horizontal="right" vertical="center"/>
    </xf>
    <xf numFmtId="3" fontId="36" fillId="0" borderId="0" xfId="0" applyNumberFormat="1" applyFont="1" applyFill="1" applyAlignment="1" applyProtection="1">
      <alignment horizontal="right" vertical="center"/>
    </xf>
    <xf numFmtId="168" fontId="41" fillId="0" borderId="0" xfId="0" applyFont="1" applyFill="1" applyBorder="1" applyAlignment="1">
      <alignment horizontal="right" vertical="center"/>
    </xf>
    <xf numFmtId="168" fontId="41" fillId="0" borderId="0" xfId="0" applyFont="1" applyFill="1" applyBorder="1" applyAlignment="1" applyProtection="1">
      <alignment horizontal="right" vertical="center"/>
    </xf>
    <xf numFmtId="0" fontId="39" fillId="0" borderId="0" xfId="0" applyNumberFormat="1" applyFont="1" applyFill="1" applyAlignment="1">
      <alignment horizontal="right" vertical="center" wrapText="1"/>
    </xf>
    <xf numFmtId="0" fontId="42" fillId="0" borderId="0" xfId="0" applyNumberFormat="1" applyFont="1" applyFill="1" applyAlignment="1">
      <alignment horizontal="right" vertical="center"/>
    </xf>
    <xf numFmtId="171" fontId="4" fillId="0" borderId="0" xfId="18" applyFont="1" applyFill="1" applyAlignment="1">
      <alignment horizontal="right" vertical="center" readingOrder="2"/>
    </xf>
    <xf numFmtId="195" fontId="36" fillId="0" borderId="0" xfId="0" applyNumberFormat="1" applyFont="1" applyFill="1" applyAlignment="1" applyProtection="1">
      <alignment horizontal="center" vertical="center" wrapText="1"/>
    </xf>
    <xf numFmtId="195" fontId="36" fillId="0" borderId="0" xfId="0" applyNumberFormat="1" applyFont="1" applyFill="1" applyAlignment="1" applyProtection="1">
      <alignment horizontal="center" vertical="center"/>
    </xf>
    <xf numFmtId="183" fontId="36" fillId="0" borderId="0" xfId="0" applyNumberFormat="1" applyFont="1" applyFill="1" applyAlignment="1" applyProtection="1">
      <alignment horizontal="right" vertical="center"/>
    </xf>
    <xf numFmtId="171" fontId="11" fillId="0" borderId="0" xfId="19" applyFont="1" applyFill="1" applyAlignment="1" applyProtection="1">
      <alignment horizontal="left" vertical="center"/>
    </xf>
    <xf numFmtId="171" fontId="41" fillId="0" borderId="0" xfId="19" applyFont="1" applyFill="1" applyAlignment="1">
      <alignment horizontal="right" vertical="center" readingOrder="2"/>
    </xf>
    <xf numFmtId="3" fontId="10" fillId="0" borderId="0" xfId="11" applyNumberFormat="1" applyFont="1" applyFill="1" applyAlignment="1">
      <alignment vertical="center"/>
    </xf>
    <xf numFmtId="3" fontId="1" fillId="0" borderId="0" xfId="7" applyNumberFormat="1" applyFill="1" applyBorder="1" applyAlignment="1">
      <alignment vertical="center" wrapText="1"/>
    </xf>
    <xf numFmtId="4" fontId="43" fillId="0" borderId="0" xfId="0" applyNumberFormat="1" applyFont="1" applyBorder="1" applyAlignment="1">
      <alignment wrapText="1"/>
    </xf>
    <xf numFmtId="3" fontId="44" fillId="0" borderId="0" xfId="5" applyNumberFormat="1" applyFont="1" applyBorder="1" applyAlignment="1">
      <alignment horizontal="center" wrapText="1"/>
    </xf>
    <xf numFmtId="4" fontId="43" fillId="0" borderId="0" xfId="0" applyNumberFormat="1" applyFont="1" applyBorder="1" applyAlignment="1">
      <alignment horizontal="left" vertical="top" wrapText="1"/>
    </xf>
    <xf numFmtId="3" fontId="44" fillId="0" borderId="0" xfId="5" applyNumberFormat="1" applyFont="1" applyBorder="1" applyAlignment="1">
      <alignment vertical="center" wrapText="1"/>
    </xf>
    <xf numFmtId="198" fontId="0" fillId="0" borderId="0" xfId="5" applyNumberFormat="1" applyFont="1" applyFill="1"/>
    <xf numFmtId="180" fontId="54" fillId="0" borderId="0" xfId="10" applyNumberFormat="1" applyFont="1" applyBorder="1" applyAlignment="1">
      <alignment horizontal="right" vertical="center"/>
    </xf>
    <xf numFmtId="176" fontId="4" fillId="0" borderId="0" xfId="19" applyNumberFormat="1" applyFont="1" applyFill="1" applyBorder="1" applyAlignment="1" applyProtection="1">
      <alignment horizontal="right" vertical="center"/>
    </xf>
    <xf numFmtId="176" fontId="3" fillId="0" borderId="0" xfId="19" applyNumberFormat="1" applyFont="1" applyFill="1" applyBorder="1" applyAlignment="1" applyProtection="1">
      <alignment horizontal="right" vertical="center"/>
    </xf>
    <xf numFmtId="3" fontId="4" fillId="0" borderId="0" xfId="5" applyNumberFormat="1" applyFont="1" applyFill="1" applyBorder="1" applyAlignment="1">
      <alignment vertical="center" wrapText="1"/>
    </xf>
    <xf numFmtId="3" fontId="4" fillId="0" borderId="0" xfId="7" applyNumberFormat="1" applyFont="1" applyFill="1" applyBorder="1" applyAlignment="1">
      <alignment vertical="center" wrapText="1"/>
    </xf>
    <xf numFmtId="3" fontId="3" fillId="0" borderId="0" xfId="5" applyNumberFormat="1" applyFont="1" applyFill="1" applyBorder="1" applyAlignment="1">
      <alignment vertical="center" wrapText="1"/>
    </xf>
    <xf numFmtId="3" fontId="3" fillId="0" borderId="0" xfId="7" applyNumberFormat="1" applyFont="1" applyFill="1" applyBorder="1" applyAlignment="1">
      <alignment vertical="center" wrapText="1"/>
    </xf>
    <xf numFmtId="18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183" fontId="3" fillId="0" borderId="0" xfId="0" applyNumberFormat="1" applyFont="1" applyFill="1" applyBorder="1" applyAlignment="1">
      <alignment vertical="center" wrapText="1"/>
    </xf>
    <xf numFmtId="171" fontId="4" fillId="0" borderId="0" xfId="25" applyFont="1" applyFill="1" applyAlignment="1" applyProtection="1">
      <alignment horizontal="left" vertical="center"/>
    </xf>
    <xf numFmtId="171" fontId="10" fillId="0" borderId="0" xfId="20" quotePrefix="1" applyFont="1" applyFill="1" applyAlignment="1">
      <alignment horizontal="right" vertical="center" wrapText="1"/>
    </xf>
    <xf numFmtId="2" fontId="4" fillId="0" borderId="0" xfId="20" applyNumberFormat="1" applyFont="1" applyFill="1" applyAlignment="1">
      <alignment vertical="center"/>
    </xf>
    <xf numFmtId="171" fontId="4" fillId="0" borderId="0" xfId="21" quotePrefix="1" applyFont="1" applyFill="1" applyAlignment="1" applyProtection="1">
      <alignment horizontal="left" vertical="center" wrapText="1"/>
    </xf>
    <xf numFmtId="171" fontId="4" fillId="0" borderId="0" xfId="22" quotePrefix="1" applyFont="1" applyFill="1" applyAlignment="1" applyProtection="1">
      <alignment horizontal="left" vertical="center" wrapText="1"/>
    </xf>
    <xf numFmtId="2" fontId="4" fillId="0" borderId="0" xfId="22" applyNumberFormat="1" applyFont="1" applyFill="1" applyAlignment="1">
      <alignment vertical="center"/>
    </xf>
    <xf numFmtId="3" fontId="1" fillId="0" borderId="0" xfId="7" applyNumberFormat="1" applyFont="1" applyBorder="1" applyAlignment="1">
      <alignment vertical="center" wrapText="1"/>
    </xf>
    <xf numFmtId="168" fontId="3" fillId="0" borderId="0" xfId="0" applyFont="1" applyFill="1" applyBorder="1" applyAlignment="1"/>
    <xf numFmtId="168" fontId="3" fillId="0" borderId="0" xfId="0" applyFont="1" applyFill="1"/>
    <xf numFmtId="168" fontId="3" fillId="0" borderId="0" xfId="0" applyFont="1" applyFill="1" applyBorder="1"/>
    <xf numFmtId="0" fontId="35" fillId="0" borderId="0" xfId="0" applyNumberFormat="1" applyFont="1" applyAlignment="1">
      <alignment horizontal="right" vertical="center"/>
    </xf>
    <xf numFmtId="0" fontId="3" fillId="0" borderId="0" xfId="27" applyFont="1" applyFill="1" applyAlignment="1">
      <alignment horizontal="right" vertical="center"/>
    </xf>
    <xf numFmtId="171" fontId="3" fillId="0" borderId="0" xfId="19" applyFont="1" applyFill="1" applyAlignment="1">
      <alignment horizontal="right" vertical="center"/>
    </xf>
    <xf numFmtId="168" fontId="3" fillId="0" borderId="0" xfId="0" applyFont="1" applyFill="1" applyAlignment="1">
      <alignment horizontal="left" vertical="center"/>
    </xf>
    <xf numFmtId="171" fontId="3" fillId="0" borderId="0" xfId="20" quotePrefix="1" applyFont="1" applyFill="1" applyAlignment="1">
      <alignment horizontal="right" vertical="center" readingOrder="2"/>
    </xf>
    <xf numFmtId="171" fontId="13" fillId="0" borderId="0" xfId="20" quotePrefix="1" applyFont="1" applyFill="1" applyAlignment="1" applyProtection="1">
      <alignment horizontal="left" vertical="center"/>
    </xf>
    <xf numFmtId="169" fontId="13" fillId="0" borderId="0" xfId="20" quotePrefix="1" applyNumberFormat="1" applyFont="1" applyFill="1" applyAlignment="1" applyProtection="1">
      <alignment horizontal="left" vertical="center"/>
    </xf>
    <xf numFmtId="171" fontId="3" fillId="0" borderId="0" xfId="24" applyFont="1" applyFill="1" applyAlignment="1">
      <alignment horizontal="right" vertical="center"/>
    </xf>
    <xf numFmtId="171" fontId="3" fillId="0" borderId="0" xfId="24" applyFont="1" applyFill="1" applyAlignment="1">
      <alignment horizontal="left" vertical="center"/>
    </xf>
    <xf numFmtId="168" fontId="19" fillId="2" borderId="0" xfId="0" applyFont="1" applyFill="1" applyAlignment="1">
      <alignment horizontal="center" vertical="center"/>
    </xf>
    <xf numFmtId="168" fontId="21" fillId="2" borderId="0" xfId="0" applyFont="1" applyFill="1" applyAlignment="1">
      <alignment horizontal="center" vertical="center"/>
    </xf>
    <xf numFmtId="168" fontId="18" fillId="2" borderId="0" xfId="0" applyFont="1" applyFill="1" applyAlignment="1">
      <alignment horizontal="center" vertical="center"/>
    </xf>
    <xf numFmtId="0" fontId="8" fillId="0" borderId="0" xfId="27" applyFont="1" applyFill="1" applyAlignment="1">
      <alignment horizontal="center" vertical="center"/>
    </xf>
    <xf numFmtId="173" fontId="8" fillId="0" borderId="0" xfId="19" applyNumberFormat="1" applyFont="1" applyFill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justify"/>
    </xf>
    <xf numFmtId="184" fontId="3" fillId="0" borderId="0" xfId="0" applyNumberFormat="1" applyFont="1" applyFill="1" applyBorder="1" applyAlignment="1">
      <alignment horizontal="center" vertical="center"/>
    </xf>
    <xf numFmtId="168" fontId="3" fillId="0" borderId="0" xfId="11" applyFont="1" applyFill="1" applyAlignment="1">
      <alignment horizontal="center" vertical="center"/>
    </xf>
  </cellXfs>
  <cellStyles count="34">
    <cellStyle name="Comma [0]" xfId="1"/>
    <cellStyle name="Currency [0]" xfId="2"/>
    <cellStyle name="Euro" xfId="3"/>
    <cellStyle name="Lien hypertexte" xfId="4" builtinId="8"/>
    <cellStyle name="Milliers" xfId="5" builtinId="3"/>
    <cellStyle name="Milliers 2" xfId="6"/>
    <cellStyle name="Milliers 3" xfId="7"/>
    <cellStyle name="Motif" xfId="8"/>
    <cellStyle name="MS_Arabic" xfId="9"/>
    <cellStyle name="Normal" xfId="0" builtinId="0"/>
    <cellStyle name="Normal 2" xfId="10"/>
    <cellStyle name="Normal 2 2" xfId="11"/>
    <cellStyle name="Normal 3" xfId="12"/>
    <cellStyle name="Normal 4" xfId="13"/>
    <cellStyle name="Normal 4 2" xfId="14"/>
    <cellStyle name="Normal 5" xfId="15"/>
    <cellStyle name="Normal 6" xfId="16"/>
    <cellStyle name="Normal 7" xfId="17"/>
    <cellStyle name="Normal_1" xfId="18"/>
    <cellStyle name="Normal_2" xfId="19"/>
    <cellStyle name="Normal_3" xfId="20"/>
    <cellStyle name="Normal_4" xfId="21"/>
    <cellStyle name="Normal_5" xfId="22"/>
    <cellStyle name="Normal_6" xfId="23"/>
    <cellStyle name="Normal_7" xfId="24"/>
    <cellStyle name="Normal_8" xfId="25"/>
    <cellStyle name="Normal_Feuil1" xfId="26"/>
    <cellStyle name="Normal_Sheet1" xfId="27"/>
    <cellStyle name="TableStyleLight1" xfId="28"/>
    <cellStyle name="عادي_agros99" xfId="29"/>
    <cellStyle name="عملة [0]_Book1" xfId="30"/>
    <cellStyle name="عملة_Bagraph" xfId="31"/>
    <cellStyle name="فاصلة [0]_Book1" xfId="32"/>
    <cellStyle name="فاصلة_Bagraph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nuaire%20stat%202010(Nouvelle%20Structure)\Documents%20and%20Settings\mababou\Bureau\Comm-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"/>
      <sheetName val="1"/>
      <sheetName val="2"/>
      <sheetName val="3"/>
      <sheetName val="4"/>
      <sheetName val="5"/>
      <sheetName val="6"/>
      <sheetName val="7"/>
      <sheetName val="8-9"/>
      <sheetName val="10"/>
      <sheetName val="11"/>
      <sheetName val="12"/>
      <sheetName val="13"/>
      <sheetName val="14"/>
      <sheetName val="15-16"/>
      <sheetName val="17-18"/>
      <sheetName val="19-20"/>
      <sheetName val="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7:L43"/>
  <sheetViews>
    <sheetView showGridLines="0" topLeftCell="A21" workbookViewId="0">
      <selection activeCell="D117" sqref="D117"/>
    </sheetView>
  </sheetViews>
  <sheetFormatPr baseColWidth="10" defaultColWidth="9" defaultRowHeight="12.75"/>
  <cols>
    <col min="1" max="9" width="12.625" style="1" customWidth="1"/>
    <col min="10" max="16384" width="9" style="1"/>
  </cols>
  <sheetData>
    <row r="27" spans="1:9" ht="37.5" customHeight="1">
      <c r="A27" s="472" t="s">
        <v>251</v>
      </c>
      <c r="B27" s="472"/>
      <c r="C27" s="472"/>
      <c r="D27" s="472"/>
      <c r="E27" s="472"/>
      <c r="F27" s="472"/>
      <c r="G27" s="472"/>
      <c r="H27" s="472"/>
      <c r="I27" s="472"/>
    </row>
    <row r="28" spans="1:9" ht="12" customHeight="1">
      <c r="A28" s="472"/>
      <c r="B28" s="472"/>
      <c r="C28" s="472"/>
      <c r="D28" s="472"/>
      <c r="E28" s="472"/>
      <c r="F28" s="472"/>
      <c r="G28" s="472"/>
      <c r="H28" s="472"/>
      <c r="I28" s="472"/>
    </row>
    <row r="29" spans="1:9" s="11" customFormat="1" ht="50.25">
      <c r="A29" s="473" t="s">
        <v>208</v>
      </c>
      <c r="B29" s="473"/>
      <c r="C29" s="473"/>
      <c r="D29" s="473"/>
      <c r="E29" s="473"/>
      <c r="F29" s="473"/>
      <c r="G29" s="473"/>
      <c r="H29" s="473"/>
      <c r="I29" s="473"/>
    </row>
    <row r="30" spans="1:9" ht="12" customHeight="1"/>
    <row r="31" spans="1:9" ht="12" customHeight="1"/>
    <row r="32" spans="1:9" s="10" customFormat="1" ht="26.25">
      <c r="A32" s="474" t="s">
        <v>253</v>
      </c>
      <c r="B32" s="474"/>
      <c r="C32" s="474"/>
      <c r="D32" s="474"/>
      <c r="E32" s="474"/>
      <c r="F32" s="474"/>
      <c r="G32" s="474"/>
      <c r="H32" s="474"/>
      <c r="I32" s="474"/>
    </row>
    <row r="33" spans="1:12" ht="12" customHeight="1"/>
    <row r="34" spans="1:12" s="12" customFormat="1" ht="38.25">
      <c r="A34" s="472" t="s">
        <v>209</v>
      </c>
      <c r="B34" s="472"/>
      <c r="C34" s="472"/>
      <c r="D34" s="472"/>
      <c r="E34" s="472"/>
      <c r="F34" s="472"/>
      <c r="G34" s="472"/>
      <c r="H34" s="472"/>
      <c r="I34" s="472"/>
    </row>
    <row r="41" spans="1:12" ht="19.5">
      <c r="D41" s="2"/>
      <c r="E41" s="2"/>
      <c r="F41" s="2"/>
      <c r="G41" s="2"/>
      <c r="H41" s="2"/>
      <c r="I41" s="3"/>
      <c r="J41" s="3"/>
      <c r="K41" s="3"/>
      <c r="L41" s="3"/>
    </row>
    <row r="42" spans="1:12">
      <c r="D42" s="3"/>
      <c r="E42" s="3"/>
      <c r="F42" s="3"/>
      <c r="G42" s="3"/>
      <c r="H42" s="3"/>
      <c r="I42" s="3"/>
      <c r="J42" s="3"/>
      <c r="K42" s="3"/>
      <c r="L42" s="3"/>
    </row>
    <row r="43" spans="1:12" ht="19.5">
      <c r="D43" s="2"/>
      <c r="E43" s="2"/>
      <c r="F43" s="2"/>
      <c r="G43" s="2"/>
      <c r="H43" s="2"/>
      <c r="I43" s="2"/>
      <c r="J43" s="2"/>
      <c r="K43" s="2"/>
      <c r="L43" s="3"/>
    </row>
  </sheetData>
  <mergeCells count="4">
    <mergeCell ref="A27:I28"/>
    <mergeCell ref="A29:I29"/>
    <mergeCell ref="A32:I32"/>
    <mergeCell ref="A34:I34"/>
  </mergeCells>
  <phoneticPr fontId="0" type="noConversion"/>
  <pageMargins left="0.78740157480314965" right="0.78740157480314965" top="1.1811023622047245" bottom="0.98425196850393704" header="0.51181102362204722" footer="0.51181102362204722"/>
  <pageSetup paperSize="9" scale="75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syncVertical="1" syncRef="A1">
    <tabColor rgb="FF92D050"/>
  </sheetPr>
  <dimension ref="A1:J150"/>
  <sheetViews>
    <sheetView view="pageLayout" workbookViewId="0">
      <selection activeCell="A6" sqref="A6"/>
    </sheetView>
  </sheetViews>
  <sheetFormatPr baseColWidth="10" defaultColWidth="9.625" defaultRowHeight="12.75"/>
  <cols>
    <col min="1" max="1" width="28.25" style="237" customWidth="1"/>
    <col min="2" max="3" width="10.25" style="323" customWidth="1"/>
    <col min="4" max="4" width="10.25" style="237" customWidth="1"/>
    <col min="5" max="5" width="10.125" style="237" customWidth="1"/>
    <col min="6" max="6" width="10.25" style="237" customWidth="1"/>
    <col min="7" max="7" width="21.125" style="237" customWidth="1"/>
    <col min="8" max="9" width="14.375" style="237" customWidth="1"/>
    <col min="10" max="16384" width="9.625" style="237"/>
  </cols>
  <sheetData>
    <row r="1" spans="1:8" ht="24.75" customHeight="1">
      <c r="A1" s="236" t="s">
        <v>211</v>
      </c>
      <c r="B1" s="341"/>
      <c r="C1" s="341"/>
      <c r="D1" s="26"/>
      <c r="G1" s="238" t="s">
        <v>221</v>
      </c>
    </row>
    <row r="2" spans="1:8" ht="18.95" customHeight="1">
      <c r="G2" s="239"/>
    </row>
    <row r="3" spans="1:8" ht="20.25" customHeight="1">
      <c r="A3" s="240" t="s">
        <v>345</v>
      </c>
      <c r="B3" s="342"/>
      <c r="C3" s="342"/>
      <c r="G3" s="241" t="s">
        <v>346</v>
      </c>
      <c r="H3" s="242"/>
    </row>
    <row r="4" spans="1:8" ht="20.25" customHeight="1">
      <c r="A4" s="240" t="s">
        <v>321</v>
      </c>
      <c r="B4" s="342"/>
      <c r="C4" s="342"/>
      <c r="F4" s="243"/>
      <c r="G4" s="241" t="s">
        <v>361</v>
      </c>
      <c r="H4" s="242"/>
    </row>
    <row r="5" spans="1:8" ht="14.1" customHeight="1">
      <c r="G5" s="239"/>
    </row>
    <row r="6" spans="1:8" ht="15.75" customHeight="1">
      <c r="A6" s="471" t="s">
        <v>85</v>
      </c>
      <c r="B6" s="343" t="s">
        <v>791</v>
      </c>
      <c r="C6" s="343" t="s">
        <v>792</v>
      </c>
      <c r="D6" s="343">
        <v>2021</v>
      </c>
      <c r="E6" s="343">
        <v>2020</v>
      </c>
      <c r="F6" s="307">
        <v>2019</v>
      </c>
      <c r="G6" s="470" t="s">
        <v>181</v>
      </c>
    </row>
    <row r="7" spans="1:8" ht="8.1" customHeight="1">
      <c r="D7" s="323"/>
      <c r="G7" s="239"/>
    </row>
    <row r="8" spans="1:8" ht="15.95" customHeight="1">
      <c r="A8" s="243" t="s">
        <v>461</v>
      </c>
      <c r="B8" s="144">
        <v>112196.84242327105</v>
      </c>
      <c r="C8" s="144">
        <v>103996.01123887995</v>
      </c>
      <c r="D8" s="144">
        <v>82965.167657056954</v>
      </c>
      <c r="E8" s="144">
        <v>64934.86121614799</v>
      </c>
      <c r="F8" s="144">
        <v>76410.708512491983</v>
      </c>
      <c r="G8" s="436" t="s">
        <v>734</v>
      </c>
    </row>
    <row r="9" spans="1:8" ht="15.95" customHeight="1">
      <c r="A9" s="243" t="s">
        <v>462</v>
      </c>
      <c r="B9" s="144">
        <v>76018.458524716072</v>
      </c>
      <c r="C9" s="144">
        <v>74007.333246645969</v>
      </c>
      <c r="D9" s="144">
        <v>61940.586943072987</v>
      </c>
      <c r="E9" s="144">
        <v>51537.464471309046</v>
      </c>
      <c r="F9" s="144">
        <v>49815.558348426966</v>
      </c>
      <c r="G9" s="436" t="s">
        <v>736</v>
      </c>
    </row>
    <row r="10" spans="1:8" ht="15.95" customHeight="1">
      <c r="A10" s="243" t="s">
        <v>463</v>
      </c>
      <c r="B10" s="144">
        <v>75624.257155453015</v>
      </c>
      <c r="C10" s="144">
        <v>78058.302857170987</v>
      </c>
      <c r="D10" s="144">
        <v>55569.998798949011</v>
      </c>
      <c r="E10" s="144">
        <v>50655.807676693017</v>
      </c>
      <c r="F10" s="144">
        <v>59944.279254510024</v>
      </c>
      <c r="G10" s="436" t="s">
        <v>735</v>
      </c>
    </row>
    <row r="11" spans="1:8" ht="15.95" customHeight="1">
      <c r="A11" s="243" t="s">
        <v>464</v>
      </c>
      <c r="B11" s="144">
        <v>60315.699080105944</v>
      </c>
      <c r="C11" s="144">
        <v>54712.823828304936</v>
      </c>
      <c r="D11" s="144">
        <v>33570.880216329999</v>
      </c>
      <c r="E11" s="144">
        <v>26556.336226102001</v>
      </c>
      <c r="F11" s="144">
        <v>36251.773977743986</v>
      </c>
      <c r="G11" s="436" t="s">
        <v>737</v>
      </c>
    </row>
    <row r="12" spans="1:8" ht="15.95" customHeight="1">
      <c r="A12" s="243" t="s">
        <v>465</v>
      </c>
      <c r="B12" s="144">
        <v>36566.859418776992</v>
      </c>
      <c r="C12" s="144">
        <v>37979.67557446201</v>
      </c>
      <c r="D12" s="144">
        <v>30501.455260650986</v>
      </c>
      <c r="E12" s="144">
        <v>23073.794719637994</v>
      </c>
      <c r="F12" s="144">
        <v>25629.172228372012</v>
      </c>
      <c r="G12" s="436" t="s">
        <v>739</v>
      </c>
    </row>
    <row r="13" spans="1:8" ht="15.95" customHeight="1">
      <c r="A13" s="243" t="s">
        <v>466</v>
      </c>
      <c r="B13" s="144">
        <v>35355.885749295005</v>
      </c>
      <c r="C13" s="144">
        <v>30167.066479616002</v>
      </c>
      <c r="D13" s="144">
        <v>23113.194838403004</v>
      </c>
      <c r="E13" s="144">
        <v>22366.768793771993</v>
      </c>
      <c r="F13" s="144">
        <v>24260.76020275</v>
      </c>
      <c r="G13" s="436" t="s">
        <v>741</v>
      </c>
    </row>
    <row r="14" spans="1:8" ht="15.95" customHeight="1">
      <c r="A14" s="243" t="s">
        <v>467</v>
      </c>
      <c r="B14" s="144">
        <v>34433.174074900999</v>
      </c>
      <c r="C14" s="144">
        <v>33404.908842539</v>
      </c>
      <c r="D14" s="144">
        <v>26718.823915569974</v>
      </c>
      <c r="E14" s="144">
        <v>21952.432300873988</v>
      </c>
      <c r="F14" s="144">
        <v>26344.975151191971</v>
      </c>
      <c r="G14" s="436" t="s">
        <v>740</v>
      </c>
    </row>
    <row r="15" spans="1:8" ht="15.95" customHeight="1">
      <c r="A15" s="243" t="s">
        <v>469</v>
      </c>
      <c r="B15" s="144">
        <v>23702.454880745987</v>
      </c>
      <c r="C15" s="144">
        <v>47624.045616322044</v>
      </c>
      <c r="D15" s="144">
        <v>16502.263818825988</v>
      </c>
      <c r="E15" s="144">
        <v>8516.9965838020016</v>
      </c>
      <c r="F15" s="144">
        <v>11768.085534663991</v>
      </c>
      <c r="G15" s="436" t="s">
        <v>738</v>
      </c>
    </row>
    <row r="16" spans="1:8" ht="15.95" customHeight="1">
      <c r="A16" s="243" t="s">
        <v>468</v>
      </c>
      <c r="B16" s="144">
        <v>16653.354331725994</v>
      </c>
      <c r="C16" s="144">
        <v>13628.062014937994</v>
      </c>
      <c r="D16" s="144">
        <v>14732.422931221003</v>
      </c>
      <c r="E16" s="144">
        <v>11163.080197507998</v>
      </c>
      <c r="F16" s="144">
        <v>13559.031582278994</v>
      </c>
      <c r="G16" s="436" t="s">
        <v>745</v>
      </c>
    </row>
    <row r="17" spans="1:9" ht="15.95" customHeight="1">
      <c r="A17" s="243" t="s">
        <v>488</v>
      </c>
      <c r="B17" s="144">
        <v>15776.312485727982</v>
      </c>
      <c r="C17" s="144">
        <v>13127.863803896997</v>
      </c>
      <c r="D17" s="144">
        <v>7631.5328032149873</v>
      </c>
      <c r="E17" s="144">
        <v>7291.5456486500052</v>
      </c>
      <c r="F17" s="144">
        <v>5546.8109914419992</v>
      </c>
      <c r="G17" s="436" t="s">
        <v>746</v>
      </c>
    </row>
    <row r="18" spans="1:9" ht="15.95" customHeight="1">
      <c r="A18" s="243" t="s">
        <v>471</v>
      </c>
      <c r="B18" s="144">
        <v>15000.948274327995</v>
      </c>
      <c r="C18" s="144">
        <v>13952.214374146</v>
      </c>
      <c r="D18" s="144">
        <v>9632.4225725290016</v>
      </c>
      <c r="E18" s="144">
        <v>6356.4440549749979</v>
      </c>
      <c r="F18" s="144">
        <v>11142.710201447995</v>
      </c>
      <c r="G18" s="436" t="s">
        <v>744</v>
      </c>
    </row>
    <row r="19" spans="1:9" ht="15.95" customHeight="1">
      <c r="A19" s="243" t="s">
        <v>478</v>
      </c>
      <c r="B19" s="144">
        <v>13187.58855290499</v>
      </c>
      <c r="C19" s="144">
        <v>14488.336204800011</v>
      </c>
      <c r="D19" s="144">
        <v>9577.0870460340066</v>
      </c>
      <c r="E19" s="144">
        <v>4850.3637715029981</v>
      </c>
      <c r="F19" s="144">
        <v>8720.2360465990023</v>
      </c>
      <c r="G19" s="436" t="s">
        <v>743</v>
      </c>
    </row>
    <row r="20" spans="1:9" ht="15.95" customHeight="1">
      <c r="A20" s="243" t="s">
        <v>476</v>
      </c>
      <c r="B20" s="144">
        <v>12026.414613441002</v>
      </c>
      <c r="C20" s="144">
        <v>10507.895689307998</v>
      </c>
      <c r="D20" s="144">
        <v>6817.5976250470003</v>
      </c>
      <c r="E20" s="144">
        <v>5189.3404409929999</v>
      </c>
      <c r="F20" s="144">
        <v>5626.3900069329993</v>
      </c>
      <c r="G20" s="436" t="s">
        <v>749</v>
      </c>
    </row>
    <row r="21" spans="1:9" ht="15.95" customHeight="1">
      <c r="A21" s="243" t="s">
        <v>470</v>
      </c>
      <c r="B21" s="144">
        <v>10855.196324964001</v>
      </c>
      <c r="C21" s="144">
        <v>10563.761287822988</v>
      </c>
      <c r="D21" s="144">
        <v>9507.4664483340002</v>
      </c>
      <c r="E21" s="144">
        <v>6918.2049303350068</v>
      </c>
      <c r="F21" s="144">
        <v>7429.3849435090005</v>
      </c>
      <c r="G21" s="436" t="s">
        <v>748</v>
      </c>
    </row>
    <row r="22" spans="1:9" ht="15.95" customHeight="1">
      <c r="A22" s="243" t="s">
        <v>474</v>
      </c>
      <c r="B22" s="144">
        <v>9361.0178635859957</v>
      </c>
      <c r="C22" s="144">
        <v>10378.086917839995</v>
      </c>
      <c r="D22" s="144">
        <v>7365.5000695639983</v>
      </c>
      <c r="E22" s="144">
        <v>5520.5288496340036</v>
      </c>
      <c r="F22" s="144">
        <v>6484.8506640930018</v>
      </c>
      <c r="G22" s="436" t="s">
        <v>750</v>
      </c>
    </row>
    <row r="23" spans="1:9" ht="15.95" customHeight="1">
      <c r="A23" s="243" t="s">
        <v>487</v>
      </c>
      <c r="B23" s="144">
        <v>9076.383878304001</v>
      </c>
      <c r="C23" s="144">
        <v>22880.458057758013</v>
      </c>
      <c r="D23" s="144">
        <v>18249.734915699999</v>
      </c>
      <c r="E23" s="144">
        <v>15410.757050853996</v>
      </c>
      <c r="F23" s="144">
        <v>13119.601620836995</v>
      </c>
      <c r="G23" s="436" t="s">
        <v>742</v>
      </c>
    </row>
    <row r="24" spans="1:9" ht="15.95" customHeight="1">
      <c r="A24" s="243" t="s">
        <v>479</v>
      </c>
      <c r="B24" s="144">
        <v>8839.7019520589984</v>
      </c>
      <c r="C24" s="144">
        <v>7604.3271013380026</v>
      </c>
      <c r="D24" s="144">
        <v>6226.3881709929983</v>
      </c>
      <c r="E24" s="144">
        <v>4465.434119298001</v>
      </c>
      <c r="F24" s="144">
        <v>4580.4450284330005</v>
      </c>
      <c r="G24" s="436" t="s">
        <v>754</v>
      </c>
    </row>
    <row r="25" spans="1:9" ht="15.95" customHeight="1">
      <c r="A25" s="243" t="s">
        <v>475</v>
      </c>
      <c r="B25" s="144">
        <v>8541.4395789110022</v>
      </c>
      <c r="C25" s="144">
        <v>8204.5644766120022</v>
      </c>
      <c r="D25" s="144">
        <v>6540.8800971989967</v>
      </c>
      <c r="E25" s="144">
        <v>5357.1422040480029</v>
      </c>
      <c r="F25" s="144">
        <v>8311.9967946539928</v>
      </c>
      <c r="G25" s="436" t="s">
        <v>753</v>
      </c>
      <c r="H25" s="144"/>
    </row>
    <row r="26" spans="1:9" ht="15.95" customHeight="1">
      <c r="A26" s="243" t="s">
        <v>472</v>
      </c>
      <c r="B26" s="144">
        <v>8085.2707572319987</v>
      </c>
      <c r="C26" s="144">
        <v>8479.8237886670049</v>
      </c>
      <c r="D26" s="144">
        <v>8143.9618735309969</v>
      </c>
      <c r="E26" s="144">
        <v>6282.1089133159949</v>
      </c>
      <c r="F26" s="144">
        <v>7730.0735745930042</v>
      </c>
      <c r="G26" s="436" t="s">
        <v>752</v>
      </c>
    </row>
    <row r="27" spans="1:9" ht="15.95" customHeight="1">
      <c r="A27" s="243" t="s">
        <v>477</v>
      </c>
      <c r="B27" s="144">
        <v>7157.7554784320009</v>
      </c>
      <c r="C27" s="144">
        <v>7211.458894960002</v>
      </c>
      <c r="D27" s="144">
        <v>5144.8579925609993</v>
      </c>
      <c r="E27" s="144">
        <v>5012.4489853359946</v>
      </c>
      <c r="F27" s="144">
        <v>3872.8075537230002</v>
      </c>
      <c r="G27" s="436" t="s">
        <v>755</v>
      </c>
    </row>
    <row r="28" spans="1:9" ht="15.95" customHeight="1">
      <c r="A28" s="243" t="s">
        <v>490</v>
      </c>
      <c r="B28" s="144">
        <v>7002.9123787299977</v>
      </c>
      <c r="C28" s="144">
        <v>5994.027645130006</v>
      </c>
      <c r="D28" s="144">
        <v>4644.9123586919995</v>
      </c>
      <c r="E28" s="144">
        <v>3094.4987143250009</v>
      </c>
      <c r="F28" s="144">
        <v>3596.0537160029994</v>
      </c>
      <c r="G28" s="436" t="s">
        <v>757</v>
      </c>
      <c r="H28" s="144"/>
    </row>
    <row r="29" spans="1:9" ht="15.95" customHeight="1">
      <c r="A29" s="245" t="s">
        <v>806</v>
      </c>
      <c r="B29" s="144">
        <v>6733.2594957160009</v>
      </c>
      <c r="C29" s="144">
        <v>6431.5110011879997</v>
      </c>
      <c r="D29" s="144">
        <v>3744.9640867340004</v>
      </c>
      <c r="E29" s="144">
        <v>3810.9093228849993</v>
      </c>
      <c r="F29" s="144">
        <v>5353.9244684719997</v>
      </c>
      <c r="G29" s="436" t="s">
        <v>756</v>
      </c>
    </row>
    <row r="30" spans="1:9" ht="15.95" customHeight="1">
      <c r="A30" s="243" t="s">
        <v>731</v>
      </c>
      <c r="B30" s="144">
        <v>6669.3988070560008</v>
      </c>
      <c r="C30" s="144">
        <v>3313.4965540489989</v>
      </c>
      <c r="D30" s="144">
        <v>1181.0615653699999</v>
      </c>
      <c r="E30" s="144">
        <v>815.62405399999989</v>
      </c>
      <c r="F30" s="144">
        <v>759.38596439600042</v>
      </c>
      <c r="G30" s="24" t="s">
        <v>761</v>
      </c>
    </row>
    <row r="31" spans="1:9" ht="15.95" customHeight="1">
      <c r="A31" s="243" t="s">
        <v>473</v>
      </c>
      <c r="B31" s="144">
        <v>5904.0031454070049</v>
      </c>
      <c r="C31" s="144">
        <v>12546.069198081996</v>
      </c>
      <c r="D31" s="144">
        <v>7445.0882810150042</v>
      </c>
      <c r="E31" s="144">
        <v>5781.6944707280009</v>
      </c>
      <c r="F31" s="144">
        <v>7102.1905269670033</v>
      </c>
      <c r="G31" s="247" t="s">
        <v>747</v>
      </c>
      <c r="H31" s="21"/>
      <c r="I31" s="24"/>
    </row>
    <row r="32" spans="1:9" ht="15.95" customHeight="1">
      <c r="A32" s="243" t="s">
        <v>684</v>
      </c>
      <c r="B32" s="144">
        <v>4815.935132458002</v>
      </c>
      <c r="C32" s="144">
        <v>3709.3068061399999</v>
      </c>
      <c r="D32" s="144">
        <v>1570.8600180329981</v>
      </c>
      <c r="E32" s="144">
        <v>705.32454483399988</v>
      </c>
      <c r="F32" s="144">
        <v>1294.1539894299997</v>
      </c>
      <c r="G32" s="24" t="s">
        <v>759</v>
      </c>
      <c r="H32" s="144"/>
    </row>
    <row r="33" spans="1:9" ht="15.95" customHeight="1">
      <c r="A33" s="243" t="s">
        <v>480</v>
      </c>
      <c r="B33" s="144">
        <v>4758.5812380739999</v>
      </c>
      <c r="C33" s="144">
        <v>3920.7291373940006</v>
      </c>
      <c r="D33" s="144">
        <v>3901.9016002179992</v>
      </c>
      <c r="E33" s="144">
        <v>2786.1293686979993</v>
      </c>
      <c r="F33" s="144">
        <v>3401.5730968059984</v>
      </c>
      <c r="G33" s="436" t="s">
        <v>758</v>
      </c>
      <c r="H33" s="144"/>
      <c r="I33" s="24"/>
    </row>
    <row r="34" spans="1:9" ht="15.95" customHeight="1">
      <c r="A34" s="243" t="s">
        <v>793</v>
      </c>
      <c r="B34" s="144">
        <v>4336.439844079001</v>
      </c>
      <c r="C34" s="144">
        <v>2177.6553895049997</v>
      </c>
      <c r="D34" s="144">
        <v>1335.2031965619997</v>
      </c>
      <c r="E34" s="144">
        <v>945.40306618299996</v>
      </c>
      <c r="F34" s="144">
        <v>1522.3241195560011</v>
      </c>
      <c r="G34" s="436" t="s">
        <v>796</v>
      </c>
      <c r="I34" s="436"/>
    </row>
    <row r="35" spans="1:9" ht="15.95" customHeight="1">
      <c r="A35" s="243" t="s">
        <v>482</v>
      </c>
      <c r="B35" s="144">
        <v>4104.0087722200014</v>
      </c>
      <c r="C35" s="144">
        <v>3145.9527778810002</v>
      </c>
      <c r="D35" s="144">
        <v>3001.1924412490007</v>
      </c>
      <c r="E35" s="144">
        <v>2551.3729680599999</v>
      </c>
      <c r="F35" s="144">
        <v>2533.5408006549997</v>
      </c>
      <c r="G35" s="436" t="s">
        <v>763</v>
      </c>
    </row>
    <row r="36" spans="1:9" ht="15.95" customHeight="1">
      <c r="A36" s="243" t="s">
        <v>732</v>
      </c>
      <c r="B36" s="144">
        <v>4091.7589229880009</v>
      </c>
      <c r="C36" s="144">
        <v>2813.4388296930047</v>
      </c>
      <c r="D36" s="144">
        <v>561.28076922900027</v>
      </c>
      <c r="E36" s="144">
        <v>612.86367268900074</v>
      </c>
      <c r="F36" s="144">
        <v>921.30433430100004</v>
      </c>
      <c r="G36" s="24" t="s">
        <v>766</v>
      </c>
    </row>
    <row r="37" spans="1:9" ht="15.95" customHeight="1">
      <c r="A37" s="243" t="s">
        <v>489</v>
      </c>
      <c r="B37" s="144">
        <v>3823.8983396410026</v>
      </c>
      <c r="C37" s="144">
        <v>3626.0803990690006</v>
      </c>
      <c r="D37" s="144">
        <v>3117.8023257949985</v>
      </c>
      <c r="E37" s="144">
        <v>3307.758788502998</v>
      </c>
      <c r="F37" s="144">
        <v>4777.2753937879997</v>
      </c>
      <c r="G37" s="300" t="s">
        <v>768</v>
      </c>
    </row>
    <row r="38" spans="1:9" ht="15.95" customHeight="1">
      <c r="A38" s="243" t="s">
        <v>491</v>
      </c>
      <c r="B38" s="144">
        <v>3820.9638880000007</v>
      </c>
      <c r="C38" s="144">
        <v>9067.5371001900021</v>
      </c>
      <c r="D38" s="144">
        <v>2548.9344159799998</v>
      </c>
      <c r="E38" s="144">
        <v>1777.3401485300003</v>
      </c>
      <c r="F38" s="144">
        <v>1399.13832101</v>
      </c>
      <c r="G38" s="436" t="s">
        <v>751</v>
      </c>
    </row>
    <row r="39" spans="1:9" ht="15.95" customHeight="1">
      <c r="A39" s="243" t="s">
        <v>481</v>
      </c>
      <c r="B39" s="144">
        <v>3667.2117855329993</v>
      </c>
      <c r="C39" s="144">
        <v>3373.1090761589981</v>
      </c>
      <c r="D39" s="144">
        <v>2843.9861430150004</v>
      </c>
      <c r="E39" s="144">
        <v>2645.0287473560038</v>
      </c>
      <c r="F39" s="144">
        <v>3038.0728377659998</v>
      </c>
      <c r="G39" s="247" t="s">
        <v>760</v>
      </c>
      <c r="H39" s="144"/>
    </row>
    <row r="40" spans="1:9" ht="15.95" customHeight="1">
      <c r="A40" s="243" t="s">
        <v>483</v>
      </c>
      <c r="B40" s="144">
        <v>3619.0026980459998</v>
      </c>
      <c r="C40" s="144">
        <v>3113.4552036130021</v>
      </c>
      <c r="D40" s="144">
        <v>2656.7142807529999</v>
      </c>
      <c r="E40" s="144">
        <v>1991.3742070260009</v>
      </c>
      <c r="F40" s="144">
        <v>1983.9507246140008</v>
      </c>
      <c r="G40" s="436" t="s">
        <v>764</v>
      </c>
    </row>
    <row r="41" spans="1:9" ht="15.95" customHeight="1">
      <c r="A41" s="243" t="s">
        <v>486</v>
      </c>
      <c r="B41" s="144">
        <v>3563.6968010049995</v>
      </c>
      <c r="C41" s="144">
        <v>2617.931820409</v>
      </c>
      <c r="D41" s="144">
        <v>2214.1627513079998</v>
      </c>
      <c r="E41" s="144">
        <v>1509.9443973649998</v>
      </c>
      <c r="F41" s="144">
        <v>2081.9197192229999</v>
      </c>
      <c r="G41" s="24" t="s">
        <v>769</v>
      </c>
    </row>
    <row r="42" spans="1:9" ht="15.95" customHeight="1">
      <c r="A42" s="243" t="s">
        <v>683</v>
      </c>
      <c r="B42" s="144">
        <v>3376.3046420270002</v>
      </c>
      <c r="C42" s="144">
        <v>6968.9067708709981</v>
      </c>
      <c r="D42" s="144">
        <v>2079.857827880001</v>
      </c>
      <c r="E42" s="144">
        <v>240.48427518000005</v>
      </c>
      <c r="F42" s="144">
        <v>803.02964696999993</v>
      </c>
      <c r="G42" s="436" t="s">
        <v>685</v>
      </c>
      <c r="I42" s="144"/>
    </row>
    <row r="43" spans="1:9" ht="15.95" customHeight="1">
      <c r="A43" s="243" t="s">
        <v>485</v>
      </c>
      <c r="B43" s="144">
        <v>2929.4118448899981</v>
      </c>
      <c r="C43" s="144">
        <v>3147.0613207170018</v>
      </c>
      <c r="D43" s="144">
        <v>2277.3619474179986</v>
      </c>
      <c r="E43" s="144">
        <v>1921.8805012560024</v>
      </c>
      <c r="F43" s="144">
        <v>2367.0652546499987</v>
      </c>
      <c r="G43" s="436" t="s">
        <v>762</v>
      </c>
      <c r="H43" s="23"/>
      <c r="I43" s="310"/>
    </row>
    <row r="44" spans="1:9" ht="15.95" customHeight="1">
      <c r="A44" s="243" t="s">
        <v>484</v>
      </c>
      <c r="B44" s="144">
        <v>2874.4702551870009</v>
      </c>
      <c r="C44" s="144">
        <v>2908.8000866159991</v>
      </c>
      <c r="D44" s="144">
        <v>2584.4136731240001</v>
      </c>
      <c r="E44" s="144">
        <v>1961.3702394099982</v>
      </c>
      <c r="F44" s="144">
        <v>2433.7266195790016</v>
      </c>
      <c r="G44" s="436" t="s">
        <v>765</v>
      </c>
      <c r="I44" s="144"/>
    </row>
    <row r="45" spans="1:9" ht="15.95" customHeight="1">
      <c r="A45" s="243" t="s">
        <v>794</v>
      </c>
      <c r="B45" s="144">
        <v>2676.7187963369984</v>
      </c>
      <c r="C45" s="144">
        <v>1855.6428948250007</v>
      </c>
      <c r="D45" s="144">
        <v>1526.4028521359996</v>
      </c>
      <c r="E45" s="144">
        <v>1365.9652438559997</v>
      </c>
      <c r="F45" s="144">
        <v>2641.7627642389994</v>
      </c>
      <c r="G45" s="24" t="s">
        <v>797</v>
      </c>
    </row>
    <row r="46" spans="1:9" ht="15.95" customHeight="1">
      <c r="A46" s="243" t="s">
        <v>795</v>
      </c>
      <c r="B46" s="144">
        <v>2344.0528194609992</v>
      </c>
      <c r="C46" s="144">
        <v>1954.184640706</v>
      </c>
      <c r="D46" s="144">
        <v>1464.0172484400002</v>
      </c>
      <c r="E46" s="144">
        <v>712.08100377599987</v>
      </c>
      <c r="F46" s="144">
        <v>505.77813244999993</v>
      </c>
      <c r="G46" s="24" t="s">
        <v>798</v>
      </c>
      <c r="I46" s="144"/>
    </row>
    <row r="47" spans="1:9" ht="15.95" customHeight="1">
      <c r="A47" s="243" t="s">
        <v>730</v>
      </c>
      <c r="B47" s="144">
        <v>2329.0804375169992</v>
      </c>
      <c r="C47" s="144">
        <v>5568.8074822029976</v>
      </c>
      <c r="D47" s="144">
        <v>1314.236571647999</v>
      </c>
      <c r="E47" s="144">
        <v>314.82278967299982</v>
      </c>
      <c r="F47" s="144">
        <v>790.30525428200008</v>
      </c>
      <c r="G47" s="436" t="s">
        <v>733</v>
      </c>
      <c r="H47" s="144"/>
      <c r="I47" s="144"/>
    </row>
    <row r="48" spans="1:9" ht="15.95" customHeight="1">
      <c r="A48" s="243" t="s">
        <v>499</v>
      </c>
      <c r="B48" s="144">
        <f>B50-SUM(B8:B47)</f>
        <v>43536.027926916722</v>
      </c>
      <c r="C48" s="144">
        <f>C50-SUM(C8:C47)</f>
        <v>48210.015881287516</v>
      </c>
      <c r="D48" s="144">
        <f>D50-SUM(D8:D47)</f>
        <v>36104.496817091422</v>
      </c>
      <c r="E48" s="144">
        <f>E50-SUM(E8:E47)</f>
        <v>30597.006677831581</v>
      </c>
      <c r="F48" s="144">
        <f>F50-SUM(F8:F47)</f>
        <v>35096.530182654853</v>
      </c>
      <c r="G48" s="247" t="s">
        <v>767</v>
      </c>
    </row>
    <row r="49" spans="1:7" ht="15.95" customHeight="1">
      <c r="D49" s="323"/>
      <c r="G49" s="247"/>
    </row>
    <row r="50" spans="1:7" ht="15.95" customHeight="1">
      <c r="A50" s="108" t="s">
        <v>187</v>
      </c>
      <c r="B50" s="143">
        <v>715752.15337016992</v>
      </c>
      <c r="C50" s="143">
        <v>737440.7403117551</v>
      </c>
      <c r="D50" s="143">
        <v>528571.07516647724</v>
      </c>
      <c r="E50" s="143">
        <v>422860.73835695256</v>
      </c>
      <c r="F50" s="143">
        <v>490952.65808650589</v>
      </c>
      <c r="G50" s="145" t="s">
        <v>188</v>
      </c>
    </row>
    <row r="51" spans="1:7" ht="12.75" customHeight="1">
      <c r="A51" s="248"/>
      <c r="B51" s="321"/>
      <c r="C51" s="321"/>
      <c r="D51" s="249"/>
      <c r="E51" s="249"/>
      <c r="F51" s="249"/>
      <c r="G51" s="250"/>
    </row>
    <row r="52" spans="1:7" ht="12.75" customHeight="1">
      <c r="A52" s="248"/>
      <c r="B52" s="79"/>
      <c r="C52" s="79"/>
      <c r="D52" s="79"/>
      <c r="E52" s="79"/>
      <c r="F52" s="79"/>
      <c r="G52" s="250"/>
    </row>
    <row r="53" spans="1:7" s="323" customFormat="1" ht="12.75" customHeight="1">
      <c r="A53" s="321"/>
      <c r="B53" s="86"/>
      <c r="C53" s="86"/>
      <c r="D53" s="86"/>
      <c r="E53" s="86"/>
      <c r="F53" s="86"/>
      <c r="G53" s="313"/>
    </row>
    <row r="54" spans="1:7" s="323" customFormat="1" ht="12.75" customHeight="1">
      <c r="A54" s="78"/>
      <c r="B54" s="144"/>
      <c r="C54" s="144"/>
      <c r="D54" s="144"/>
      <c r="E54" s="144"/>
      <c r="F54" s="144"/>
      <c r="G54" s="313"/>
    </row>
    <row r="55" spans="1:7" s="323" customFormat="1" ht="12.75" customHeight="1">
      <c r="A55" s="85"/>
      <c r="B55" s="144"/>
      <c r="C55" s="86"/>
      <c r="D55" s="86"/>
      <c r="E55" s="86"/>
      <c r="F55" s="86"/>
      <c r="G55" s="313"/>
    </row>
    <row r="56" spans="1:7" s="323" customFormat="1" ht="12.75" customHeight="1">
      <c r="A56" s="361"/>
      <c r="B56" s="144"/>
      <c r="C56" s="285"/>
      <c r="D56" s="285"/>
      <c r="E56" s="285"/>
      <c r="F56" s="285"/>
      <c r="G56" s="313"/>
    </row>
    <row r="57" spans="1:7" s="323" customFormat="1" ht="12.75" customHeight="1">
      <c r="A57" s="361"/>
      <c r="B57" s="144"/>
      <c r="C57" s="285"/>
      <c r="D57" s="285"/>
      <c r="E57" s="285"/>
      <c r="F57" s="285"/>
      <c r="G57" s="313"/>
    </row>
    <row r="58" spans="1:7" s="323" customFormat="1" ht="12.75" customHeight="1">
      <c r="A58" s="361"/>
      <c r="B58" s="285"/>
      <c r="C58" s="397"/>
      <c r="D58" s="285"/>
      <c r="E58" s="285"/>
      <c r="F58" s="285"/>
      <c r="G58" s="313"/>
    </row>
    <row r="59" spans="1:7" s="323" customFormat="1" ht="12.75" customHeight="1">
      <c r="A59" s="361"/>
      <c r="B59" s="285"/>
      <c r="C59" s="285"/>
      <c r="D59" s="285"/>
      <c r="E59" s="285"/>
      <c r="F59" s="285"/>
      <c r="G59" s="313"/>
    </row>
    <row r="60" spans="1:7" s="323" customFormat="1" ht="12.75" customHeight="1">
      <c r="A60" s="321"/>
      <c r="B60" s="321"/>
      <c r="E60" s="322"/>
      <c r="F60" s="313"/>
    </row>
    <row r="61" spans="1:7" s="323" customFormat="1" ht="12.75" customHeight="1">
      <c r="A61" s="321"/>
      <c r="B61" s="321"/>
      <c r="C61" s="321"/>
      <c r="D61" s="321"/>
      <c r="E61" s="321"/>
      <c r="F61" s="321"/>
      <c r="G61" s="325"/>
    </row>
    <row r="62" spans="1:7" s="323" customFormat="1" ht="12.75" customHeight="1">
      <c r="A62" s="321"/>
      <c r="B62" s="321"/>
      <c r="C62" s="345"/>
      <c r="D62" s="325"/>
      <c r="E62" s="324"/>
      <c r="F62" s="344"/>
      <c r="G62" s="325"/>
    </row>
    <row r="63" spans="1:7" ht="12.75" customHeight="1">
      <c r="A63" s="248"/>
      <c r="B63" s="321"/>
      <c r="C63" s="345"/>
      <c r="D63" s="320"/>
      <c r="E63" s="319"/>
      <c r="F63" s="320"/>
    </row>
    <row r="64" spans="1:7" ht="12.75" customHeight="1">
      <c r="A64" s="248"/>
      <c r="B64" s="321"/>
      <c r="C64" s="321"/>
      <c r="D64" s="249"/>
      <c r="E64" s="249"/>
      <c r="F64" s="249"/>
      <c r="G64" s="250"/>
    </row>
    <row r="65" spans="1:9" ht="6.75" customHeight="1">
      <c r="A65" s="248"/>
      <c r="B65" s="321"/>
      <c r="C65" s="321"/>
      <c r="D65" s="249"/>
      <c r="E65" s="249"/>
      <c r="G65" s="250"/>
    </row>
    <row r="66" spans="1:9" ht="15" customHeight="1">
      <c r="A66" s="251"/>
      <c r="B66" s="346"/>
      <c r="C66" s="346"/>
      <c r="F66" s="16"/>
    </row>
    <row r="67" spans="1:9" s="16" customFormat="1" ht="10.5" customHeight="1">
      <c r="A67" s="251"/>
      <c r="B67" s="346"/>
      <c r="C67" s="346"/>
      <c r="F67" s="35"/>
      <c r="G67" s="250"/>
    </row>
    <row r="68" spans="1:9" s="35" customFormat="1" ht="12.75" customHeight="1">
      <c r="A68" s="72" t="s">
        <v>254</v>
      </c>
      <c r="B68" s="312"/>
      <c r="C68" s="312"/>
      <c r="G68" s="92" t="s">
        <v>255</v>
      </c>
      <c r="I68" s="16"/>
    </row>
    <row r="69" spans="1:9" s="16" customFormat="1" ht="12.75" customHeight="1">
      <c r="A69" s="291"/>
      <c r="B69" s="347"/>
      <c r="C69" s="347"/>
      <c r="D69" s="291"/>
      <c r="E69" s="291"/>
      <c r="F69" s="22"/>
      <c r="G69" s="291"/>
    </row>
    <row r="70" spans="1:9" s="22" customFormat="1" ht="24.75" customHeight="1">
      <c r="A70" s="252" t="s">
        <v>211</v>
      </c>
      <c r="B70" s="348"/>
      <c r="C70" s="348"/>
      <c r="G70" s="253" t="s">
        <v>221</v>
      </c>
    </row>
    <row r="71" spans="1:9" s="22" customFormat="1" ht="18.95" customHeight="1">
      <c r="B71" s="349"/>
      <c r="C71" s="349"/>
      <c r="G71" s="254"/>
    </row>
    <row r="72" spans="1:9" s="22" customFormat="1" ht="20.25" customHeight="1">
      <c r="A72" s="255" t="s">
        <v>347</v>
      </c>
      <c r="B72" s="350"/>
      <c r="C72" s="350"/>
      <c r="F72" s="243"/>
      <c r="G72" s="256" t="s">
        <v>348</v>
      </c>
      <c r="H72" s="257"/>
    </row>
    <row r="73" spans="1:9" ht="20.25" customHeight="1">
      <c r="A73" s="240" t="s">
        <v>321</v>
      </c>
      <c r="B73" s="342"/>
      <c r="C73" s="342"/>
      <c r="F73" s="243"/>
      <c r="G73" s="241" t="s">
        <v>361</v>
      </c>
      <c r="H73" s="242"/>
    </row>
    <row r="74" spans="1:9" s="22" customFormat="1" ht="14.1" customHeight="1">
      <c r="B74" s="349"/>
      <c r="C74" s="349"/>
      <c r="G74" s="254"/>
    </row>
    <row r="75" spans="1:9" s="22" customFormat="1" ht="15.75" customHeight="1">
      <c r="A75" s="244" t="s">
        <v>85</v>
      </c>
      <c r="B75" s="343" t="s">
        <v>791</v>
      </c>
      <c r="C75" s="343" t="s">
        <v>792</v>
      </c>
      <c r="D75" s="343">
        <v>2021</v>
      </c>
      <c r="E75" s="343">
        <v>2020</v>
      </c>
      <c r="F75" s="307">
        <v>2019</v>
      </c>
      <c r="G75" s="239" t="s">
        <v>181</v>
      </c>
    </row>
    <row r="76" spans="1:9" s="22" customFormat="1" ht="8.1" customHeight="1">
      <c r="B76" s="349"/>
      <c r="C76" s="349"/>
    </row>
    <row r="77" spans="1:9" s="22" customFormat="1" ht="17.100000000000001" customHeight="1">
      <c r="A77" s="20" t="s">
        <v>461</v>
      </c>
      <c r="B77" s="144">
        <v>96966.315285420991</v>
      </c>
      <c r="C77" s="144">
        <v>84122.27259519801</v>
      </c>
      <c r="D77" s="144">
        <v>70855.933434975042</v>
      </c>
      <c r="E77" s="144">
        <v>62909.189719133959</v>
      </c>
      <c r="F77" s="144">
        <v>68593.674210382029</v>
      </c>
      <c r="G77" s="247" t="s">
        <v>734</v>
      </c>
    </row>
    <row r="78" spans="1:9" s="22" customFormat="1" ht="17.100000000000001" customHeight="1">
      <c r="A78" s="20" t="s">
        <v>463</v>
      </c>
      <c r="B78" s="144">
        <v>87476.102217491032</v>
      </c>
      <c r="C78" s="144">
        <v>80523.17399460802</v>
      </c>
      <c r="D78" s="144">
        <v>67237.590806685985</v>
      </c>
      <c r="E78" s="144">
        <v>57523.310441209993</v>
      </c>
      <c r="F78" s="144">
        <v>62065.361972149018</v>
      </c>
      <c r="G78" s="247" t="s">
        <v>735</v>
      </c>
    </row>
    <row r="79" spans="1:9" s="22" customFormat="1" ht="17.100000000000001" customHeight="1">
      <c r="A79" s="20" t="s">
        <v>467</v>
      </c>
      <c r="B79" s="144">
        <v>22306.509390332994</v>
      </c>
      <c r="C79" s="144">
        <v>19107.239657116002</v>
      </c>
      <c r="D79" s="144">
        <v>14025.218269372001</v>
      </c>
      <c r="E79" s="144">
        <v>11586.574498672002</v>
      </c>
      <c r="F79" s="144">
        <v>13145.329361061</v>
      </c>
      <c r="G79" s="247" t="s">
        <v>740</v>
      </c>
    </row>
    <row r="80" spans="1:9" s="22" customFormat="1" ht="17.100000000000001" customHeight="1">
      <c r="A80" s="20" t="s">
        <v>475</v>
      </c>
      <c r="B80" s="144">
        <v>19172.296579753012</v>
      </c>
      <c r="C80" s="144">
        <v>16297.22208102601</v>
      </c>
      <c r="D80" s="144">
        <v>10858.914922855998</v>
      </c>
      <c r="E80" s="144">
        <v>5377.6880331900002</v>
      </c>
      <c r="F80" s="144">
        <v>6996.1491258789974</v>
      </c>
      <c r="G80" s="144" t="s">
        <v>753</v>
      </c>
    </row>
    <row r="81" spans="1:7" s="22" customFormat="1" ht="17.100000000000001" customHeight="1">
      <c r="A81" s="20" t="s">
        <v>466</v>
      </c>
      <c r="B81" s="144">
        <v>18394.745431117</v>
      </c>
      <c r="C81" s="144">
        <v>13531.331431691004</v>
      </c>
      <c r="D81" s="144">
        <v>9680.5231946880012</v>
      </c>
      <c r="E81" s="144">
        <v>8571.2661627509988</v>
      </c>
      <c r="F81" s="144">
        <v>9012.5092051579959</v>
      </c>
      <c r="G81" s="247" t="s">
        <v>741</v>
      </c>
    </row>
    <row r="82" spans="1:7" s="22" customFormat="1" ht="17.100000000000001" customHeight="1">
      <c r="A82" s="20" t="s">
        <v>464</v>
      </c>
      <c r="B82" s="144">
        <v>12694.074390224001</v>
      </c>
      <c r="C82" s="144">
        <v>14355.345372160982</v>
      </c>
      <c r="D82" s="144">
        <v>9923.7899560939968</v>
      </c>
      <c r="E82" s="144">
        <v>9368.8717902540084</v>
      </c>
      <c r="F82" s="144">
        <v>11183.239919324003</v>
      </c>
      <c r="G82" s="247" t="s">
        <v>737</v>
      </c>
    </row>
    <row r="83" spans="1:7" s="22" customFormat="1" ht="17.100000000000001" customHeight="1">
      <c r="A83" s="20" t="s">
        <v>471</v>
      </c>
      <c r="B83" s="144">
        <v>12334.872404196001</v>
      </c>
      <c r="C83" s="144">
        <v>27285.854919965986</v>
      </c>
      <c r="D83" s="144">
        <v>16241.929610433996</v>
      </c>
      <c r="E83" s="144">
        <v>11299.233706601</v>
      </c>
      <c r="F83" s="144">
        <v>8223.637999687</v>
      </c>
      <c r="G83" s="247" t="s">
        <v>744</v>
      </c>
    </row>
    <row r="84" spans="1:7" s="22" customFormat="1" ht="17.100000000000001" customHeight="1">
      <c r="A84" s="20" t="s">
        <v>488</v>
      </c>
      <c r="B84" s="144">
        <v>12197.052880141995</v>
      </c>
      <c r="C84" s="144">
        <v>17220.203926430004</v>
      </c>
      <c r="D84" s="144">
        <v>18243.692241638</v>
      </c>
      <c r="E84" s="144">
        <v>10856.010116276006</v>
      </c>
      <c r="F84" s="144">
        <v>8638.4693210300029</v>
      </c>
      <c r="G84" s="247" t="s">
        <v>746</v>
      </c>
    </row>
    <row r="85" spans="1:7" s="22" customFormat="1" ht="17.100000000000001" customHeight="1">
      <c r="A85" s="20" t="s">
        <v>465</v>
      </c>
      <c r="B85" s="144">
        <v>11833.196259589002</v>
      </c>
      <c r="C85" s="144">
        <v>11149.791849937001</v>
      </c>
      <c r="D85" s="144">
        <v>7192.4670492279965</v>
      </c>
      <c r="E85" s="144">
        <v>5711.3912180420048</v>
      </c>
      <c r="F85" s="144">
        <v>6275.2795059930004</v>
      </c>
      <c r="G85" s="247" t="s">
        <v>739</v>
      </c>
    </row>
    <row r="86" spans="1:7" s="22" customFormat="1" ht="17.100000000000001" customHeight="1">
      <c r="A86" s="20" t="s">
        <v>472</v>
      </c>
      <c r="B86" s="144">
        <v>9330.3870260679923</v>
      </c>
      <c r="C86" s="144">
        <v>8945.7729602619984</v>
      </c>
      <c r="D86" s="144">
        <v>8360.0491897280026</v>
      </c>
      <c r="E86" s="144">
        <v>8390.9742751700014</v>
      </c>
      <c r="F86" s="144">
        <v>7556.3742058459993</v>
      </c>
      <c r="G86" s="247" t="s">
        <v>752</v>
      </c>
    </row>
    <row r="87" spans="1:7" s="22" customFormat="1" ht="17.100000000000001" customHeight="1">
      <c r="A87" s="20" t="s">
        <v>468</v>
      </c>
      <c r="B87" s="144">
        <v>6923.7918257930005</v>
      </c>
      <c r="C87" s="144">
        <v>6007.4610444370001</v>
      </c>
      <c r="D87" s="144">
        <v>4639.762755963</v>
      </c>
      <c r="E87" s="144">
        <v>3459.3481914660024</v>
      </c>
      <c r="F87" s="144">
        <v>4275.4745878039994</v>
      </c>
      <c r="G87" s="247" t="s">
        <v>745</v>
      </c>
    </row>
    <row r="88" spans="1:7" s="22" customFormat="1" ht="17.100000000000001" customHeight="1">
      <c r="A88" s="20" t="s">
        <v>470</v>
      </c>
      <c r="B88" s="144">
        <v>5643.5986533730002</v>
      </c>
      <c r="C88" s="144">
        <v>8120.4425398130043</v>
      </c>
      <c r="D88" s="144">
        <v>4974.5367309600006</v>
      </c>
      <c r="E88" s="144">
        <v>3789.7330397759988</v>
      </c>
      <c r="F88" s="144">
        <v>4497.8066110769996</v>
      </c>
      <c r="G88" s="247" t="s">
        <v>779</v>
      </c>
    </row>
    <row r="89" spans="1:7" s="22" customFormat="1" ht="17.100000000000001" customHeight="1">
      <c r="A89" s="20" t="s">
        <v>494</v>
      </c>
      <c r="B89" s="144">
        <v>5463.4924099999989</v>
      </c>
      <c r="C89" s="144">
        <v>5446.9816096480035</v>
      </c>
      <c r="D89" s="144">
        <v>2313.1662218100005</v>
      </c>
      <c r="E89" s="144">
        <v>2361.6985490000006</v>
      </c>
      <c r="F89" s="144">
        <v>2145.7806995570013</v>
      </c>
      <c r="G89" s="247" t="s">
        <v>780</v>
      </c>
    </row>
    <row r="90" spans="1:7" s="22" customFormat="1" ht="17.100000000000001" customHeight="1">
      <c r="A90" s="20" t="s">
        <v>493</v>
      </c>
      <c r="B90" s="144">
        <v>4993.397258500002</v>
      </c>
      <c r="C90" s="144">
        <v>8145.3091118580023</v>
      </c>
      <c r="D90" s="144">
        <v>4905.1926141399999</v>
      </c>
      <c r="E90" s="144">
        <v>2993.2337141589992</v>
      </c>
      <c r="F90" s="144">
        <v>3552.4998008390003</v>
      </c>
      <c r="G90" s="247" t="s">
        <v>778</v>
      </c>
    </row>
    <row r="91" spans="1:7" s="22" customFormat="1" ht="17.100000000000001" customHeight="1">
      <c r="A91" s="20" t="s">
        <v>476</v>
      </c>
      <c r="B91" s="144">
        <v>4973.5870113420006</v>
      </c>
      <c r="C91" s="144">
        <v>3711.3871121730008</v>
      </c>
      <c r="D91" s="144">
        <v>2264.7565367500001</v>
      </c>
      <c r="E91" s="144">
        <v>1271.45796298</v>
      </c>
      <c r="F91" s="144">
        <v>1353.19448207</v>
      </c>
      <c r="G91" s="247" t="s">
        <v>749</v>
      </c>
    </row>
    <row r="92" spans="1:7" s="22" customFormat="1" ht="17.100000000000001" customHeight="1">
      <c r="A92" s="20" t="s">
        <v>770</v>
      </c>
      <c r="B92" s="144">
        <v>4817.295973911002</v>
      </c>
      <c r="C92" s="144">
        <v>3318.7183094670013</v>
      </c>
      <c r="D92" s="144">
        <v>880.7057267160003</v>
      </c>
      <c r="E92" s="144">
        <v>71.19133994500001</v>
      </c>
      <c r="F92" s="144">
        <v>56.394445198000028</v>
      </c>
      <c r="G92" s="247" t="s">
        <v>773</v>
      </c>
    </row>
    <row r="93" spans="1:7" s="22" customFormat="1" ht="17.100000000000001" customHeight="1">
      <c r="A93" s="20" t="s">
        <v>500</v>
      </c>
      <c r="B93" s="144">
        <v>4758.1815023679992</v>
      </c>
      <c r="C93" s="144">
        <v>3182.4830905859999</v>
      </c>
      <c r="D93" s="144">
        <v>3222.6721466750005</v>
      </c>
      <c r="E93" s="144">
        <v>2372.7480765500013</v>
      </c>
      <c r="F93" s="144">
        <v>1748.0286629770005</v>
      </c>
      <c r="G93" s="247" t="s">
        <v>782</v>
      </c>
    </row>
    <row r="94" spans="1:7" s="22" customFormat="1" ht="17.100000000000001" customHeight="1">
      <c r="A94" s="20" t="s">
        <v>479</v>
      </c>
      <c r="B94" s="144">
        <v>4217.088323326001</v>
      </c>
      <c r="C94" s="144">
        <v>3840.7987450320015</v>
      </c>
      <c r="D94" s="144">
        <v>3162.4439854250004</v>
      </c>
      <c r="E94" s="144">
        <v>2070.2164175850012</v>
      </c>
      <c r="F94" s="144">
        <v>2459.3073221879995</v>
      </c>
      <c r="G94" s="247" t="s">
        <v>754</v>
      </c>
    </row>
    <row r="95" spans="1:7" s="22" customFormat="1" ht="17.100000000000001" customHeight="1">
      <c r="A95" s="20" t="s">
        <v>498</v>
      </c>
      <c r="B95" s="144">
        <v>4125.0434396399996</v>
      </c>
      <c r="C95" s="144">
        <v>8855.9359248029996</v>
      </c>
      <c r="D95" s="144">
        <v>5264.5710496270021</v>
      </c>
      <c r="E95" s="144">
        <v>1064.0247256599998</v>
      </c>
      <c r="F95" s="144">
        <v>1376.6321923420005</v>
      </c>
      <c r="G95" s="247" t="s">
        <v>777</v>
      </c>
    </row>
    <row r="96" spans="1:7" s="22" customFormat="1" ht="17.100000000000001" customHeight="1">
      <c r="A96" s="20" t="s">
        <v>462</v>
      </c>
      <c r="B96" s="144">
        <v>3549.9091377689965</v>
      </c>
      <c r="C96" s="144">
        <v>3383.8581974129938</v>
      </c>
      <c r="D96" s="144">
        <v>3258.1173685259987</v>
      </c>
      <c r="E96" s="144">
        <v>2478.5773808280001</v>
      </c>
      <c r="F96" s="144">
        <v>2725.0338665430022</v>
      </c>
      <c r="G96" s="247" t="s">
        <v>736</v>
      </c>
    </row>
    <row r="97" spans="1:10" s="22" customFormat="1" ht="17.100000000000001" customHeight="1">
      <c r="A97" s="20" t="s">
        <v>473</v>
      </c>
      <c r="B97" s="144">
        <v>3349.9285828600005</v>
      </c>
      <c r="C97" s="144">
        <v>4490.5373912400019</v>
      </c>
      <c r="D97" s="144">
        <v>2722.3956059480006</v>
      </c>
      <c r="E97" s="144">
        <v>2228.8237742399997</v>
      </c>
      <c r="F97" s="144">
        <v>1826.7192300909999</v>
      </c>
      <c r="G97" s="247" t="s">
        <v>747</v>
      </c>
    </row>
    <row r="98" spans="1:10" s="22" customFormat="1" ht="17.100000000000001" customHeight="1">
      <c r="A98" s="20" t="s">
        <v>497</v>
      </c>
      <c r="B98" s="144">
        <v>3291.7669358429998</v>
      </c>
      <c r="C98" s="144">
        <v>3298.9007995159991</v>
      </c>
      <c r="D98" s="144">
        <v>2749.2450497240011</v>
      </c>
      <c r="E98" s="144">
        <v>1671.3690491979992</v>
      </c>
      <c r="F98" s="144">
        <v>1515.7395947310006</v>
      </c>
      <c r="G98" s="247" t="s">
        <v>781</v>
      </c>
    </row>
    <row r="99" spans="1:10" s="22" customFormat="1" ht="17.100000000000001" customHeight="1">
      <c r="A99" s="20" t="s">
        <v>496</v>
      </c>
      <c r="B99" s="144">
        <v>3268.5226089099992</v>
      </c>
      <c r="C99" s="144">
        <v>2963.3225193020007</v>
      </c>
      <c r="D99" s="144">
        <v>2354.9605494739994</v>
      </c>
      <c r="E99" s="144">
        <v>1743.1572751690007</v>
      </c>
      <c r="F99" s="144">
        <v>1868.6321556620005</v>
      </c>
      <c r="G99" s="247" t="s">
        <v>783</v>
      </c>
    </row>
    <row r="100" spans="1:10" s="22" customFormat="1" ht="17.100000000000001" customHeight="1">
      <c r="A100" s="20" t="s">
        <v>495</v>
      </c>
      <c r="B100" s="144">
        <v>3110.969388911999</v>
      </c>
      <c r="C100" s="144">
        <v>2882.8829706779989</v>
      </c>
      <c r="D100" s="144">
        <v>2796.4480442070003</v>
      </c>
      <c r="E100" s="144">
        <v>2020.216427582001</v>
      </c>
      <c r="F100" s="144">
        <v>2111.4037413209999</v>
      </c>
      <c r="G100" s="247" t="s">
        <v>784</v>
      </c>
      <c r="I100" s="21"/>
    </row>
    <row r="101" spans="1:10" s="22" customFormat="1" ht="17.100000000000001" customHeight="1">
      <c r="A101" s="20" t="s">
        <v>477</v>
      </c>
      <c r="B101" s="144">
        <v>2836.5595865959999</v>
      </c>
      <c r="C101" s="144">
        <v>2390.5278647560003</v>
      </c>
      <c r="D101" s="144">
        <v>1956.5022875969992</v>
      </c>
      <c r="E101" s="144">
        <v>1930.1720479559995</v>
      </c>
      <c r="F101" s="144">
        <v>2806.5422063449987</v>
      </c>
      <c r="G101" s="247" t="s">
        <v>755</v>
      </c>
    </row>
    <row r="102" spans="1:10" s="22" customFormat="1" ht="17.100000000000001" customHeight="1">
      <c r="A102" s="20" t="s">
        <v>484</v>
      </c>
      <c r="B102" s="144">
        <v>2719.2969633540006</v>
      </c>
      <c r="C102" s="144">
        <v>2148.1401069849994</v>
      </c>
      <c r="D102" s="144">
        <v>1741.4903275559996</v>
      </c>
      <c r="E102" s="144">
        <v>1628.2280439720003</v>
      </c>
      <c r="F102" s="144">
        <v>1904.645518647</v>
      </c>
      <c r="G102" s="144" t="s">
        <v>765</v>
      </c>
    </row>
    <row r="103" spans="1:10" s="22" customFormat="1" ht="17.100000000000001" customHeight="1">
      <c r="A103" s="20" t="s">
        <v>490</v>
      </c>
      <c r="B103" s="144">
        <v>2352.2607705569994</v>
      </c>
      <c r="C103" s="144">
        <v>2181.7893146730003</v>
      </c>
      <c r="D103" s="144">
        <v>1407.223091026</v>
      </c>
      <c r="E103" s="144">
        <v>696.04985501199997</v>
      </c>
      <c r="F103" s="144">
        <v>1006.5592623060001</v>
      </c>
      <c r="G103" s="436" t="s">
        <v>757</v>
      </c>
      <c r="I103" s="247"/>
    </row>
    <row r="104" spans="1:10" s="22" customFormat="1" ht="17.100000000000001" customHeight="1">
      <c r="A104" s="20" t="s">
        <v>799</v>
      </c>
      <c r="B104" s="144">
        <v>2287.2750732299983</v>
      </c>
      <c r="C104" s="144">
        <v>934.33420264500035</v>
      </c>
      <c r="D104" s="144">
        <v>2309.4140439250004</v>
      </c>
      <c r="E104" s="144">
        <v>424.60654045100028</v>
      </c>
      <c r="F104" s="144">
        <v>258.92593900300005</v>
      </c>
      <c r="G104" s="436" t="s">
        <v>802</v>
      </c>
      <c r="I104" s="21"/>
    </row>
    <row r="105" spans="1:10" s="22" customFormat="1" ht="17.100000000000001" customHeight="1">
      <c r="A105" s="20" t="s">
        <v>478</v>
      </c>
      <c r="B105" s="144">
        <v>2109.2518999430004</v>
      </c>
      <c r="C105" s="144">
        <v>1418.2749947119999</v>
      </c>
      <c r="D105" s="144">
        <v>1187.6914949480004</v>
      </c>
      <c r="E105" s="144">
        <v>873.79105774099969</v>
      </c>
      <c r="F105" s="144">
        <v>860.4108995080004</v>
      </c>
      <c r="G105" s="247" t="s">
        <v>743</v>
      </c>
      <c r="J105" s="247"/>
    </row>
    <row r="106" spans="1:10" s="22" customFormat="1" ht="17.100000000000001" customHeight="1">
      <c r="A106" s="20" t="s">
        <v>481</v>
      </c>
      <c r="B106" s="144">
        <v>2079.9515080969995</v>
      </c>
      <c r="C106" s="144">
        <v>2136.4345273649997</v>
      </c>
      <c r="D106" s="144">
        <v>2449.6186407669993</v>
      </c>
      <c r="E106" s="144">
        <v>1516.4478140609999</v>
      </c>
      <c r="F106" s="144">
        <v>1479.1236110159991</v>
      </c>
      <c r="G106" s="247" t="s">
        <v>760</v>
      </c>
      <c r="I106" s="247"/>
      <c r="J106" s="21"/>
    </row>
    <row r="107" spans="1:10" s="22" customFormat="1" ht="17.100000000000001" customHeight="1">
      <c r="A107" s="20" t="s">
        <v>480</v>
      </c>
      <c r="B107" s="144">
        <v>1771.4888986410006</v>
      </c>
      <c r="C107" s="144">
        <v>3199.6224086200009</v>
      </c>
      <c r="D107" s="144">
        <v>1747.8163069860002</v>
      </c>
      <c r="E107" s="144">
        <v>1606.4916329630003</v>
      </c>
      <c r="F107" s="144">
        <v>2469.2852176539996</v>
      </c>
      <c r="G107" s="247" t="s">
        <v>758</v>
      </c>
    </row>
    <row r="108" spans="1:10" s="22" customFormat="1" ht="17.100000000000001" customHeight="1">
      <c r="A108" s="20" t="s">
        <v>489</v>
      </c>
      <c r="B108" s="144">
        <v>1737.6422469819997</v>
      </c>
      <c r="C108" s="144">
        <v>1416.7645869730002</v>
      </c>
      <c r="D108" s="144">
        <v>1175.9695739010001</v>
      </c>
      <c r="E108" s="144">
        <v>521.52490904100011</v>
      </c>
      <c r="F108" s="144">
        <v>975.20876667300013</v>
      </c>
      <c r="G108" s="144" t="s">
        <v>768</v>
      </c>
      <c r="I108" s="21"/>
    </row>
    <row r="109" spans="1:10" s="22" customFormat="1" ht="17.100000000000001" customHeight="1">
      <c r="A109" s="20" t="s">
        <v>772</v>
      </c>
      <c r="B109" s="144">
        <v>1377.7908662399993</v>
      </c>
      <c r="C109" s="144">
        <v>1420.6946955890003</v>
      </c>
      <c r="D109" s="144">
        <v>872.56381871099927</v>
      </c>
      <c r="E109" s="144">
        <v>835.54534359900049</v>
      </c>
      <c r="F109" s="144">
        <v>670.85841902399943</v>
      </c>
      <c r="G109" s="21" t="s">
        <v>776</v>
      </c>
      <c r="J109" s="352"/>
    </row>
    <row r="110" spans="1:10" s="22" customFormat="1" ht="17.100000000000001" customHeight="1">
      <c r="A110" s="20" t="s">
        <v>485</v>
      </c>
      <c r="B110" s="144">
        <v>1376.548558727</v>
      </c>
      <c r="C110" s="144">
        <v>1220.8182648470004</v>
      </c>
      <c r="D110" s="144">
        <v>1295.9914777520007</v>
      </c>
      <c r="E110" s="144">
        <v>843.58092687899989</v>
      </c>
      <c r="F110" s="144">
        <v>819.18459012000017</v>
      </c>
      <c r="G110" s="436" t="s">
        <v>762</v>
      </c>
      <c r="I110" s="21"/>
    </row>
    <row r="111" spans="1:10" s="22" customFormat="1" ht="17.100000000000001" customHeight="1">
      <c r="A111" s="20" t="s">
        <v>684</v>
      </c>
      <c r="B111" s="144">
        <v>1348.768788311</v>
      </c>
      <c r="C111" s="144">
        <v>1231.6677319359999</v>
      </c>
      <c r="D111" s="144">
        <v>780.48420094100004</v>
      </c>
      <c r="E111" s="144">
        <v>622.9406965889998</v>
      </c>
      <c r="F111" s="144">
        <v>469.23097205099992</v>
      </c>
      <c r="G111" s="24" t="s">
        <v>759</v>
      </c>
    </row>
    <row r="112" spans="1:10" s="22" customFormat="1" ht="17.100000000000001" customHeight="1">
      <c r="A112" s="20" t="s">
        <v>771</v>
      </c>
      <c r="B112" s="144">
        <v>1173.754728017999</v>
      </c>
      <c r="C112" s="144">
        <v>1540.2259259160003</v>
      </c>
      <c r="D112" s="144">
        <v>650.33023275799962</v>
      </c>
      <c r="E112" s="144">
        <v>542.44242061399984</v>
      </c>
      <c r="F112" s="144">
        <v>887.91586917500013</v>
      </c>
      <c r="G112" s="21" t="s">
        <v>775</v>
      </c>
      <c r="I112" s="21"/>
    </row>
    <row r="113" spans="1:9" s="22" customFormat="1" ht="17.100000000000001" customHeight="1">
      <c r="A113" s="453" t="s">
        <v>774</v>
      </c>
      <c r="B113" s="144">
        <v>1148.9306298470005</v>
      </c>
      <c r="C113" s="144">
        <v>1744.814557312</v>
      </c>
      <c r="D113" s="144">
        <v>852.550860779</v>
      </c>
      <c r="E113" s="144">
        <v>375.63219766199984</v>
      </c>
      <c r="F113" s="144">
        <v>1006.7943099450004</v>
      </c>
      <c r="G113" s="247" t="s">
        <v>785</v>
      </c>
    </row>
    <row r="114" spans="1:9" s="22" customFormat="1" ht="17.100000000000001" customHeight="1">
      <c r="A114" s="20" t="s">
        <v>800</v>
      </c>
      <c r="B114" s="144">
        <v>1145.9771972010003</v>
      </c>
      <c r="C114" s="144">
        <v>1230.7232252699991</v>
      </c>
      <c r="D114" s="144">
        <v>1008.4562249199998</v>
      </c>
      <c r="E114" s="144">
        <v>615.67337227100018</v>
      </c>
      <c r="F114" s="144">
        <v>627.51850845700005</v>
      </c>
      <c r="G114" s="22" t="s">
        <v>801</v>
      </c>
      <c r="I114" s="21"/>
    </row>
    <row r="115" spans="1:9" s="22" customFormat="1" ht="17.100000000000001" customHeight="1">
      <c r="A115" s="20" t="s">
        <v>501</v>
      </c>
      <c r="B115" s="144">
        <f>B117-SUM(B77:B114)</f>
        <v>39551.200378143403</v>
      </c>
      <c r="C115" s="144">
        <f>C117-SUM(C77:C114)</f>
        <v>44209.866296645254</v>
      </c>
      <c r="D115" s="144">
        <f>D117-SUM(D77:D114)</f>
        <v>31839.689125825418</v>
      </c>
      <c r="E115" s="144">
        <f>E117-SUM(E77:E114)</f>
        <v>28865.118628596829</v>
      </c>
      <c r="F115" s="144">
        <f>F117-SUM(F77:F114)</f>
        <v>35051.354115489783</v>
      </c>
      <c r="G115" s="247" t="s">
        <v>767</v>
      </c>
    </row>
    <row r="116" spans="1:9" s="22" customFormat="1" ht="17.100000000000001" customHeight="1">
      <c r="B116" s="349"/>
      <c r="C116" s="349"/>
      <c r="G116" s="247"/>
    </row>
    <row r="117" spans="1:9" s="22" customFormat="1" ht="17.100000000000001" customHeight="1">
      <c r="A117" s="108" t="s">
        <v>187</v>
      </c>
      <c r="B117" s="143">
        <v>430208.82301076845</v>
      </c>
      <c r="C117" s="143">
        <v>428611.92685860529</v>
      </c>
      <c r="D117" s="143">
        <v>329404.87477003632</v>
      </c>
      <c r="E117" s="143">
        <v>263088.55137284589</v>
      </c>
      <c r="F117" s="143">
        <v>284496.23042432277</v>
      </c>
      <c r="G117" s="145" t="s">
        <v>188</v>
      </c>
    </row>
    <row r="118" spans="1:9" s="22" customFormat="1" ht="12.75" customHeight="1">
      <c r="A118" s="258"/>
      <c r="B118" s="351"/>
      <c r="C118" s="351"/>
      <c r="D118" s="259"/>
      <c r="E118" s="259"/>
      <c r="G118" s="239"/>
    </row>
    <row r="119" spans="1:9" s="16" customFormat="1" ht="14.1" customHeight="1">
      <c r="B119" s="79"/>
      <c r="C119" s="79"/>
      <c r="D119" s="79"/>
      <c r="E119" s="79"/>
      <c r="F119" s="79"/>
    </row>
    <row r="120" spans="1:9" s="314" customFormat="1" ht="16.5" customHeight="1">
      <c r="A120" s="312"/>
      <c r="B120" s="86"/>
      <c r="C120" s="86"/>
      <c r="D120" s="86"/>
      <c r="E120" s="86"/>
      <c r="F120" s="86"/>
      <c r="G120" s="313"/>
    </row>
    <row r="121" spans="1:9" s="314" customFormat="1" ht="16.5" customHeight="1">
      <c r="A121" s="438"/>
      <c r="B121" s="439"/>
      <c r="C121" s="439"/>
      <c r="D121" s="439"/>
      <c r="E121" s="439"/>
      <c r="F121" s="439"/>
      <c r="G121" s="313"/>
    </row>
    <row r="122" spans="1:9" s="314" customFormat="1" ht="16.5" customHeight="1">
      <c r="A122" s="440"/>
      <c r="B122" s="441"/>
      <c r="C122" s="441"/>
      <c r="D122" s="441"/>
      <c r="E122" s="441"/>
      <c r="F122" s="441"/>
      <c r="G122" s="313"/>
    </row>
    <row r="123" spans="1:9" s="314" customFormat="1" ht="16.5" customHeight="1">
      <c r="A123" s="440"/>
      <c r="B123" s="441"/>
      <c r="C123" s="441"/>
      <c r="D123" s="441"/>
      <c r="E123" s="441"/>
      <c r="F123" s="441"/>
      <c r="G123" s="313"/>
    </row>
    <row r="124" spans="1:9" s="314" customFormat="1" ht="16.5" customHeight="1">
      <c r="A124" s="361"/>
      <c r="B124" s="344"/>
      <c r="C124" s="344"/>
      <c r="D124" s="344"/>
      <c r="E124" s="344"/>
      <c r="F124" s="344"/>
      <c r="G124" s="313"/>
    </row>
    <row r="125" spans="1:9" s="314" customFormat="1" ht="16.5" customHeight="1">
      <c r="A125" s="361"/>
      <c r="B125" s="344"/>
      <c r="C125" s="344"/>
      <c r="D125" s="344"/>
      <c r="E125" s="344"/>
      <c r="F125" s="344"/>
      <c r="G125" s="313"/>
    </row>
    <row r="126" spans="1:9" s="314" customFormat="1" ht="16.5" customHeight="1">
      <c r="A126" s="361"/>
      <c r="B126" s="285"/>
      <c r="C126" s="397"/>
      <c r="D126" s="285"/>
      <c r="E126" s="285"/>
      <c r="F126" s="285"/>
      <c r="G126" s="313"/>
    </row>
    <row r="127" spans="1:9" s="314" customFormat="1" ht="12.75" customHeight="1">
      <c r="A127" s="361"/>
      <c r="B127" s="285"/>
      <c r="C127" s="285"/>
      <c r="D127" s="285"/>
      <c r="E127" s="285"/>
      <c r="F127" s="285"/>
      <c r="G127" s="313"/>
    </row>
    <row r="128" spans="1:9" s="314" customFormat="1" ht="12.75" customHeight="1">
      <c r="A128" s="312"/>
      <c r="B128" s="312"/>
      <c r="C128" s="312"/>
      <c r="G128" s="313"/>
    </row>
    <row r="129" spans="1:9" s="314" customFormat="1" ht="12.75" customHeight="1">
      <c r="A129" s="312"/>
      <c r="B129" s="312"/>
      <c r="C129" s="312"/>
      <c r="D129" s="312"/>
      <c r="E129" s="312"/>
      <c r="F129" s="312"/>
      <c r="G129" s="313"/>
    </row>
    <row r="130" spans="1:9" s="16" customFormat="1" ht="12.75" customHeight="1">
      <c r="A130" s="72"/>
      <c r="B130" s="312"/>
      <c r="C130" s="312"/>
      <c r="F130" s="260"/>
      <c r="G130" s="250"/>
    </row>
    <row r="131" spans="1:9" s="35" customFormat="1" ht="12.75" customHeight="1">
      <c r="A131" s="72"/>
      <c r="B131" s="312"/>
      <c r="C131" s="312"/>
      <c r="F131" s="237"/>
      <c r="G131" s="250"/>
      <c r="I131" s="16"/>
    </row>
    <row r="132" spans="1:9" ht="12.75" customHeight="1">
      <c r="A132" s="72" t="s">
        <v>254</v>
      </c>
      <c r="B132" s="312"/>
      <c r="C132" s="312"/>
      <c r="D132" s="260"/>
      <c r="E132" s="260"/>
      <c r="F132" s="249"/>
      <c r="G132" s="92" t="s">
        <v>255</v>
      </c>
    </row>
    <row r="133" spans="1:9" ht="12.75" customHeight="1">
      <c r="A133" s="248"/>
      <c r="B133" s="321"/>
      <c r="C133" s="321"/>
      <c r="D133" s="249"/>
      <c r="E133" s="249"/>
      <c r="F133" s="246"/>
      <c r="G133" s="246"/>
    </row>
    <row r="134" spans="1:9" ht="12.75" customHeight="1">
      <c r="A134" s="248"/>
      <c r="B134" s="321"/>
      <c r="C134" s="321"/>
      <c r="D134" s="249"/>
      <c r="E134" s="249"/>
      <c r="F134" s="246"/>
      <c r="G134" s="246"/>
    </row>
    <row r="135" spans="1:9" ht="14.25" customHeight="1">
      <c r="D135" s="246"/>
      <c r="E135" s="246"/>
      <c r="F135" s="16"/>
      <c r="G135" s="246"/>
    </row>
    <row r="136" spans="1:9" ht="14.25" customHeight="1">
      <c r="D136" s="246"/>
      <c r="E136" s="246"/>
      <c r="F136" s="16"/>
      <c r="G136" s="246"/>
    </row>
    <row r="137" spans="1:9" s="16" customFormat="1">
      <c r="B137" s="314"/>
      <c r="C137" s="314"/>
    </row>
    <row r="138" spans="1:9" s="16" customFormat="1">
      <c r="B138" s="314"/>
      <c r="C138" s="314"/>
    </row>
    <row r="139" spans="1:9" s="16" customFormat="1">
      <c r="B139" s="314"/>
      <c r="C139" s="314"/>
    </row>
    <row r="140" spans="1:9" s="16" customFormat="1">
      <c r="B140" s="314"/>
      <c r="C140" s="314"/>
    </row>
    <row r="141" spans="1:9" s="16" customFormat="1">
      <c r="B141" s="314"/>
      <c r="C141" s="314"/>
    </row>
    <row r="142" spans="1:9" s="16" customFormat="1">
      <c r="B142" s="314"/>
      <c r="C142" s="314"/>
    </row>
    <row r="143" spans="1:9" s="16" customFormat="1">
      <c r="B143" s="314"/>
      <c r="C143" s="314"/>
    </row>
    <row r="144" spans="1:9" s="16" customFormat="1">
      <c r="B144" s="314"/>
      <c r="C144" s="314"/>
    </row>
    <row r="145" spans="2:6" s="16" customFormat="1">
      <c r="B145" s="314"/>
      <c r="C145" s="314"/>
    </row>
    <row r="146" spans="2:6" s="16" customFormat="1">
      <c r="B146" s="314"/>
      <c r="C146" s="314"/>
    </row>
    <row r="147" spans="2:6" s="16" customFormat="1">
      <c r="B147" s="314"/>
      <c r="C147" s="314"/>
    </row>
    <row r="148" spans="2:6" s="16" customFormat="1">
      <c r="B148" s="314"/>
      <c r="C148" s="314"/>
    </row>
    <row r="149" spans="2:6" s="16" customFormat="1">
      <c r="B149" s="314"/>
      <c r="C149" s="314"/>
      <c r="F149" s="237"/>
    </row>
    <row r="150" spans="2:6" s="16" customFormat="1">
      <c r="B150" s="314"/>
      <c r="C150" s="314"/>
      <c r="F150" s="237"/>
    </row>
  </sheetData>
  <printOptions gridLines="1" gridLinesSet="0"/>
  <pageMargins left="0.78740157480314965" right="0.98425196850393704" top="0.78740157480314965" bottom="0.59055118110236227" header="0.51181102362204722" footer="0.51181102362204722"/>
  <pageSetup paperSize="9" scale="68" pageOrder="overThenDown" orientation="portrait" r:id="rId1"/>
  <headerFooter alignWithMargins="0"/>
  <rowBreaks count="1" manualBreakCount="1">
    <brk id="68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K133"/>
  <sheetViews>
    <sheetView view="pageLayout" workbookViewId="0">
      <selection activeCell="A6" sqref="A6"/>
    </sheetView>
  </sheetViews>
  <sheetFormatPr baseColWidth="10" defaultRowHeight="12.75"/>
  <cols>
    <col min="1" max="1" width="32.625" style="261" customWidth="1"/>
    <col min="2" max="3" width="8.625" style="277" customWidth="1"/>
    <col min="4" max="4" width="8.625" style="261" customWidth="1"/>
    <col min="5" max="5" width="10.125" style="261" customWidth="1"/>
    <col min="6" max="6" width="8.625" style="261" customWidth="1"/>
    <col min="7" max="7" width="31.75" style="16" customWidth="1"/>
    <col min="8" max="8" width="6.875" style="16" customWidth="1"/>
    <col min="9" max="9" width="11" style="261"/>
    <col min="10" max="10" width="12.625" style="261" bestFit="1" customWidth="1"/>
    <col min="11" max="16384" width="11" style="261"/>
  </cols>
  <sheetData>
    <row r="1" spans="1:10" s="22" customFormat="1" ht="24.75" customHeight="1">
      <c r="A1" s="252" t="s">
        <v>211</v>
      </c>
      <c r="B1" s="348"/>
      <c r="C1" s="348"/>
      <c r="D1" s="26"/>
      <c r="G1" s="253" t="s">
        <v>221</v>
      </c>
      <c r="H1" s="16"/>
    </row>
    <row r="2" spans="1:10" ht="18.95" customHeight="1">
      <c r="G2" s="262"/>
      <c r="I2" s="262"/>
    </row>
    <row r="3" spans="1:10" ht="20.25" customHeight="1">
      <c r="A3" s="263" t="s">
        <v>349</v>
      </c>
      <c r="B3" s="353"/>
      <c r="C3" s="353"/>
      <c r="G3" s="264" t="s">
        <v>350</v>
      </c>
      <c r="H3" s="265"/>
      <c r="I3" s="262"/>
    </row>
    <row r="4" spans="1:10" ht="20.25" customHeight="1">
      <c r="A4" s="266" t="s">
        <v>156</v>
      </c>
      <c r="B4" s="354"/>
      <c r="C4" s="354"/>
      <c r="G4" s="267" t="s">
        <v>362</v>
      </c>
      <c r="I4" s="268"/>
    </row>
    <row r="5" spans="1:10" ht="14.1" customHeight="1">
      <c r="D5" s="277"/>
      <c r="I5" s="262"/>
    </row>
    <row r="6" spans="1:10" ht="15.75" customHeight="1">
      <c r="A6" s="269" t="s">
        <v>85</v>
      </c>
      <c r="B6" s="330" t="s">
        <v>791</v>
      </c>
      <c r="C6" s="343" t="s">
        <v>803</v>
      </c>
      <c r="D6" s="343">
        <v>2021</v>
      </c>
      <c r="E6" s="343">
        <v>2020</v>
      </c>
      <c r="F6" s="343">
        <v>2019</v>
      </c>
      <c r="G6" s="470" t="s">
        <v>181</v>
      </c>
    </row>
    <row r="7" spans="1:10" ht="14.1" customHeight="1">
      <c r="B7" s="355"/>
      <c r="C7" s="355"/>
      <c r="D7" s="355"/>
      <c r="E7" s="355"/>
      <c r="F7" s="355"/>
      <c r="G7" s="284"/>
      <c r="I7" s="16"/>
      <c r="J7" s="308"/>
    </row>
    <row r="8" spans="1:10" s="271" customFormat="1" ht="17.100000000000001" customHeight="1">
      <c r="A8" s="269" t="s">
        <v>318</v>
      </c>
      <c r="B8" s="355">
        <v>354927.67035520094</v>
      </c>
      <c r="C8" s="355">
        <v>335132.70933952421</v>
      </c>
      <c r="D8" s="355">
        <v>258584.98909766547</v>
      </c>
      <c r="E8" s="355">
        <v>220644.37783976246</v>
      </c>
      <c r="F8" s="355">
        <v>260704.01576164423</v>
      </c>
      <c r="G8" s="270" t="s">
        <v>703</v>
      </c>
      <c r="H8" s="16"/>
      <c r="I8" s="276"/>
      <c r="J8" s="309"/>
    </row>
    <row r="9" spans="1:10" ht="17.100000000000001" customHeight="1">
      <c r="A9" s="245" t="s">
        <v>87</v>
      </c>
      <c r="B9" s="272">
        <v>112196.84242327105</v>
      </c>
      <c r="C9" s="272">
        <v>103996.01123887995</v>
      </c>
      <c r="D9" s="272">
        <v>82965.167657056998</v>
      </c>
      <c r="E9" s="272">
        <v>64934.861216148012</v>
      </c>
      <c r="F9" s="272">
        <v>76410.708512491969</v>
      </c>
      <c r="G9" s="23" t="s">
        <v>184</v>
      </c>
      <c r="I9" s="276"/>
      <c r="J9" s="245"/>
    </row>
    <row r="10" spans="1:10" ht="17.100000000000001" customHeight="1">
      <c r="A10" s="245" t="s">
        <v>86</v>
      </c>
      <c r="B10" s="272">
        <v>75624.257155453015</v>
      </c>
      <c r="C10" s="272">
        <v>78058.302857170987</v>
      </c>
      <c r="D10" s="272">
        <v>55569.998798948996</v>
      </c>
      <c r="E10" s="272">
        <v>50655.807676692995</v>
      </c>
      <c r="F10" s="272">
        <v>59944.279254510009</v>
      </c>
      <c r="G10" s="23" t="s">
        <v>123</v>
      </c>
      <c r="I10" s="276"/>
      <c r="J10" s="245"/>
    </row>
    <row r="11" spans="1:10" ht="17.100000000000001" customHeight="1">
      <c r="A11" s="245" t="s">
        <v>89</v>
      </c>
      <c r="B11" s="272">
        <v>34433.174074900999</v>
      </c>
      <c r="C11" s="272">
        <v>33404.908842539</v>
      </c>
      <c r="D11" s="272">
        <v>26718.823915570007</v>
      </c>
      <c r="E11" s="272">
        <v>21952.432300874003</v>
      </c>
      <c r="F11" s="272">
        <v>26344.975151192004</v>
      </c>
      <c r="G11" s="288" t="s">
        <v>183</v>
      </c>
      <c r="I11" s="276"/>
      <c r="J11" s="245"/>
    </row>
    <row r="12" spans="1:10" ht="17.100000000000001" customHeight="1">
      <c r="A12" s="245" t="s">
        <v>88</v>
      </c>
      <c r="B12" s="272">
        <v>35355.885749295005</v>
      </c>
      <c r="C12" s="272">
        <v>30167.066479616002</v>
      </c>
      <c r="D12" s="272">
        <v>23113.194838403007</v>
      </c>
      <c r="E12" s="272">
        <v>22366.768793772004</v>
      </c>
      <c r="F12" s="272">
        <v>24260.760202750003</v>
      </c>
      <c r="G12" s="23" t="s">
        <v>203</v>
      </c>
      <c r="I12" s="276"/>
      <c r="J12" s="245"/>
    </row>
    <row r="13" spans="1:10" ht="17.100000000000001" customHeight="1">
      <c r="A13" s="245" t="s">
        <v>92</v>
      </c>
      <c r="B13" s="272">
        <v>16653.354331725994</v>
      </c>
      <c r="C13" s="272">
        <v>13628.062014937994</v>
      </c>
      <c r="D13" s="272">
        <v>14732.422931221005</v>
      </c>
      <c r="E13" s="272">
        <v>11163.080197508001</v>
      </c>
      <c r="F13" s="272">
        <v>13559.031582279009</v>
      </c>
      <c r="G13" s="23" t="s">
        <v>193</v>
      </c>
      <c r="I13" s="276"/>
      <c r="J13" s="245"/>
    </row>
    <row r="14" spans="1:10" ht="17.100000000000001" customHeight="1">
      <c r="A14" s="245" t="s">
        <v>152</v>
      </c>
      <c r="B14" s="272">
        <v>10855.196324964001</v>
      </c>
      <c r="C14" s="272">
        <v>10563.761287822988</v>
      </c>
      <c r="D14" s="272">
        <v>9507.4664483340021</v>
      </c>
      <c r="E14" s="272">
        <v>6918.2049303350022</v>
      </c>
      <c r="F14" s="272">
        <v>7429.3849435090033</v>
      </c>
      <c r="G14" s="23" t="s">
        <v>80</v>
      </c>
      <c r="I14" s="276"/>
      <c r="J14" s="245"/>
    </row>
    <row r="15" spans="1:10" ht="17.100000000000001" customHeight="1">
      <c r="A15" s="16" t="s">
        <v>138</v>
      </c>
      <c r="B15" s="272">
        <v>12026.414613441002</v>
      </c>
      <c r="C15" s="272">
        <v>10507.895689307998</v>
      </c>
      <c r="D15" s="272">
        <v>6817.5976250469994</v>
      </c>
      <c r="E15" s="272">
        <v>5189.3404409930008</v>
      </c>
      <c r="F15" s="272">
        <v>5626.3900069329993</v>
      </c>
      <c r="G15" s="310" t="s">
        <v>82</v>
      </c>
      <c r="I15" s="276"/>
      <c r="J15" s="245"/>
    </row>
    <row r="16" spans="1:10" ht="17.100000000000001" customHeight="1">
      <c r="A16" s="245" t="s">
        <v>90</v>
      </c>
      <c r="B16" s="272">
        <v>8085.2707572319987</v>
      </c>
      <c r="C16" s="272">
        <v>8479.8237886670049</v>
      </c>
      <c r="D16" s="272">
        <v>8143.9618735309978</v>
      </c>
      <c r="E16" s="272">
        <v>6282.1089133160012</v>
      </c>
      <c r="F16" s="272">
        <v>7730.0735745929915</v>
      </c>
      <c r="G16" s="23" t="s">
        <v>79</v>
      </c>
      <c r="I16" s="276"/>
      <c r="J16" s="245"/>
    </row>
    <row r="17" spans="1:10" ht="17.100000000000001" customHeight="1">
      <c r="A17" s="311" t="s">
        <v>169</v>
      </c>
      <c r="B17" s="272">
        <v>8839.7019520589984</v>
      </c>
      <c r="C17" s="272">
        <v>7604.3271013380026</v>
      </c>
      <c r="D17" s="272">
        <v>6226.3881709929974</v>
      </c>
      <c r="E17" s="272">
        <v>4465.434119298</v>
      </c>
      <c r="F17" s="272">
        <v>4580.4450284329996</v>
      </c>
      <c r="G17" s="21" t="s">
        <v>141</v>
      </c>
      <c r="I17" s="276"/>
      <c r="J17" s="16"/>
    </row>
    <row r="18" spans="1:10" ht="17.100000000000001" customHeight="1">
      <c r="A18" s="245" t="s">
        <v>319</v>
      </c>
      <c r="B18" s="272">
        <v>7002.9123787299977</v>
      </c>
      <c r="C18" s="272">
        <v>5994.027645130006</v>
      </c>
      <c r="D18" s="272">
        <v>4644.9123586919995</v>
      </c>
      <c r="E18" s="272">
        <v>3094.4987143249982</v>
      </c>
      <c r="F18" s="272">
        <v>3596.0537160029976</v>
      </c>
      <c r="G18" s="21" t="s">
        <v>786</v>
      </c>
      <c r="I18" s="276"/>
      <c r="J18" s="245"/>
    </row>
    <row r="19" spans="1:10" ht="17.100000000000001" customHeight="1">
      <c r="A19" s="245" t="s">
        <v>97</v>
      </c>
      <c r="B19" s="272">
        <v>4815.935132458002</v>
      </c>
      <c r="C19" s="272">
        <v>3709.3068061399999</v>
      </c>
      <c r="D19" s="272">
        <v>1570.8600180329997</v>
      </c>
      <c r="E19" s="272">
        <v>705.32454483400056</v>
      </c>
      <c r="F19" s="272">
        <v>1294.1539894299992</v>
      </c>
      <c r="G19" s="23" t="s">
        <v>84</v>
      </c>
      <c r="I19" s="276"/>
      <c r="J19" s="311"/>
    </row>
    <row r="20" spans="1:10" ht="17.100000000000001" customHeight="1">
      <c r="A20" s="245" t="s">
        <v>91</v>
      </c>
      <c r="B20" s="272">
        <v>3823.8983396410026</v>
      </c>
      <c r="C20" s="272">
        <v>3626.0803990690006</v>
      </c>
      <c r="D20" s="272">
        <v>3117.8023257950022</v>
      </c>
      <c r="E20" s="272">
        <v>3307.7587885029993</v>
      </c>
      <c r="F20" s="272">
        <v>4777.2753937880016</v>
      </c>
      <c r="G20" s="288" t="s">
        <v>191</v>
      </c>
      <c r="I20" s="276"/>
      <c r="J20" s="245"/>
    </row>
    <row r="21" spans="1:10" ht="17.100000000000001" customHeight="1">
      <c r="A21" s="311" t="s">
        <v>166</v>
      </c>
      <c r="B21" s="272">
        <v>509.56162721000004</v>
      </c>
      <c r="C21" s="272">
        <v>3493.8196835960025</v>
      </c>
      <c r="D21" s="272">
        <v>211.44048265000009</v>
      </c>
      <c r="E21" s="272">
        <v>664.49487327000008</v>
      </c>
      <c r="F21" s="272">
        <v>610.52743499999963</v>
      </c>
      <c r="G21" s="23" t="s">
        <v>146</v>
      </c>
      <c r="I21" s="276"/>
      <c r="J21" s="245"/>
    </row>
    <row r="22" spans="1:10" ht="17.100000000000001" customHeight="1">
      <c r="A22" s="311" t="s">
        <v>167</v>
      </c>
      <c r="B22" s="272">
        <v>3619.0026980459998</v>
      </c>
      <c r="C22" s="272">
        <v>3113.4552036130021</v>
      </c>
      <c r="D22" s="272">
        <v>2656.7142807529999</v>
      </c>
      <c r="E22" s="272">
        <v>1991.374207026</v>
      </c>
      <c r="F22" s="272">
        <v>1983.9507246139997</v>
      </c>
      <c r="G22" s="23" t="s">
        <v>142</v>
      </c>
      <c r="I22" s="276"/>
      <c r="J22" s="245"/>
    </row>
    <row r="23" spans="1:10" ht="17.100000000000001" customHeight="1">
      <c r="A23" s="245" t="s">
        <v>96</v>
      </c>
      <c r="B23" s="272">
        <v>2874.4702551870009</v>
      </c>
      <c r="C23" s="272">
        <v>2908.8000866159991</v>
      </c>
      <c r="D23" s="272">
        <v>2584.413673124001</v>
      </c>
      <c r="E23" s="272">
        <v>1961.3702394099987</v>
      </c>
      <c r="F23" s="272">
        <v>2433.7266195789989</v>
      </c>
      <c r="G23" s="23" t="s">
        <v>195</v>
      </c>
      <c r="H23" s="310"/>
      <c r="I23" s="276"/>
      <c r="J23" s="245"/>
    </row>
    <row r="24" spans="1:10" ht="17.100000000000001" customHeight="1">
      <c r="A24" s="311" t="s">
        <v>170</v>
      </c>
      <c r="B24" s="272">
        <v>4091.7589229880009</v>
      </c>
      <c r="C24" s="272">
        <v>2813.4388296930047</v>
      </c>
      <c r="D24" s="272">
        <v>561.28076922900004</v>
      </c>
      <c r="E24" s="272">
        <v>612.86367268900017</v>
      </c>
      <c r="F24" s="272">
        <v>921.30433430100072</v>
      </c>
      <c r="G24" s="23" t="s">
        <v>145</v>
      </c>
      <c r="I24" s="276"/>
      <c r="J24" s="245"/>
    </row>
    <row r="25" spans="1:10" ht="17.100000000000001" customHeight="1">
      <c r="A25" s="311" t="s">
        <v>164</v>
      </c>
      <c r="B25" s="272">
        <v>3563.6968010049995</v>
      </c>
      <c r="C25" s="272">
        <v>2617.931820409</v>
      </c>
      <c r="D25" s="272">
        <v>2214.1627513079998</v>
      </c>
      <c r="E25" s="272">
        <v>1509.9443973650002</v>
      </c>
      <c r="F25" s="272">
        <v>2081.9197192230004</v>
      </c>
      <c r="G25" s="23" t="s">
        <v>143</v>
      </c>
      <c r="I25" s="276"/>
      <c r="J25" s="311"/>
    </row>
    <row r="26" spans="1:10" ht="17.100000000000001" customHeight="1">
      <c r="A26" s="245" t="s">
        <v>94</v>
      </c>
      <c r="B26" s="272">
        <v>2089.6939516190014</v>
      </c>
      <c r="C26" s="272">
        <v>2250.8169346390005</v>
      </c>
      <c r="D26" s="272">
        <v>1636.8021173180007</v>
      </c>
      <c r="E26" s="272">
        <v>1648.3969996840001</v>
      </c>
      <c r="F26" s="272">
        <v>2464.4565213980004</v>
      </c>
      <c r="G26" s="23" t="s">
        <v>707</v>
      </c>
      <c r="I26" s="276"/>
      <c r="J26" s="245"/>
    </row>
    <row r="27" spans="1:10" ht="17.100000000000001" customHeight="1">
      <c r="A27" s="245" t="s">
        <v>95</v>
      </c>
      <c r="B27" s="272">
        <v>2676.7187963369984</v>
      </c>
      <c r="C27" s="272">
        <v>1855.6428948250007</v>
      </c>
      <c r="D27" s="272">
        <v>1526.4028521360001</v>
      </c>
      <c r="E27" s="272">
        <v>1365.9652438560001</v>
      </c>
      <c r="F27" s="272">
        <v>2641.7627642389998</v>
      </c>
      <c r="G27" s="23" t="s">
        <v>706</v>
      </c>
      <c r="I27" s="276"/>
      <c r="J27" s="273"/>
    </row>
    <row r="28" spans="1:10" ht="17.100000000000001" customHeight="1">
      <c r="A28" s="273" t="s">
        <v>139</v>
      </c>
      <c r="B28" s="272">
        <v>2124.9582305070012</v>
      </c>
      <c r="C28" s="272">
        <v>1791.8386038069996</v>
      </c>
      <c r="D28" s="272">
        <v>1688.1571243250005</v>
      </c>
      <c r="E28" s="272">
        <v>1243.526928737999</v>
      </c>
      <c r="F28" s="272">
        <v>912.94256189899954</v>
      </c>
      <c r="G28" s="310" t="s">
        <v>83</v>
      </c>
      <c r="I28" s="276"/>
      <c r="J28" s="311"/>
    </row>
    <row r="29" spans="1:10" ht="17.100000000000001" customHeight="1">
      <c r="A29" s="245" t="s">
        <v>93</v>
      </c>
      <c r="B29" s="272">
        <v>1582.9709498300003</v>
      </c>
      <c r="C29" s="272">
        <v>1493.6969584000001</v>
      </c>
      <c r="D29" s="272">
        <v>1211.9709751779997</v>
      </c>
      <c r="E29" s="272">
        <v>1872.8997914609999</v>
      </c>
      <c r="F29" s="272">
        <v>1386.8253572120009</v>
      </c>
      <c r="G29" s="23" t="s">
        <v>189</v>
      </c>
      <c r="I29" s="276"/>
      <c r="J29" s="311"/>
    </row>
    <row r="30" spans="1:10" ht="17.100000000000001" customHeight="1">
      <c r="A30" s="311" t="s">
        <v>168</v>
      </c>
      <c r="B30" s="272">
        <v>585.70587073299976</v>
      </c>
      <c r="C30" s="272">
        <v>1088.3702307879996</v>
      </c>
      <c r="D30" s="272">
        <v>205.06291655800021</v>
      </c>
      <c r="E30" s="272">
        <v>624.48559699999998</v>
      </c>
      <c r="F30" s="272">
        <v>172.89649099999997</v>
      </c>
      <c r="G30" s="23" t="s">
        <v>147</v>
      </c>
      <c r="H30" s="310"/>
      <c r="I30" s="276"/>
      <c r="J30" s="16"/>
    </row>
    <row r="31" spans="1:10" ht="17.100000000000001" customHeight="1">
      <c r="A31" s="16" t="s">
        <v>365</v>
      </c>
      <c r="B31" s="272">
        <v>480.71002400399993</v>
      </c>
      <c r="C31" s="272">
        <v>637.7515932690003</v>
      </c>
      <c r="D31" s="272">
        <v>166.13123177799986</v>
      </c>
      <c r="E31" s="272">
        <v>146.35992507099999</v>
      </c>
      <c r="F31" s="272">
        <v>87.156949925999996</v>
      </c>
      <c r="G31" s="23" t="s">
        <v>366</v>
      </c>
      <c r="I31" s="276"/>
      <c r="J31" s="311"/>
    </row>
    <row r="32" spans="1:10" ht="17.100000000000001" customHeight="1">
      <c r="A32" s="311" t="s">
        <v>121</v>
      </c>
      <c r="B32" s="272">
        <v>247.42358569400008</v>
      </c>
      <c r="C32" s="272">
        <v>535.91854958700003</v>
      </c>
      <c r="D32" s="272">
        <v>15.050463276999999</v>
      </c>
      <c r="E32" s="272">
        <v>18.901459293000006</v>
      </c>
      <c r="F32" s="272">
        <v>19.848970854999997</v>
      </c>
      <c r="G32" s="23" t="s">
        <v>127</v>
      </c>
      <c r="I32" s="276"/>
      <c r="J32" s="245"/>
    </row>
    <row r="33" spans="1:11" ht="17.100000000000001" customHeight="1">
      <c r="A33" s="16" t="s">
        <v>165</v>
      </c>
      <c r="B33" s="272">
        <v>455.79317790800002</v>
      </c>
      <c r="C33" s="272">
        <v>519.394944635</v>
      </c>
      <c r="D33" s="272">
        <v>609.23178782700018</v>
      </c>
      <c r="E33" s="272">
        <v>394.89171857000008</v>
      </c>
      <c r="F33" s="272">
        <v>982.81680249200019</v>
      </c>
      <c r="G33" s="23" t="s">
        <v>144</v>
      </c>
      <c r="I33" s="276"/>
      <c r="J33" s="311"/>
    </row>
    <row r="34" spans="1:11" ht="17.100000000000001" customHeight="1">
      <c r="A34" s="245" t="s">
        <v>153</v>
      </c>
      <c r="B34" s="272">
        <v>287.36786864899994</v>
      </c>
      <c r="C34" s="272">
        <v>220.2385058940001</v>
      </c>
      <c r="D34" s="272">
        <v>155.11619457899994</v>
      </c>
      <c r="E34" s="272">
        <v>187.68382368199994</v>
      </c>
      <c r="F34" s="272">
        <v>125.1650903410001</v>
      </c>
      <c r="G34" s="23" t="s">
        <v>81</v>
      </c>
      <c r="I34" s="276"/>
      <c r="J34" s="311"/>
    </row>
    <row r="35" spans="1:11" ht="17.100000000000001" customHeight="1">
      <c r="A35" s="16" t="s">
        <v>120</v>
      </c>
      <c r="B35" s="272">
        <v>24.994362312</v>
      </c>
      <c r="C35" s="272">
        <v>52.020349134000028</v>
      </c>
      <c r="D35" s="272">
        <v>14.454515999999996</v>
      </c>
      <c r="E35" s="272">
        <v>8.4561219999999988</v>
      </c>
      <c r="F35" s="272">
        <v>13.187268999999999</v>
      </c>
      <c r="G35" s="23" t="s">
        <v>126</v>
      </c>
      <c r="I35" s="276"/>
      <c r="J35" s="16"/>
    </row>
    <row r="36" spans="1:11" ht="15" customHeight="1">
      <c r="A36" s="245" t="s">
        <v>502</v>
      </c>
      <c r="B36" s="272"/>
      <c r="C36" s="272"/>
      <c r="D36" s="272"/>
      <c r="E36" s="272">
        <v>5357.1422040479983</v>
      </c>
      <c r="F36" s="272">
        <v>8311.9967946539946</v>
      </c>
      <c r="G36" s="23" t="s">
        <v>492</v>
      </c>
      <c r="I36" s="276"/>
      <c r="J36" s="16"/>
    </row>
    <row r="37" spans="1:11" ht="15" customHeight="1">
      <c r="A37" s="16"/>
      <c r="B37" s="408"/>
      <c r="C37" s="408"/>
      <c r="D37" s="408"/>
      <c r="E37" s="408"/>
      <c r="F37" s="408"/>
      <c r="G37" s="310"/>
      <c r="I37" s="16"/>
    </row>
    <row r="38" spans="1:11" ht="15" customHeight="1">
      <c r="A38" s="16"/>
      <c r="B38" s="442"/>
      <c r="C38" s="442"/>
      <c r="D38" s="442"/>
      <c r="E38" s="277"/>
      <c r="F38" s="277"/>
      <c r="G38" s="310"/>
      <c r="I38" s="245"/>
      <c r="J38" s="343"/>
      <c r="K38" s="343"/>
    </row>
    <row r="39" spans="1:11" s="271" customFormat="1" ht="17.100000000000001" customHeight="1">
      <c r="A39" s="269" t="s">
        <v>137</v>
      </c>
      <c r="B39" s="356">
        <v>52436.501536272001</v>
      </c>
      <c r="C39" s="356">
        <v>54631.93538622497</v>
      </c>
      <c r="D39" s="356">
        <v>46799.068185729986</v>
      </c>
      <c r="E39" s="356">
        <v>35025.684175677983</v>
      </c>
      <c r="F39" s="356">
        <v>39973.703172367008</v>
      </c>
      <c r="G39" s="270" t="s">
        <v>308</v>
      </c>
      <c r="H39" s="16"/>
      <c r="I39" s="269"/>
      <c r="J39" s="274"/>
      <c r="K39" s="274"/>
    </row>
    <row r="40" spans="1:11" ht="17.100000000000001" customHeight="1">
      <c r="A40" s="245" t="s">
        <v>98</v>
      </c>
      <c r="B40" s="272">
        <v>36566.859418776992</v>
      </c>
      <c r="C40" s="272">
        <v>37979.67557446201</v>
      </c>
      <c r="D40" s="272">
        <v>30501.455260651004</v>
      </c>
      <c r="E40" s="272">
        <v>23073.794719638005</v>
      </c>
      <c r="F40" s="272">
        <v>25629.172228371994</v>
      </c>
      <c r="G40" s="23" t="s">
        <v>205</v>
      </c>
      <c r="I40" s="245"/>
      <c r="J40" s="272"/>
      <c r="K40" s="272"/>
    </row>
    <row r="41" spans="1:11" ht="17.100000000000001" customHeight="1">
      <c r="A41" s="245" t="s">
        <v>101</v>
      </c>
      <c r="B41" s="272">
        <v>9361.0178635859957</v>
      </c>
      <c r="C41" s="272">
        <v>10378.086917839995</v>
      </c>
      <c r="D41" s="272">
        <v>7365.5000695640019</v>
      </c>
      <c r="E41" s="272">
        <v>5520.5288496339981</v>
      </c>
      <c r="F41" s="272">
        <v>6484.8506640930018</v>
      </c>
      <c r="G41" s="23" t="s">
        <v>124</v>
      </c>
      <c r="I41" s="245"/>
      <c r="J41" s="272"/>
      <c r="K41" s="272"/>
    </row>
    <row r="42" spans="1:11" ht="17.100000000000001" customHeight="1">
      <c r="A42" s="245" t="s">
        <v>99</v>
      </c>
      <c r="B42" s="272">
        <v>650.165488493</v>
      </c>
      <c r="C42" s="272">
        <v>1694.3009980000008</v>
      </c>
      <c r="D42" s="272">
        <v>5869.4376345399942</v>
      </c>
      <c r="E42" s="272">
        <v>4012.4803045349977</v>
      </c>
      <c r="F42" s="272">
        <v>4954.8106408100048</v>
      </c>
      <c r="G42" s="23" t="s">
        <v>201</v>
      </c>
      <c r="I42" s="245"/>
      <c r="J42" s="272"/>
      <c r="K42" s="272"/>
    </row>
    <row r="43" spans="1:11" ht="17.100000000000001" customHeight="1">
      <c r="A43" s="245" t="s">
        <v>100</v>
      </c>
      <c r="B43" s="272">
        <v>2929.4118448899981</v>
      </c>
      <c r="C43" s="272">
        <v>3147.0613207170018</v>
      </c>
      <c r="D43" s="272">
        <v>2277.3619474179986</v>
      </c>
      <c r="E43" s="272">
        <v>1921.8805012560006</v>
      </c>
      <c r="F43" s="272">
        <v>2367.0652546499987</v>
      </c>
      <c r="G43" s="23" t="s">
        <v>199</v>
      </c>
      <c r="I43" s="245"/>
      <c r="J43" s="272"/>
      <c r="K43" s="272"/>
    </row>
    <row r="44" spans="1:11" ht="17.100000000000001" customHeight="1">
      <c r="A44" s="245" t="s">
        <v>787</v>
      </c>
      <c r="B44" s="272">
        <v>2929.046920526016</v>
      </c>
      <c r="C44" s="272">
        <v>1432.8105752059637</v>
      </c>
      <c r="D44" s="272">
        <v>785.31327355698158</v>
      </c>
      <c r="E44" s="272">
        <v>496.99980061497627</v>
      </c>
      <c r="F44" s="272">
        <v>537.8043844420099</v>
      </c>
      <c r="G44" s="23" t="s">
        <v>788</v>
      </c>
      <c r="I44" s="245"/>
      <c r="J44" s="272"/>
      <c r="K44" s="272"/>
    </row>
    <row r="45" spans="1:11" ht="17.100000000000001" customHeight="1">
      <c r="A45" s="245"/>
      <c r="B45" s="272"/>
      <c r="C45" s="272"/>
      <c r="D45" s="272"/>
      <c r="E45" s="272"/>
      <c r="F45" s="272"/>
      <c r="G45" s="23"/>
      <c r="I45" s="245"/>
      <c r="J45" s="272"/>
      <c r="K45" s="272"/>
    </row>
    <row r="46" spans="1:11" ht="17.100000000000001" customHeight="1">
      <c r="A46" s="245"/>
      <c r="B46" s="272"/>
      <c r="C46" s="272"/>
      <c r="D46" s="272"/>
      <c r="E46" s="272"/>
      <c r="F46" s="272"/>
      <c r="G46" s="23"/>
      <c r="I46" s="245"/>
      <c r="J46" s="272"/>
      <c r="K46" s="272"/>
    </row>
    <row r="47" spans="1:11" ht="17.100000000000001" customHeight="1">
      <c r="A47" s="245"/>
      <c r="B47" s="408"/>
      <c r="C47" s="408"/>
      <c r="D47" s="408"/>
      <c r="E47" s="408"/>
      <c r="F47" s="408"/>
      <c r="G47" s="23"/>
      <c r="I47" s="271"/>
      <c r="J47" s="271"/>
      <c r="K47" s="271"/>
    </row>
    <row r="48" spans="1:11" s="271" customFormat="1" ht="17.100000000000001" customHeight="1">
      <c r="A48" s="269" t="s">
        <v>102</v>
      </c>
      <c r="B48" s="357">
        <f>B8+B39</f>
        <v>407364.17189147294</v>
      </c>
      <c r="C48" s="357">
        <f>C8+C39</f>
        <v>389764.64472574915</v>
      </c>
      <c r="D48" s="357">
        <f>D8+D39</f>
        <v>305384.05728339544</v>
      </c>
      <c r="E48" s="357">
        <f>E8+E39</f>
        <v>255670.06201544043</v>
      </c>
      <c r="F48" s="357">
        <f>F8+F39</f>
        <v>300677.71893401124</v>
      </c>
      <c r="G48" s="270" t="s">
        <v>128</v>
      </c>
      <c r="H48" s="16"/>
      <c r="I48" s="269"/>
      <c r="J48" s="357"/>
      <c r="K48" s="357"/>
    </row>
    <row r="49" spans="1:11" ht="12.75" customHeight="1">
      <c r="A49" s="277"/>
      <c r="D49" s="277"/>
      <c r="G49" s="262"/>
      <c r="I49" s="16"/>
    </row>
    <row r="50" spans="1:11" ht="12.75" customHeight="1">
      <c r="A50" s="72"/>
      <c r="B50" s="312"/>
      <c r="C50" s="312"/>
      <c r="D50" s="312"/>
      <c r="E50" s="312"/>
      <c r="F50" s="312"/>
      <c r="G50" s="250"/>
    </row>
    <row r="51" spans="1:11" ht="12.75" customHeight="1">
      <c r="A51" s="72"/>
      <c r="B51" s="312"/>
      <c r="C51" s="312"/>
      <c r="D51" s="312"/>
      <c r="G51" s="250"/>
      <c r="I51" s="16"/>
    </row>
    <row r="52" spans="1:11" ht="12.75" customHeight="1">
      <c r="A52" s="72"/>
      <c r="B52" s="312"/>
      <c r="C52" s="312"/>
      <c r="D52" s="312"/>
      <c r="G52" s="250"/>
      <c r="I52" s="16"/>
    </row>
    <row r="53" spans="1:11" ht="12.75" customHeight="1">
      <c r="A53" s="72"/>
      <c r="B53" s="312"/>
      <c r="C53" s="312"/>
      <c r="D53" s="312"/>
      <c r="G53" s="250"/>
      <c r="I53" s="16"/>
    </row>
    <row r="54" spans="1:11" ht="12.75" customHeight="1">
      <c r="A54" s="72"/>
      <c r="B54" s="312"/>
      <c r="C54" s="312"/>
      <c r="D54" s="312"/>
      <c r="G54" s="250"/>
      <c r="I54" s="314"/>
      <c r="J54" s="277"/>
      <c r="K54" s="277"/>
    </row>
    <row r="55" spans="1:11" s="277" customFormat="1" ht="12.75" customHeight="1">
      <c r="A55" s="312"/>
      <c r="B55" s="352"/>
      <c r="C55" s="352"/>
      <c r="D55" s="312"/>
      <c r="G55" s="313"/>
      <c r="H55" s="314"/>
      <c r="I55" s="16"/>
      <c r="J55" s="261"/>
      <c r="K55" s="261"/>
    </row>
    <row r="56" spans="1:11" ht="12.75" customHeight="1">
      <c r="A56" s="72"/>
      <c r="B56" s="312"/>
      <c r="C56" s="312"/>
      <c r="D56" s="312"/>
      <c r="G56" s="250"/>
      <c r="I56" s="16"/>
    </row>
    <row r="57" spans="1:11" ht="12.75" customHeight="1">
      <c r="A57" s="72"/>
      <c r="B57" s="312"/>
      <c r="C57" s="312"/>
      <c r="D57" s="312"/>
      <c r="G57" s="250"/>
      <c r="I57" s="16"/>
    </row>
    <row r="58" spans="1:11" ht="12.75" customHeight="1">
      <c r="A58" s="72"/>
      <c r="B58" s="312"/>
      <c r="C58" s="312"/>
      <c r="D58" s="312"/>
      <c r="G58" s="250"/>
      <c r="I58" s="16"/>
    </row>
    <row r="59" spans="1:11" ht="12.75" customHeight="1">
      <c r="A59" s="72"/>
      <c r="B59" s="312"/>
      <c r="C59" s="312"/>
      <c r="D59" s="312"/>
      <c r="G59" s="250"/>
      <c r="I59" s="16"/>
    </row>
    <row r="60" spans="1:11" ht="12.75" customHeight="1">
      <c r="A60" s="72"/>
      <c r="B60" s="312"/>
      <c r="C60" s="312"/>
      <c r="D60" s="312"/>
      <c r="G60" s="250"/>
      <c r="I60" s="16"/>
    </row>
    <row r="61" spans="1:11" ht="12.75" customHeight="1">
      <c r="A61" s="72"/>
      <c r="B61" s="312"/>
      <c r="C61" s="312"/>
      <c r="D61" s="312"/>
      <c r="G61" s="250"/>
      <c r="I61" s="16"/>
    </row>
    <row r="62" spans="1:11" ht="12.75" customHeight="1">
      <c r="A62" s="72"/>
      <c r="B62" s="312"/>
      <c r="C62" s="312"/>
      <c r="D62" s="312"/>
      <c r="G62" s="250"/>
      <c r="I62" s="16"/>
      <c r="J62" s="35"/>
      <c r="K62" s="35"/>
    </row>
    <row r="63" spans="1:11" s="35" customFormat="1" ht="12.75" customHeight="1">
      <c r="A63" s="72" t="s">
        <v>254</v>
      </c>
      <c r="B63" s="312"/>
      <c r="C63" s="312"/>
      <c r="D63" s="312"/>
      <c r="G63" s="92" t="s">
        <v>255</v>
      </c>
      <c r="I63" s="261"/>
      <c r="J63" s="261"/>
      <c r="K63" s="261"/>
    </row>
    <row r="64" spans="1:11" ht="12.75" customHeight="1">
      <c r="A64" s="278"/>
      <c r="B64" s="358"/>
      <c r="C64" s="358"/>
      <c r="D64" s="358"/>
      <c r="E64" s="278"/>
      <c r="F64" s="278"/>
      <c r="G64" s="278"/>
      <c r="I64" s="284"/>
    </row>
    <row r="65" spans="1:10" ht="24.75" customHeight="1">
      <c r="A65" s="279" t="s">
        <v>103</v>
      </c>
      <c r="B65" s="359"/>
      <c r="C65" s="359"/>
      <c r="D65" s="359"/>
      <c r="G65" s="253" t="s">
        <v>221</v>
      </c>
      <c r="I65" s="262"/>
    </row>
    <row r="66" spans="1:10" ht="18.95" customHeight="1">
      <c r="D66" s="277"/>
      <c r="G66" s="262"/>
      <c r="I66" s="262"/>
    </row>
    <row r="67" spans="1:10" ht="20.25" customHeight="1">
      <c r="A67" s="266" t="s">
        <v>351</v>
      </c>
      <c r="B67" s="354"/>
      <c r="C67" s="354"/>
      <c r="D67" s="354"/>
      <c r="E67" s="16"/>
      <c r="F67" s="16"/>
      <c r="G67" s="264" t="s">
        <v>363</v>
      </c>
      <c r="I67" s="268"/>
    </row>
    <row r="68" spans="1:10" ht="20.25" customHeight="1">
      <c r="A68" s="266" t="s">
        <v>156</v>
      </c>
      <c r="B68" s="354"/>
      <c r="C68" s="354"/>
      <c r="D68" s="354"/>
      <c r="G68" s="267" t="s">
        <v>362</v>
      </c>
    </row>
    <row r="69" spans="1:10">
      <c r="D69" s="277"/>
      <c r="I69" s="262"/>
    </row>
    <row r="70" spans="1:10" ht="15.75" customHeight="1">
      <c r="A70" s="245" t="s">
        <v>85</v>
      </c>
      <c r="B70" s="330" t="s">
        <v>791</v>
      </c>
      <c r="C70" s="343" t="s">
        <v>803</v>
      </c>
      <c r="D70" s="343">
        <v>2021</v>
      </c>
      <c r="E70" s="343">
        <v>2020</v>
      </c>
      <c r="F70" s="343">
        <v>2019</v>
      </c>
      <c r="G70" s="239" t="s">
        <v>181</v>
      </c>
      <c r="I70" s="16"/>
    </row>
    <row r="71" spans="1:10" ht="14.1" customHeight="1">
      <c r="D71" s="277"/>
      <c r="E71" s="277"/>
      <c r="F71" s="277"/>
      <c r="G71" s="284"/>
      <c r="I71" s="16"/>
      <c r="J71" s="269"/>
    </row>
    <row r="72" spans="1:10" ht="17.100000000000001" customHeight="1">
      <c r="A72" s="269" t="s">
        <v>318</v>
      </c>
      <c r="B72" s="355">
        <v>272346.12023014989</v>
      </c>
      <c r="C72" s="355">
        <v>242528.09474793301</v>
      </c>
      <c r="D72" s="355">
        <v>195587.26536525594</v>
      </c>
      <c r="E72" s="355">
        <v>173228.74008198702</v>
      </c>
      <c r="F72" s="355">
        <v>190070.68768948852</v>
      </c>
      <c r="G72" s="270" t="s">
        <v>704</v>
      </c>
      <c r="I72" s="16"/>
      <c r="J72" s="245"/>
    </row>
    <row r="73" spans="1:10" ht="17.100000000000001" customHeight="1">
      <c r="A73" s="245" t="s">
        <v>105</v>
      </c>
      <c r="B73" s="272">
        <v>96966.315285420991</v>
      </c>
      <c r="C73" s="272">
        <v>84122.27259519801</v>
      </c>
      <c r="D73" s="272">
        <v>70855.933434975013</v>
      </c>
      <c r="E73" s="272">
        <v>62909.18971913401</v>
      </c>
      <c r="F73" s="272">
        <v>68593.674210382029</v>
      </c>
      <c r="G73" s="23" t="s">
        <v>184</v>
      </c>
      <c r="H73" s="275"/>
      <c r="I73" s="16"/>
      <c r="J73" s="245"/>
    </row>
    <row r="74" spans="1:10" ht="17.100000000000001" customHeight="1">
      <c r="A74" s="245" t="s">
        <v>104</v>
      </c>
      <c r="B74" s="272">
        <v>87476.102217491032</v>
      </c>
      <c r="C74" s="272">
        <v>80523.17399460802</v>
      </c>
      <c r="D74" s="272">
        <v>67237.590806686014</v>
      </c>
      <c r="E74" s="272">
        <v>57523.310441209993</v>
      </c>
      <c r="F74" s="272">
        <v>62065.36197214901</v>
      </c>
      <c r="G74" s="23" t="s">
        <v>123</v>
      </c>
      <c r="H74" s="275"/>
      <c r="I74" s="16"/>
      <c r="J74" s="245"/>
    </row>
    <row r="75" spans="1:10" ht="17.100000000000001" customHeight="1">
      <c r="A75" s="245" t="s">
        <v>106</v>
      </c>
      <c r="B75" s="272">
        <v>22306.509390332994</v>
      </c>
      <c r="C75" s="272">
        <v>19107.239657116002</v>
      </c>
      <c r="D75" s="272">
        <v>14025.218269371997</v>
      </c>
      <c r="E75" s="272">
        <v>11586.574498671993</v>
      </c>
      <c r="F75" s="272">
        <v>13145.329361060993</v>
      </c>
      <c r="G75" s="288" t="s">
        <v>183</v>
      </c>
      <c r="H75" s="275"/>
      <c r="I75" s="16"/>
      <c r="J75" s="245"/>
    </row>
    <row r="76" spans="1:10" ht="17.100000000000001" customHeight="1">
      <c r="A76" s="245" t="s">
        <v>107</v>
      </c>
      <c r="B76" s="272">
        <v>18394.745431117</v>
      </c>
      <c r="C76" s="272">
        <v>13531.331431691004</v>
      </c>
      <c r="D76" s="272">
        <v>9680.5231946880012</v>
      </c>
      <c r="E76" s="272">
        <v>8571.266162750997</v>
      </c>
      <c r="F76" s="272">
        <v>9012.5092051579959</v>
      </c>
      <c r="G76" s="23" t="s">
        <v>203</v>
      </c>
      <c r="H76" s="275"/>
      <c r="I76" s="16"/>
      <c r="J76" s="245"/>
    </row>
    <row r="77" spans="1:10" ht="17.100000000000001" customHeight="1">
      <c r="A77" s="245" t="s">
        <v>108</v>
      </c>
      <c r="B77" s="272">
        <v>9330.3870260679923</v>
      </c>
      <c r="C77" s="272">
        <v>8945.7729602619984</v>
      </c>
      <c r="D77" s="272">
        <v>8360.0491897280044</v>
      </c>
      <c r="E77" s="272">
        <v>8390.9742751700051</v>
      </c>
      <c r="F77" s="272">
        <v>7556.3742058460039</v>
      </c>
      <c r="G77" s="23" t="s">
        <v>79</v>
      </c>
      <c r="H77" s="275"/>
      <c r="I77" s="16"/>
      <c r="J77" s="245"/>
    </row>
    <row r="78" spans="1:10" ht="17.100000000000001" customHeight="1">
      <c r="A78" s="245" t="s">
        <v>150</v>
      </c>
      <c r="B78" s="272">
        <v>5643.5986533730002</v>
      </c>
      <c r="C78" s="272">
        <v>8120.4425398130043</v>
      </c>
      <c r="D78" s="272">
        <v>4974.5367309600015</v>
      </c>
      <c r="E78" s="272">
        <v>3789.7330397760002</v>
      </c>
      <c r="F78" s="272">
        <v>4497.8066110770014</v>
      </c>
      <c r="G78" s="23" t="s">
        <v>80</v>
      </c>
      <c r="H78" s="315"/>
      <c r="I78" s="16"/>
      <c r="J78" s="245"/>
    </row>
    <row r="79" spans="1:10" ht="17.100000000000001" customHeight="1">
      <c r="A79" s="245" t="s">
        <v>110</v>
      </c>
      <c r="B79" s="272">
        <v>6923.7918257930005</v>
      </c>
      <c r="C79" s="272">
        <v>6007.4610444370001</v>
      </c>
      <c r="D79" s="272">
        <v>4639.7627559629991</v>
      </c>
      <c r="E79" s="272">
        <v>3459.3481914660001</v>
      </c>
      <c r="F79" s="272">
        <v>4275.4745878040003</v>
      </c>
      <c r="G79" s="23" t="s">
        <v>193</v>
      </c>
      <c r="H79" s="275"/>
      <c r="I79" s="16"/>
      <c r="J79" s="245"/>
    </row>
    <row r="80" spans="1:10" ht="17.100000000000001" customHeight="1">
      <c r="A80" s="311" t="s">
        <v>169</v>
      </c>
      <c r="B80" s="272">
        <v>4217.088323326001</v>
      </c>
      <c r="C80" s="272">
        <v>3840.7987450320015</v>
      </c>
      <c r="D80" s="272">
        <v>3162.4439854250004</v>
      </c>
      <c r="E80" s="272">
        <v>2070.2164175849998</v>
      </c>
      <c r="F80" s="272">
        <v>2459.3073221880004</v>
      </c>
      <c r="G80" s="23" t="s">
        <v>141</v>
      </c>
      <c r="H80" s="275"/>
      <c r="I80" s="16"/>
      <c r="J80" s="245"/>
    </row>
    <row r="81" spans="1:10" ht="17.100000000000001" customHeight="1">
      <c r="A81" s="16" t="s">
        <v>138</v>
      </c>
      <c r="B81" s="272">
        <v>4973.5870113420006</v>
      </c>
      <c r="C81" s="272">
        <v>3711.3871121730008</v>
      </c>
      <c r="D81" s="272">
        <v>2264.7565367499988</v>
      </c>
      <c r="E81" s="272">
        <v>1271.4579629799994</v>
      </c>
      <c r="F81" s="272">
        <v>1353.1944820699998</v>
      </c>
      <c r="G81" s="23" t="s">
        <v>82</v>
      </c>
      <c r="I81" s="16"/>
      <c r="J81" s="311"/>
    </row>
    <row r="82" spans="1:10" ht="17.100000000000001" customHeight="1">
      <c r="A82" s="245" t="s">
        <v>319</v>
      </c>
      <c r="B82" s="272">
        <v>2352.2607705569994</v>
      </c>
      <c r="C82" s="272">
        <v>2181.7893146730003</v>
      </c>
      <c r="D82" s="272">
        <v>1407.2230910259998</v>
      </c>
      <c r="E82" s="272">
        <v>696.04985501200008</v>
      </c>
      <c r="F82" s="272">
        <v>1006.5592623059999</v>
      </c>
      <c r="G82" s="23" t="s">
        <v>786</v>
      </c>
      <c r="H82" s="275"/>
      <c r="I82" s="16"/>
      <c r="J82" s="16"/>
    </row>
    <row r="83" spans="1:10" ht="17.100000000000001" customHeight="1">
      <c r="A83" s="245" t="s">
        <v>113</v>
      </c>
      <c r="B83" s="272">
        <v>2719.2969633540006</v>
      </c>
      <c r="C83" s="272">
        <v>2148.1401069849994</v>
      </c>
      <c r="D83" s="272">
        <v>1741.4903275559998</v>
      </c>
      <c r="E83" s="272">
        <v>1628.2280439719998</v>
      </c>
      <c r="F83" s="272">
        <v>1904.645518647</v>
      </c>
      <c r="G83" s="23" t="s">
        <v>195</v>
      </c>
      <c r="I83" s="16"/>
      <c r="J83" s="245"/>
    </row>
    <row r="84" spans="1:10" ht="17.100000000000001" customHeight="1">
      <c r="A84" s="245" t="s">
        <v>112</v>
      </c>
      <c r="B84" s="272">
        <v>1737.6422469819997</v>
      </c>
      <c r="C84" s="272">
        <v>1416.7645869730002</v>
      </c>
      <c r="D84" s="272">
        <v>1175.9695739010003</v>
      </c>
      <c r="E84" s="272">
        <v>521.524909041</v>
      </c>
      <c r="F84" s="272">
        <v>975.2087666729999</v>
      </c>
      <c r="G84" s="288" t="s">
        <v>191</v>
      </c>
      <c r="I84" s="16"/>
      <c r="J84" s="311"/>
    </row>
    <row r="85" spans="1:10" ht="17.100000000000001" customHeight="1">
      <c r="A85" s="245" t="s">
        <v>109</v>
      </c>
      <c r="B85" s="272">
        <v>1348.768788311</v>
      </c>
      <c r="C85" s="272">
        <v>1231.6677319359999</v>
      </c>
      <c r="D85" s="272">
        <v>780.48420094100004</v>
      </c>
      <c r="E85" s="272">
        <v>622.94069658899991</v>
      </c>
      <c r="F85" s="272">
        <v>469.23097205099964</v>
      </c>
      <c r="G85" s="23" t="s">
        <v>84</v>
      </c>
      <c r="I85" s="16"/>
      <c r="J85" s="245"/>
    </row>
    <row r="86" spans="1:10" ht="17.100000000000001" customHeight="1">
      <c r="A86" s="16" t="s">
        <v>165</v>
      </c>
      <c r="B86" s="272">
        <v>1134.030238351</v>
      </c>
      <c r="C86" s="272">
        <v>1226.4463359069998</v>
      </c>
      <c r="D86" s="272">
        <v>716.77233099799992</v>
      </c>
      <c r="E86" s="272">
        <v>298.62155311499998</v>
      </c>
      <c r="F86" s="272">
        <v>507.9886709669999</v>
      </c>
      <c r="G86" s="23" t="s">
        <v>144</v>
      </c>
      <c r="H86" s="275"/>
      <c r="I86" s="16"/>
      <c r="J86" s="311"/>
    </row>
    <row r="87" spans="1:10" ht="17.100000000000001" customHeight="1">
      <c r="A87" s="311" t="s">
        <v>167</v>
      </c>
      <c r="B87" s="272">
        <v>933.52343419699992</v>
      </c>
      <c r="C87" s="272">
        <v>992.45068031000017</v>
      </c>
      <c r="D87" s="272">
        <v>622.50221441400015</v>
      </c>
      <c r="E87" s="272">
        <v>706.04018379400009</v>
      </c>
      <c r="F87" s="272">
        <v>791.51713465899991</v>
      </c>
      <c r="G87" s="23" t="s">
        <v>142</v>
      </c>
      <c r="I87" s="16"/>
      <c r="J87" s="311"/>
    </row>
    <row r="88" spans="1:10" ht="17.100000000000001" customHeight="1">
      <c r="A88" s="311" t="s">
        <v>164</v>
      </c>
      <c r="B88" s="272">
        <v>1144.7414904569998</v>
      </c>
      <c r="C88" s="272">
        <v>920.57613296699958</v>
      </c>
      <c r="D88" s="272">
        <v>622.62944350999999</v>
      </c>
      <c r="E88" s="272">
        <v>572.18379187900007</v>
      </c>
      <c r="F88" s="272">
        <v>665.20920496300005</v>
      </c>
      <c r="G88" s="23" t="s">
        <v>143</v>
      </c>
      <c r="I88" s="16"/>
      <c r="J88" s="311"/>
    </row>
    <row r="89" spans="1:10" ht="17.100000000000001" customHeight="1">
      <c r="A89" s="245" t="s">
        <v>111</v>
      </c>
      <c r="B89" s="272">
        <v>885.53241772900003</v>
      </c>
      <c r="C89" s="272">
        <v>912.67794406499991</v>
      </c>
      <c r="D89" s="272">
        <v>865.6310078690002</v>
      </c>
      <c r="E89" s="272">
        <v>1181.3676718940001</v>
      </c>
      <c r="F89" s="272">
        <v>1522.306413931</v>
      </c>
      <c r="G89" s="23" t="s">
        <v>706</v>
      </c>
      <c r="H89" s="275"/>
      <c r="I89" s="16"/>
      <c r="J89" s="273"/>
    </row>
    <row r="90" spans="1:10" ht="17.100000000000001" customHeight="1">
      <c r="A90" s="311" t="s">
        <v>170</v>
      </c>
      <c r="B90" s="272">
        <v>913.10782145100029</v>
      </c>
      <c r="C90" s="272">
        <v>845.95411015499997</v>
      </c>
      <c r="D90" s="272">
        <v>491.34387238300008</v>
      </c>
      <c r="E90" s="272">
        <v>306.01946658200001</v>
      </c>
      <c r="F90" s="272">
        <v>153.75651538000002</v>
      </c>
      <c r="G90" s="23" t="s">
        <v>145</v>
      </c>
      <c r="H90" s="275"/>
      <c r="I90" s="16"/>
      <c r="J90" s="245"/>
    </row>
    <row r="91" spans="1:10" ht="17.100000000000001" customHeight="1">
      <c r="A91" s="273" t="s">
        <v>139</v>
      </c>
      <c r="B91" s="272">
        <v>983.01437889800002</v>
      </c>
      <c r="C91" s="272">
        <v>769.921841653</v>
      </c>
      <c r="D91" s="272">
        <v>538.70712216700008</v>
      </c>
      <c r="E91" s="272">
        <v>602.58983074100024</v>
      </c>
      <c r="F91" s="272">
        <v>1006.2176982889998</v>
      </c>
      <c r="G91" s="310" t="s">
        <v>83</v>
      </c>
      <c r="H91" s="275"/>
      <c r="I91" s="16"/>
      <c r="J91" s="245"/>
    </row>
    <row r="92" spans="1:10" ht="17.100000000000001" customHeight="1">
      <c r="A92" s="245" t="s">
        <v>115</v>
      </c>
      <c r="B92" s="272">
        <v>841.65547412699993</v>
      </c>
      <c r="C92" s="272">
        <v>763.73728275199983</v>
      </c>
      <c r="D92" s="272">
        <v>693.64453919200014</v>
      </c>
      <c r="E92" s="272">
        <v>566.19134980499973</v>
      </c>
      <c r="F92" s="272">
        <v>546.88476307599979</v>
      </c>
      <c r="G92" s="23" t="s">
        <v>189</v>
      </c>
      <c r="H92" s="275"/>
      <c r="I92" s="16"/>
      <c r="J92" s="245"/>
    </row>
    <row r="93" spans="1:10" ht="17.100000000000001" customHeight="1">
      <c r="A93" s="245" t="s">
        <v>114</v>
      </c>
      <c r="B93" s="272">
        <v>227.18893638200007</v>
      </c>
      <c r="C93" s="272">
        <v>396.69596862500009</v>
      </c>
      <c r="D93" s="272">
        <v>263.08964741400007</v>
      </c>
      <c r="E93" s="272">
        <v>76.072480940000062</v>
      </c>
      <c r="F93" s="272">
        <v>74.312033078999988</v>
      </c>
      <c r="G93" s="23" t="s">
        <v>707</v>
      </c>
      <c r="H93" s="315"/>
      <c r="I93" s="16"/>
      <c r="J93" s="311"/>
    </row>
    <row r="94" spans="1:10" ht="17.100000000000001" customHeight="1">
      <c r="A94" s="16" t="s">
        <v>365</v>
      </c>
      <c r="B94" s="272">
        <v>71.05079314999999</v>
      </c>
      <c r="C94" s="272">
        <v>295.45256063599993</v>
      </c>
      <c r="D94" s="272">
        <v>199.99109469200002</v>
      </c>
      <c r="E94" s="272">
        <v>288.05199288199998</v>
      </c>
      <c r="F94" s="272">
        <v>270.16709195500005</v>
      </c>
      <c r="G94" s="23" t="s">
        <v>366</v>
      </c>
      <c r="I94" s="16"/>
      <c r="J94" s="16"/>
    </row>
    <row r="95" spans="1:10" ht="17.100000000000001" customHeight="1">
      <c r="A95" s="16" t="s">
        <v>120</v>
      </c>
      <c r="B95" s="272">
        <v>195.39251968999989</v>
      </c>
      <c r="C95" s="272">
        <v>170.21004881999997</v>
      </c>
      <c r="D95" s="272">
        <v>22.193602848999998</v>
      </c>
      <c r="E95" s="272">
        <v>19.186083184999994</v>
      </c>
      <c r="F95" s="272">
        <v>21.811638920000004</v>
      </c>
      <c r="G95" s="23" t="s">
        <v>126</v>
      </c>
      <c r="I95" s="16"/>
      <c r="J95" s="311"/>
    </row>
    <row r="96" spans="1:10" ht="17.100000000000001" customHeight="1">
      <c r="A96" s="311" t="s">
        <v>166</v>
      </c>
      <c r="B96" s="272">
        <v>342.67183780799991</v>
      </c>
      <c r="C96" s="272">
        <v>138.97815188499999</v>
      </c>
      <c r="D96" s="272">
        <v>13.984193853000001</v>
      </c>
      <c r="E96" s="272">
        <v>35.30579934299999</v>
      </c>
      <c r="F96" s="272">
        <v>12.857176568999996</v>
      </c>
      <c r="G96" s="23" t="s">
        <v>146</v>
      </c>
      <c r="I96" s="16"/>
      <c r="J96" s="245"/>
    </row>
    <row r="97" spans="1:10" ht="17.100000000000001" customHeight="1">
      <c r="A97" s="311" t="s">
        <v>121</v>
      </c>
      <c r="B97" s="272">
        <v>151.25928068000002</v>
      </c>
      <c r="C97" s="272">
        <v>111.35611261799998</v>
      </c>
      <c r="D97" s="272">
        <v>161.89163754799998</v>
      </c>
      <c r="E97" s="272">
        <v>82.11973380000002</v>
      </c>
      <c r="F97" s="272">
        <v>73.701007642000036</v>
      </c>
      <c r="G97" s="23" t="s">
        <v>127</v>
      </c>
      <c r="H97" s="275"/>
      <c r="I97" s="16"/>
      <c r="J97" s="245"/>
    </row>
    <row r="98" spans="1:10" ht="17.100000000000001" customHeight="1">
      <c r="A98" s="245" t="s">
        <v>151</v>
      </c>
      <c r="B98" s="272">
        <v>66.361136619999996</v>
      </c>
      <c r="C98" s="272">
        <v>65.971215874000009</v>
      </c>
      <c r="D98" s="272">
        <v>53.912798644999981</v>
      </c>
      <c r="E98" s="272">
        <v>53.620417895000003</v>
      </c>
      <c r="F98" s="272">
        <v>54.693963555999993</v>
      </c>
      <c r="G98" s="23" t="s">
        <v>81</v>
      </c>
      <c r="I98" s="16"/>
      <c r="J98" s="16"/>
    </row>
    <row r="99" spans="1:10" ht="17.100000000000001" customHeight="1">
      <c r="A99" s="311" t="s">
        <v>168</v>
      </c>
      <c r="B99" s="272">
        <v>66.496537142000008</v>
      </c>
      <c r="C99" s="272">
        <v>29.424540769</v>
      </c>
      <c r="D99" s="272">
        <v>14.989761751</v>
      </c>
      <c r="E99" s="272">
        <v>22.867479584000002</v>
      </c>
      <c r="F99" s="272">
        <v>58.438773212000001</v>
      </c>
      <c r="G99" s="23" t="s">
        <v>147</v>
      </c>
      <c r="I99" s="16"/>
      <c r="J99" s="16"/>
    </row>
    <row r="100" spans="1:10" ht="14.45" customHeight="1">
      <c r="A100" s="245" t="s">
        <v>502</v>
      </c>
      <c r="B100" s="272"/>
      <c r="C100" s="272"/>
      <c r="D100" s="272"/>
      <c r="E100" s="272">
        <v>5377.6880331899984</v>
      </c>
      <c r="F100" s="272">
        <v>6996.1491258790038</v>
      </c>
      <c r="G100" s="23" t="s">
        <v>492</v>
      </c>
      <c r="H100" s="275"/>
      <c r="I100" s="16"/>
      <c r="J100" s="245"/>
    </row>
    <row r="101" spans="1:10" ht="14.45" customHeight="1">
      <c r="A101" s="245"/>
      <c r="B101" s="394"/>
      <c r="C101" s="394"/>
      <c r="D101" s="394"/>
      <c r="E101" s="394"/>
      <c r="F101" s="394"/>
      <c r="G101" s="310"/>
      <c r="H101" s="280"/>
      <c r="I101" s="16"/>
      <c r="J101" s="16"/>
    </row>
    <row r="102" spans="1:10" ht="14.45" customHeight="1">
      <c r="A102" s="16"/>
      <c r="B102" s="442"/>
      <c r="C102" s="442"/>
      <c r="D102" s="442"/>
      <c r="E102" s="395"/>
      <c r="F102" s="395"/>
      <c r="G102" s="310"/>
      <c r="I102" s="16"/>
      <c r="J102" s="269"/>
    </row>
    <row r="103" spans="1:10" ht="17.100000000000001" customHeight="1">
      <c r="A103" s="269" t="s">
        <v>137</v>
      </c>
      <c r="B103" s="355">
        <v>16249.150163828006</v>
      </c>
      <c r="C103" s="355">
        <v>15792.824502799993</v>
      </c>
      <c r="D103" s="355">
        <v>11337.965871624014</v>
      </c>
      <c r="E103" s="355">
        <v>9898.6791816849891</v>
      </c>
      <c r="F103" s="355">
        <v>11033.249666459998</v>
      </c>
      <c r="G103" s="270" t="s">
        <v>308</v>
      </c>
      <c r="H103" s="281"/>
      <c r="I103" s="16"/>
      <c r="J103" s="245"/>
    </row>
    <row r="104" spans="1:10" ht="17.100000000000001" customHeight="1">
      <c r="A104" s="245" t="s">
        <v>117</v>
      </c>
      <c r="B104" s="272">
        <v>11833.196259589002</v>
      </c>
      <c r="C104" s="272">
        <v>11149.791849937001</v>
      </c>
      <c r="D104" s="272">
        <v>7192.4670492280002</v>
      </c>
      <c r="E104" s="272">
        <v>5711.3912180419993</v>
      </c>
      <c r="F104" s="272">
        <v>6275.2795059930031</v>
      </c>
      <c r="G104" s="23" t="s">
        <v>205</v>
      </c>
      <c r="H104" s="275"/>
      <c r="I104" s="16"/>
      <c r="J104" s="245"/>
    </row>
    <row r="105" spans="1:10" ht="17.100000000000001" customHeight="1">
      <c r="A105" s="245" t="s">
        <v>116</v>
      </c>
      <c r="B105" s="272">
        <v>1376.548558727</v>
      </c>
      <c r="C105" s="272">
        <v>1220.8182648470004</v>
      </c>
      <c r="D105" s="272">
        <v>1295.991477752</v>
      </c>
      <c r="E105" s="272">
        <v>843.58092687899966</v>
      </c>
      <c r="F105" s="272">
        <v>819.18459012000028</v>
      </c>
      <c r="G105" s="23" t="s">
        <v>199</v>
      </c>
      <c r="H105" s="275"/>
      <c r="I105" s="16"/>
      <c r="J105" s="245"/>
    </row>
    <row r="106" spans="1:10" ht="17.100000000000001" customHeight="1">
      <c r="A106" s="245" t="s">
        <v>119</v>
      </c>
      <c r="B106" s="272">
        <v>653.53534239700014</v>
      </c>
      <c r="C106" s="272">
        <v>806.46596058000011</v>
      </c>
      <c r="D106" s="272">
        <v>1032.3970585610002</v>
      </c>
      <c r="E106" s="272">
        <v>1269.6102494499996</v>
      </c>
      <c r="F106" s="272">
        <v>1528.9886320770006</v>
      </c>
      <c r="G106" s="23" t="s">
        <v>201</v>
      </c>
      <c r="H106" s="275"/>
      <c r="I106" s="16"/>
      <c r="J106" s="245"/>
    </row>
    <row r="107" spans="1:10" ht="17.100000000000001" customHeight="1">
      <c r="A107" s="245" t="s">
        <v>118</v>
      </c>
      <c r="B107" s="272">
        <v>528.46646954699997</v>
      </c>
      <c r="C107" s="272">
        <v>643.15420120900023</v>
      </c>
      <c r="D107" s="272">
        <v>746.86461461100009</v>
      </c>
      <c r="E107" s="272">
        <v>853.50213811499987</v>
      </c>
      <c r="F107" s="272">
        <v>871.58397143400009</v>
      </c>
      <c r="G107" s="23" t="s">
        <v>124</v>
      </c>
      <c r="H107" s="275"/>
      <c r="I107" s="16"/>
      <c r="J107" s="245"/>
    </row>
    <row r="108" spans="1:10" ht="17.100000000000001" customHeight="1">
      <c r="A108" s="245" t="s">
        <v>787</v>
      </c>
      <c r="B108" s="272">
        <v>1857.4035335680037</v>
      </c>
      <c r="C108" s="272">
        <v>1972.5942262269909</v>
      </c>
      <c r="D108" s="272">
        <f>D103-SUM(D104:D107)</f>
        <v>1070.245671472012</v>
      </c>
      <c r="E108" s="272">
        <f>E103-SUM(E104:E107)</f>
        <v>1220.5946491989907</v>
      </c>
      <c r="F108" s="272">
        <f>F103-SUM(F104:F107)</f>
        <v>1538.2129668359939</v>
      </c>
      <c r="G108" s="23" t="s">
        <v>788</v>
      </c>
      <c r="H108" s="275"/>
      <c r="I108" s="16"/>
      <c r="J108" s="245"/>
    </row>
    <row r="109" spans="1:10" ht="17.100000000000001" customHeight="1">
      <c r="A109" s="245"/>
      <c r="B109" s="272"/>
      <c r="C109" s="272"/>
      <c r="D109" s="272"/>
      <c r="E109" s="272"/>
      <c r="F109" s="272"/>
      <c r="G109" s="23"/>
      <c r="H109" s="275"/>
      <c r="I109" s="16"/>
      <c r="J109" s="245"/>
    </row>
    <row r="110" spans="1:10" ht="17.100000000000001" customHeight="1">
      <c r="A110" s="245"/>
      <c r="B110" s="272"/>
      <c r="C110" s="272"/>
      <c r="D110" s="272"/>
      <c r="E110" s="272"/>
      <c r="F110" s="272"/>
      <c r="G110" s="23"/>
      <c r="H110" s="275"/>
      <c r="I110" s="16"/>
      <c r="J110" s="245"/>
    </row>
    <row r="111" spans="1:10" ht="17.100000000000001" customHeight="1">
      <c r="A111" s="245"/>
      <c r="B111" s="272"/>
      <c r="C111" s="272"/>
      <c r="D111" s="272"/>
      <c r="E111" s="272"/>
      <c r="F111" s="272"/>
      <c r="G111" s="23"/>
    </row>
    <row r="112" spans="1:10" ht="17.100000000000001" customHeight="1">
      <c r="A112" s="16"/>
      <c r="B112" s="408"/>
      <c r="C112" s="408"/>
      <c r="D112" s="408"/>
      <c r="E112" s="408"/>
      <c r="F112" s="408"/>
      <c r="G112" s="310"/>
    </row>
    <row r="113" spans="1:11" ht="17.100000000000001" customHeight="1">
      <c r="A113" s="269" t="s">
        <v>122</v>
      </c>
      <c r="B113" s="356">
        <f>B72+B103</f>
        <v>288595.27039397787</v>
      </c>
      <c r="C113" s="356">
        <f>C72+C103</f>
        <v>258320.91925073299</v>
      </c>
      <c r="D113" s="356">
        <f>D72+D103</f>
        <v>206925.23123687995</v>
      </c>
      <c r="E113" s="356">
        <f>E72+E103</f>
        <v>183127.41926367203</v>
      </c>
      <c r="F113" s="356">
        <f>F72+F103</f>
        <v>201103.93735594852</v>
      </c>
      <c r="G113" s="270" t="s">
        <v>128</v>
      </c>
    </row>
    <row r="114" spans="1:11" ht="12.75" customHeight="1">
      <c r="G114" s="284"/>
    </row>
    <row r="115" spans="1:11" ht="12.75" customHeight="1">
      <c r="D115" s="277"/>
      <c r="E115" s="277"/>
      <c r="F115" s="277"/>
      <c r="G115" s="284"/>
    </row>
    <row r="116" spans="1:11" ht="12.75" customHeight="1">
      <c r="G116" s="284"/>
    </row>
    <row r="117" spans="1:11" ht="12.75" customHeight="1">
      <c r="G117" s="284"/>
    </row>
    <row r="118" spans="1:11" ht="12.75" customHeight="1">
      <c r="G118" s="284"/>
    </row>
    <row r="119" spans="1:11" ht="12.75" customHeight="1">
      <c r="G119" s="284"/>
    </row>
    <row r="120" spans="1:11" ht="12.75" customHeight="1">
      <c r="G120" s="284"/>
    </row>
    <row r="121" spans="1:11" ht="12.75" customHeight="1">
      <c r="G121" s="284"/>
    </row>
    <row r="122" spans="1:11" ht="12.75" customHeight="1">
      <c r="G122" s="284"/>
    </row>
    <row r="123" spans="1:11" ht="12.75" customHeight="1">
      <c r="G123" s="284"/>
    </row>
    <row r="124" spans="1:11" ht="12.75" customHeight="1">
      <c r="G124" s="284"/>
    </row>
    <row r="125" spans="1:11" ht="12.75" customHeight="1">
      <c r="A125" s="72"/>
      <c r="B125" s="312"/>
      <c r="C125" s="312"/>
      <c r="G125" s="250"/>
    </row>
    <row r="126" spans="1:11" ht="12.75" customHeight="1">
      <c r="A126" s="72"/>
      <c r="B126" s="312"/>
      <c r="C126" s="312"/>
      <c r="G126" s="250"/>
      <c r="I126" s="16"/>
      <c r="J126" s="35"/>
      <c r="K126" s="35"/>
    </row>
    <row r="127" spans="1:11" s="35" customFormat="1" ht="12.75" customHeight="1">
      <c r="A127" s="72" t="s">
        <v>254</v>
      </c>
      <c r="B127" s="312"/>
      <c r="C127" s="312"/>
      <c r="F127" s="261"/>
      <c r="G127" s="92" t="s">
        <v>255</v>
      </c>
      <c r="I127" s="261"/>
      <c r="J127" s="261"/>
      <c r="K127" s="261"/>
    </row>
    <row r="128" spans="1:11" ht="12.75" customHeight="1">
      <c r="A128" s="278"/>
      <c r="B128" s="358"/>
      <c r="C128" s="358"/>
      <c r="D128" s="278"/>
      <c r="E128" s="278"/>
      <c r="G128" s="278"/>
    </row>
    <row r="129" spans="6:7" ht="12.75" customHeight="1">
      <c r="G129" s="261"/>
    </row>
    <row r="130" spans="6:7" ht="12.75" customHeight="1"/>
    <row r="131" spans="6:7" ht="12.75" customHeight="1">
      <c r="F131" s="35"/>
    </row>
    <row r="132" spans="6:7" ht="12.75" customHeight="1"/>
    <row r="133" spans="6:7" ht="12.75" customHeight="1"/>
  </sheetData>
  <printOptions gridLines="1" gridLinesSet="0"/>
  <pageMargins left="0.78740157480314965" right="0.98425196850393704" top="0.78740157480314965" bottom="0.59055118110236227" header="0.51181102362204722" footer="0.51181102362204722"/>
  <pageSetup paperSize="9" scale="70" pageOrder="overThenDown" orientation="portrait" r:id="rId1"/>
  <headerFooter alignWithMargins="0"/>
  <rowBreaks count="1" manualBreakCount="1">
    <brk id="6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K82"/>
  <sheetViews>
    <sheetView tabSelected="1" view="pageLayout" workbookViewId="0">
      <selection activeCell="G6" sqref="G6"/>
    </sheetView>
  </sheetViews>
  <sheetFormatPr baseColWidth="10" defaultRowHeight="12.75"/>
  <cols>
    <col min="1" max="1" width="30.625" style="261" customWidth="1"/>
    <col min="2" max="4" width="8.625" style="261" customWidth="1"/>
    <col min="5" max="5" width="10.125" style="261" customWidth="1"/>
    <col min="6" max="6" width="8.625" style="261" customWidth="1"/>
    <col min="7" max="7" width="30.625" style="16" customWidth="1"/>
    <col min="8" max="8" width="8.625" style="16" customWidth="1"/>
    <col min="9" max="9" width="11" style="16"/>
    <col min="10" max="16384" width="11" style="261"/>
  </cols>
  <sheetData>
    <row r="1" spans="1:9" ht="24.75" customHeight="1">
      <c r="A1" s="279" t="s">
        <v>211</v>
      </c>
      <c r="B1" s="279"/>
      <c r="C1" s="26"/>
      <c r="G1" s="268" t="s">
        <v>221</v>
      </c>
    </row>
    <row r="2" spans="1:9" ht="18.95" customHeight="1">
      <c r="G2" s="261"/>
    </row>
    <row r="3" spans="1:9" ht="20.25" customHeight="1">
      <c r="A3" s="263" t="s">
        <v>352</v>
      </c>
      <c r="B3" s="263"/>
      <c r="C3" s="263"/>
      <c r="G3" s="264" t="s">
        <v>353</v>
      </c>
      <c r="H3" s="265"/>
    </row>
    <row r="4" spans="1:9" ht="18.95" customHeight="1">
      <c r="E4" s="16"/>
    </row>
    <row r="5" spans="1:9" ht="14.1" customHeight="1">
      <c r="E5" s="16"/>
    </row>
    <row r="6" spans="1:9" ht="15.75" customHeight="1">
      <c r="A6" s="269" t="s">
        <v>853</v>
      </c>
      <c r="B6" s="307" t="s">
        <v>791</v>
      </c>
      <c r="C6" s="307" t="s">
        <v>803</v>
      </c>
      <c r="D6" s="307">
        <v>2021</v>
      </c>
      <c r="E6" s="307">
        <v>2020</v>
      </c>
      <c r="F6" s="307">
        <v>2019</v>
      </c>
      <c r="G6" s="470" t="s">
        <v>181</v>
      </c>
    </row>
    <row r="7" spans="1:9" ht="14.1" customHeight="1"/>
    <row r="8" spans="1:9" s="271" customFormat="1" ht="15" customHeight="1">
      <c r="A8" s="269" t="s">
        <v>160</v>
      </c>
      <c r="B8" s="276">
        <v>65105.11075684605</v>
      </c>
      <c r="C8" s="276">
        <v>87302.490207845753</v>
      </c>
      <c r="D8" s="276">
        <v>45791.302787535999</v>
      </c>
      <c r="E8" s="276">
        <v>27459.98842845903</v>
      </c>
      <c r="F8" s="276">
        <v>36974.641286040009</v>
      </c>
      <c r="G8" s="282" t="s">
        <v>223</v>
      </c>
      <c r="H8" s="16"/>
      <c r="I8" s="16"/>
    </row>
    <row r="9" spans="1:9" ht="15" customHeight="1">
      <c r="A9" s="16"/>
      <c r="G9" s="290"/>
    </row>
    <row r="10" spans="1:9" ht="15" customHeight="1">
      <c r="A10" s="273" t="s">
        <v>503</v>
      </c>
      <c r="B10" s="144">
        <v>23702.454880745987</v>
      </c>
      <c r="C10" s="144">
        <v>47624.045616322044</v>
      </c>
      <c r="D10" s="144">
        <v>16502.263818825995</v>
      </c>
      <c r="E10" s="144">
        <v>8516.9965838019943</v>
      </c>
      <c r="F10" s="144">
        <v>11768.085534664006</v>
      </c>
      <c r="G10" s="23" t="s">
        <v>307</v>
      </c>
    </row>
    <row r="11" spans="1:9" ht="15" customHeight="1">
      <c r="A11" s="273" t="s">
        <v>507</v>
      </c>
      <c r="B11" s="144">
        <v>13187.58855290499</v>
      </c>
      <c r="C11" s="144">
        <v>14488.336204800011</v>
      </c>
      <c r="D11" s="144">
        <v>9577.0870460339993</v>
      </c>
      <c r="E11" s="144">
        <v>4850.3637715029963</v>
      </c>
      <c r="F11" s="144">
        <v>8720.2360465990059</v>
      </c>
      <c r="G11" s="23" t="s">
        <v>185</v>
      </c>
    </row>
    <row r="12" spans="1:9" ht="15" customHeight="1">
      <c r="A12" s="273" t="s">
        <v>506</v>
      </c>
      <c r="B12" s="144">
        <v>9361.0178635859957</v>
      </c>
      <c r="C12" s="144">
        <v>10378.086917839995</v>
      </c>
      <c r="D12" s="144">
        <v>7365.5000695640019</v>
      </c>
      <c r="E12" s="144">
        <v>5520.5288496340027</v>
      </c>
      <c r="F12" s="144">
        <v>6484.8506640930018</v>
      </c>
      <c r="G12" s="23" t="s">
        <v>124</v>
      </c>
    </row>
    <row r="13" spans="1:9" ht="15" customHeight="1">
      <c r="A13" s="273" t="s">
        <v>510</v>
      </c>
      <c r="B13" s="144">
        <v>6669.3988070560008</v>
      </c>
      <c r="C13" s="144">
        <v>3313.4965540489989</v>
      </c>
      <c r="D13" s="144">
        <v>1181.0615653699986</v>
      </c>
      <c r="E13" s="144">
        <v>815.62405400000034</v>
      </c>
      <c r="F13" s="144">
        <v>759.38596439599939</v>
      </c>
      <c r="G13" s="23" t="s">
        <v>194</v>
      </c>
    </row>
    <row r="14" spans="1:9" ht="15" customHeight="1">
      <c r="A14" s="273" t="s">
        <v>508</v>
      </c>
      <c r="B14" s="144">
        <v>2929.4118448899981</v>
      </c>
      <c r="C14" s="144">
        <v>3147.0613207170018</v>
      </c>
      <c r="D14" s="144">
        <v>2277.3619474179986</v>
      </c>
      <c r="E14" s="144">
        <v>1921.8805012559999</v>
      </c>
      <c r="F14" s="144">
        <v>2367.0652546499987</v>
      </c>
      <c r="G14" s="23" t="s">
        <v>199</v>
      </c>
    </row>
    <row r="15" spans="1:9" ht="15" customHeight="1">
      <c r="A15" s="273" t="s">
        <v>509</v>
      </c>
      <c r="B15" s="144">
        <v>2344.0528194609992</v>
      </c>
      <c r="C15" s="144">
        <v>1954.184640706</v>
      </c>
      <c r="D15" s="144">
        <v>1464.0172484399998</v>
      </c>
      <c r="E15" s="144">
        <v>712.08100377600022</v>
      </c>
      <c r="F15" s="144">
        <v>505.77813245000016</v>
      </c>
      <c r="G15" s="23" t="s">
        <v>133</v>
      </c>
    </row>
    <row r="16" spans="1:9" ht="15" customHeight="1">
      <c r="A16" s="273" t="s">
        <v>513</v>
      </c>
      <c r="B16" s="144">
        <v>2258.4285833799995</v>
      </c>
      <c r="C16" s="144">
        <v>1462.8157083300007</v>
      </c>
      <c r="D16" s="144">
        <v>173.17532249999999</v>
      </c>
      <c r="E16" s="144">
        <v>248.83644099999992</v>
      </c>
      <c r="F16" s="144">
        <v>416.94817400000011</v>
      </c>
      <c r="G16" s="24" t="s">
        <v>136</v>
      </c>
    </row>
    <row r="17" spans="1:7" ht="15" customHeight="1">
      <c r="A17" s="273" t="s">
        <v>511</v>
      </c>
      <c r="B17" s="144">
        <v>1374.759445734001</v>
      </c>
      <c r="C17" s="144">
        <v>757.76536120000083</v>
      </c>
      <c r="D17" s="144">
        <v>295.62143750699994</v>
      </c>
      <c r="E17" s="144">
        <v>207.10845433800009</v>
      </c>
      <c r="F17" s="144">
        <v>227.11597576399978</v>
      </c>
      <c r="G17" s="23" t="s">
        <v>200</v>
      </c>
    </row>
    <row r="18" spans="1:7" ht="15" customHeight="1">
      <c r="A18" s="273" t="s">
        <v>514</v>
      </c>
      <c r="B18" s="144">
        <v>1370.9967542000004</v>
      </c>
      <c r="C18" s="144">
        <v>1012.6987724100002</v>
      </c>
      <c r="D18" s="144">
        <v>327.54611418999997</v>
      </c>
      <c r="E18" s="144">
        <v>126.99382100000003</v>
      </c>
      <c r="F18" s="144">
        <v>194.46108900000002</v>
      </c>
      <c r="G18" s="23" t="s">
        <v>192</v>
      </c>
    </row>
    <row r="19" spans="1:7" ht="15" customHeight="1">
      <c r="A19" s="273" t="s">
        <v>516</v>
      </c>
      <c r="B19" s="144">
        <v>840.36329582600024</v>
      </c>
      <c r="C19" s="144">
        <v>642.73776503700014</v>
      </c>
      <c r="D19" s="144">
        <v>480.50952569999981</v>
      </c>
      <c r="E19" s="144">
        <v>274.22640500000006</v>
      </c>
      <c r="F19" s="144">
        <v>227.39927300000011</v>
      </c>
      <c r="G19" s="23" t="s">
        <v>206</v>
      </c>
    </row>
    <row r="20" spans="1:7" ht="15" customHeight="1">
      <c r="A20" s="273" t="s">
        <v>505</v>
      </c>
      <c r="B20" s="144">
        <v>650.165488493</v>
      </c>
      <c r="C20" s="144">
        <v>1694.3009980000008</v>
      </c>
      <c r="D20" s="144">
        <v>5869.4376345399942</v>
      </c>
      <c r="E20" s="144">
        <v>4012.4803045349981</v>
      </c>
      <c r="F20" s="144">
        <v>4954.8106408100048</v>
      </c>
      <c r="G20" s="23" t="s">
        <v>201</v>
      </c>
    </row>
    <row r="21" spans="1:7" ht="15" customHeight="1">
      <c r="A21" s="273" t="s">
        <v>512</v>
      </c>
      <c r="B21" s="144">
        <v>259.83221176900008</v>
      </c>
      <c r="C21" s="144">
        <v>322.780905265</v>
      </c>
      <c r="D21" s="144">
        <v>181.76609274699999</v>
      </c>
      <c r="E21" s="144">
        <v>192.3236846150001</v>
      </c>
      <c r="F21" s="144">
        <v>256.01605144199993</v>
      </c>
      <c r="G21" s="23" t="s">
        <v>125</v>
      </c>
    </row>
    <row r="22" spans="1:7" ht="15" customHeight="1">
      <c r="A22" s="273" t="s">
        <v>521</v>
      </c>
      <c r="B22" s="144">
        <v>53.316645000000001</v>
      </c>
      <c r="C22" s="144">
        <v>1.6016260000000002</v>
      </c>
      <c r="D22" s="144">
        <v>3.6546049999999997</v>
      </c>
      <c r="E22" s="144">
        <v>1.7128130000000008</v>
      </c>
      <c r="F22" s="144">
        <v>1.506392</v>
      </c>
      <c r="G22" s="23" t="s">
        <v>132</v>
      </c>
    </row>
    <row r="23" spans="1:7" ht="15" customHeight="1">
      <c r="A23" s="273" t="s">
        <v>517</v>
      </c>
      <c r="B23" s="144">
        <v>34.222932799999981</v>
      </c>
      <c r="C23" s="144">
        <v>30.583747169999999</v>
      </c>
      <c r="D23" s="144">
        <v>3.5006081000000009</v>
      </c>
      <c r="E23" s="144">
        <v>13.838772899999991</v>
      </c>
      <c r="F23" s="144">
        <v>23.794183172000004</v>
      </c>
      <c r="G23" s="23" t="s">
        <v>130</v>
      </c>
    </row>
    <row r="24" spans="1:7" ht="15" customHeight="1">
      <c r="A24" s="273" t="s">
        <v>504</v>
      </c>
      <c r="B24" s="144">
        <v>31.357314999999979</v>
      </c>
      <c r="C24" s="144">
        <v>435.05290900000006</v>
      </c>
      <c r="D24" s="144">
        <v>39.302876000000005</v>
      </c>
      <c r="E24" s="144">
        <v>8.7749280000000027</v>
      </c>
      <c r="F24" s="144">
        <v>0.64977300000000016</v>
      </c>
      <c r="G24" s="23" t="s">
        <v>204</v>
      </c>
    </row>
    <row r="25" spans="1:7" ht="15" customHeight="1">
      <c r="A25" s="273" t="s">
        <v>515</v>
      </c>
      <c r="B25" s="144">
        <v>24.977133000000002</v>
      </c>
      <c r="C25" s="144">
        <v>19.579485999999996</v>
      </c>
      <c r="D25" s="144">
        <v>22.327731000000004</v>
      </c>
      <c r="E25" s="144">
        <v>23.003681000000011</v>
      </c>
      <c r="F25" s="144">
        <v>49.194048999999985</v>
      </c>
      <c r="G25" s="23" t="s">
        <v>207</v>
      </c>
    </row>
    <row r="26" spans="1:7" ht="15" customHeight="1">
      <c r="A26" s="273" t="s">
        <v>518</v>
      </c>
      <c r="B26" s="144">
        <v>6.7891500000000011</v>
      </c>
      <c r="C26" s="144">
        <v>3.5599339999999997</v>
      </c>
      <c r="D26" s="144">
        <v>3.7634319999999999</v>
      </c>
      <c r="E26" s="144">
        <v>7.4460299999999986</v>
      </c>
      <c r="F26" s="144">
        <v>5.1950109999999992</v>
      </c>
      <c r="G26" s="23" t="s">
        <v>149</v>
      </c>
    </row>
    <row r="27" spans="1:7" ht="15" customHeight="1">
      <c r="A27" s="273" t="s">
        <v>520</v>
      </c>
      <c r="B27" s="144">
        <v>5.9432900000000002</v>
      </c>
      <c r="C27" s="144">
        <v>11.335882000000002</v>
      </c>
      <c r="D27" s="144">
        <v>23.401179599999999</v>
      </c>
      <c r="E27" s="144">
        <v>5.7371999999999996</v>
      </c>
      <c r="F27" s="144">
        <v>11.433662999999999</v>
      </c>
      <c r="G27" s="23" t="s">
        <v>148</v>
      </c>
    </row>
    <row r="28" spans="1:7" ht="15" customHeight="1">
      <c r="A28" s="273" t="s">
        <v>522</v>
      </c>
      <c r="B28" s="360">
        <v>3.2142000000000004E-2</v>
      </c>
      <c r="C28" s="360">
        <v>6.7070000000000003E-3</v>
      </c>
      <c r="D28" s="360">
        <v>4.5329999999999988E-3</v>
      </c>
      <c r="E28" s="360">
        <v>9.9999999999999995E-8</v>
      </c>
      <c r="F28" s="299">
        <v>0</v>
      </c>
      <c r="G28" s="23" t="s">
        <v>134</v>
      </c>
    </row>
    <row r="29" spans="1:7" ht="15" customHeight="1">
      <c r="A29" s="273" t="s">
        <v>519</v>
      </c>
      <c r="B29" s="360">
        <v>1.601E-3</v>
      </c>
      <c r="C29" s="144">
        <v>0.60902500000000004</v>
      </c>
      <c r="D29" s="299">
        <v>0</v>
      </c>
      <c r="E29" s="360">
        <v>8.3470000000000003E-3</v>
      </c>
      <c r="F29" s="360">
        <v>0.36908600000000003</v>
      </c>
      <c r="G29" s="23" t="s">
        <v>129</v>
      </c>
    </row>
    <row r="30" spans="1:7" ht="15" customHeight="1">
      <c r="A30" s="273" t="s">
        <v>686</v>
      </c>
      <c r="B30" s="299">
        <v>0</v>
      </c>
      <c r="C30" s="144">
        <v>1.8501270000000001</v>
      </c>
      <c r="D30" s="299">
        <v>0</v>
      </c>
      <c r="E30" s="360">
        <v>2.2782E-2</v>
      </c>
      <c r="F30" s="360">
        <v>0.34632800000000002</v>
      </c>
      <c r="G30" s="23" t="s">
        <v>131</v>
      </c>
    </row>
    <row r="31" spans="1:7" ht="12.95" customHeight="1">
      <c r="A31" s="273"/>
      <c r="B31" s="272"/>
      <c r="C31" s="272"/>
      <c r="D31" s="272"/>
      <c r="E31" s="272"/>
      <c r="F31" s="272"/>
      <c r="G31" s="23"/>
    </row>
    <row r="32" spans="1:7" ht="12.95" customHeight="1">
      <c r="A32" s="245"/>
      <c r="B32" s="272"/>
      <c r="C32" s="272"/>
      <c r="D32" s="272"/>
      <c r="E32" s="272"/>
      <c r="F32" s="272"/>
      <c r="G32" s="23"/>
    </row>
    <row r="33" spans="1:11" s="271" customFormat="1" ht="15" customHeight="1">
      <c r="A33" s="271" t="s">
        <v>159</v>
      </c>
      <c r="B33" s="276">
        <v>17284.486827906985</v>
      </c>
      <c r="C33" s="276">
        <v>16609.986110980011</v>
      </c>
      <c r="D33" s="276">
        <v>11925.091178835002</v>
      </c>
      <c r="E33" s="276">
        <v>11996.036302423034</v>
      </c>
      <c r="F33" s="276">
        <v>13193.344784289005</v>
      </c>
      <c r="G33" s="282" t="s">
        <v>224</v>
      </c>
      <c r="H33" s="16"/>
      <c r="I33" s="16"/>
    </row>
    <row r="34" spans="1:11" s="271" customFormat="1" ht="15" customHeight="1">
      <c r="D34" s="144"/>
      <c r="G34" s="283"/>
      <c r="H34" s="16"/>
      <c r="I34" s="16"/>
    </row>
    <row r="35" spans="1:11" ht="15" customHeight="1">
      <c r="A35" s="273" t="s">
        <v>522</v>
      </c>
      <c r="B35" s="144">
        <v>5463.4924099999989</v>
      </c>
      <c r="C35" s="144">
        <v>5446.9816096480035</v>
      </c>
      <c r="D35" s="144">
        <v>2313.1662218100005</v>
      </c>
      <c r="E35" s="144">
        <v>2361.6985490000002</v>
      </c>
      <c r="F35" s="144">
        <v>2145.7806995570018</v>
      </c>
      <c r="G35" s="23" t="s">
        <v>134</v>
      </c>
    </row>
    <row r="36" spans="1:11" ht="15" customHeight="1">
      <c r="A36" s="273" t="s">
        <v>517</v>
      </c>
      <c r="B36" s="144">
        <v>3268.5226089099992</v>
      </c>
      <c r="C36" s="144">
        <v>2963.3225193020007</v>
      </c>
      <c r="D36" s="144">
        <v>2354.9605494739985</v>
      </c>
      <c r="E36" s="144">
        <v>1743.1572751690001</v>
      </c>
      <c r="F36" s="144">
        <v>1868.6321556620003</v>
      </c>
      <c r="G36" s="23" t="s">
        <v>130</v>
      </c>
      <c r="J36" s="386"/>
    </row>
    <row r="37" spans="1:11" ht="15" customHeight="1">
      <c r="A37" s="273" t="s">
        <v>507</v>
      </c>
      <c r="B37" s="144">
        <v>2109.2518999430004</v>
      </c>
      <c r="C37" s="144">
        <v>1418.2749947119999</v>
      </c>
      <c r="D37" s="144">
        <v>1187.6914949480004</v>
      </c>
      <c r="E37" s="144">
        <v>873.79105774100049</v>
      </c>
      <c r="F37" s="144">
        <v>860.41089950800017</v>
      </c>
      <c r="G37" s="23" t="s">
        <v>185</v>
      </c>
    </row>
    <row r="38" spans="1:11" ht="15" customHeight="1">
      <c r="A38" s="273" t="s">
        <v>508</v>
      </c>
      <c r="B38" s="144">
        <v>1376.548558727</v>
      </c>
      <c r="C38" s="144">
        <v>1220.8182648470004</v>
      </c>
      <c r="D38" s="144">
        <v>1295.991477752</v>
      </c>
      <c r="E38" s="144">
        <v>843.58092687899966</v>
      </c>
      <c r="F38" s="144">
        <v>819.18459012000028</v>
      </c>
      <c r="G38" s="23" t="s">
        <v>199</v>
      </c>
    </row>
    <row r="39" spans="1:11" ht="15" customHeight="1">
      <c r="A39" s="273" t="s">
        <v>503</v>
      </c>
      <c r="B39" s="144">
        <v>983.87677054000028</v>
      </c>
      <c r="C39" s="144">
        <v>882.83648163699968</v>
      </c>
      <c r="D39" s="144">
        <v>770.05227209799989</v>
      </c>
      <c r="E39" s="144">
        <v>918.10148871999991</v>
      </c>
      <c r="F39" s="144">
        <v>995.10146333499983</v>
      </c>
      <c r="G39" s="23" t="s">
        <v>307</v>
      </c>
      <c r="I39" s="276"/>
      <c r="J39" s="316"/>
      <c r="K39" s="387"/>
    </row>
    <row r="40" spans="1:11" ht="15" customHeight="1">
      <c r="A40" s="273" t="s">
        <v>514</v>
      </c>
      <c r="B40" s="144">
        <v>858.9439294</v>
      </c>
      <c r="C40" s="144">
        <v>797.52404189399988</v>
      </c>
      <c r="D40" s="144">
        <v>689.98879865699928</v>
      </c>
      <c r="E40" s="144">
        <v>644.67213232000006</v>
      </c>
      <c r="F40" s="144">
        <v>846.64907099000004</v>
      </c>
      <c r="G40" s="23" t="s">
        <v>192</v>
      </c>
    </row>
    <row r="41" spans="1:11" ht="15" customHeight="1">
      <c r="A41" s="273" t="s">
        <v>505</v>
      </c>
      <c r="B41" s="144">
        <v>653.53534239700014</v>
      </c>
      <c r="C41" s="144">
        <v>806.46596058000011</v>
      </c>
      <c r="D41" s="144">
        <v>1032.3970585610002</v>
      </c>
      <c r="E41" s="144">
        <v>1269.6102494499996</v>
      </c>
      <c r="F41" s="144">
        <v>1528.9886320770006</v>
      </c>
      <c r="G41" s="23" t="s">
        <v>201</v>
      </c>
    </row>
    <row r="42" spans="1:11" ht="15" customHeight="1">
      <c r="A42" s="273" t="s">
        <v>512</v>
      </c>
      <c r="B42" s="144">
        <v>631.50319800999989</v>
      </c>
      <c r="C42" s="144">
        <v>620.88253887499991</v>
      </c>
      <c r="D42" s="144">
        <v>374.75708238900017</v>
      </c>
      <c r="E42" s="144">
        <v>451.07931846099984</v>
      </c>
      <c r="F42" s="144">
        <v>664.14285503100041</v>
      </c>
      <c r="G42" s="23" t="s">
        <v>125</v>
      </c>
    </row>
    <row r="43" spans="1:11" ht="15" customHeight="1">
      <c r="A43" s="273" t="s">
        <v>506</v>
      </c>
      <c r="B43" s="144">
        <v>528.46646954699997</v>
      </c>
      <c r="C43" s="144">
        <v>643.15420120900023</v>
      </c>
      <c r="D43" s="144">
        <v>746.86461461100009</v>
      </c>
      <c r="E43" s="144">
        <v>853.50213811499987</v>
      </c>
      <c r="F43" s="144">
        <v>871.58397143400009</v>
      </c>
      <c r="G43" s="23" t="s">
        <v>124</v>
      </c>
    </row>
    <row r="44" spans="1:11" ht="15" customHeight="1">
      <c r="A44" s="273" t="s">
        <v>516</v>
      </c>
      <c r="B44" s="144">
        <v>299.14494352399998</v>
      </c>
      <c r="C44" s="144">
        <v>164.82742907699995</v>
      </c>
      <c r="D44" s="144">
        <v>80.131958880000013</v>
      </c>
      <c r="E44" s="144">
        <v>270.12866224000004</v>
      </c>
      <c r="F44" s="144">
        <v>211.66593834499989</v>
      </c>
      <c r="G44" s="23" t="s">
        <v>206</v>
      </c>
    </row>
    <row r="45" spans="1:11" ht="15" customHeight="1">
      <c r="A45" s="273" t="s">
        <v>515</v>
      </c>
      <c r="B45" s="144">
        <v>289.96718694399993</v>
      </c>
      <c r="C45" s="144">
        <v>716.74604393200013</v>
      </c>
      <c r="D45" s="144">
        <v>347.47863926099984</v>
      </c>
      <c r="E45" s="144">
        <v>452.16776549800011</v>
      </c>
      <c r="F45" s="144">
        <v>632.06508146000021</v>
      </c>
      <c r="G45" s="23" t="s">
        <v>207</v>
      </c>
    </row>
    <row r="46" spans="1:11" ht="15" customHeight="1">
      <c r="A46" s="273" t="s">
        <v>524</v>
      </c>
      <c r="B46" s="144">
        <v>280.76975535400004</v>
      </c>
      <c r="C46" s="144">
        <v>326.58241867600003</v>
      </c>
      <c r="D46" s="144">
        <v>269.74237441999981</v>
      </c>
      <c r="E46" s="144">
        <v>312.03147633900022</v>
      </c>
      <c r="F46" s="144">
        <v>375.10535507800012</v>
      </c>
      <c r="G46" s="23" t="s">
        <v>133</v>
      </c>
    </row>
    <row r="47" spans="1:11" ht="15" customHeight="1">
      <c r="A47" s="273" t="s">
        <v>526</v>
      </c>
      <c r="B47" s="144">
        <v>216.81677895199988</v>
      </c>
      <c r="C47" s="144">
        <v>78.971578351000005</v>
      </c>
      <c r="D47" s="144">
        <v>118.09595364700003</v>
      </c>
      <c r="E47" s="144">
        <v>107.689986344</v>
      </c>
      <c r="F47" s="144">
        <v>134.82227854399997</v>
      </c>
      <c r="G47" s="23" t="s">
        <v>200</v>
      </c>
    </row>
    <row r="48" spans="1:11" ht="15" customHeight="1">
      <c r="A48" s="273" t="s">
        <v>525</v>
      </c>
      <c r="B48" s="144">
        <v>136.430233195</v>
      </c>
      <c r="C48" s="144">
        <v>91.039611528999998</v>
      </c>
      <c r="D48" s="144">
        <v>69.794002473999981</v>
      </c>
      <c r="E48" s="144">
        <v>381.51074796600005</v>
      </c>
      <c r="F48" s="144">
        <v>486.19637702999989</v>
      </c>
      <c r="G48" s="23" t="s">
        <v>190</v>
      </c>
    </row>
    <row r="49" spans="1:9" ht="15" customHeight="1">
      <c r="A49" s="273" t="s">
        <v>521</v>
      </c>
      <c r="B49" s="144">
        <v>56.091584380000015</v>
      </c>
      <c r="C49" s="144">
        <v>269.02715708999995</v>
      </c>
      <c r="D49" s="144">
        <v>53.411426705000018</v>
      </c>
      <c r="E49" s="144">
        <v>50.05894138</v>
      </c>
      <c r="F49" s="144">
        <v>42.785896742999988</v>
      </c>
      <c r="G49" s="23" t="s">
        <v>132</v>
      </c>
    </row>
    <row r="50" spans="1:9" ht="15" customHeight="1">
      <c r="A50" s="273" t="s">
        <v>510</v>
      </c>
      <c r="B50" s="144">
        <v>31.824424983999993</v>
      </c>
      <c r="C50" s="144">
        <v>32.823638521000014</v>
      </c>
      <c r="D50" s="144">
        <v>29.206529402000001</v>
      </c>
      <c r="E50" s="144">
        <v>306.96043609600002</v>
      </c>
      <c r="F50" s="144">
        <v>30.779191070999989</v>
      </c>
      <c r="G50" s="23" t="s">
        <v>194</v>
      </c>
    </row>
    <row r="51" spans="1:9" ht="15" customHeight="1">
      <c r="A51" s="273" t="s">
        <v>686</v>
      </c>
      <c r="B51" s="144">
        <v>28.017660999999993</v>
      </c>
      <c r="C51" s="144">
        <v>19.295795899999995</v>
      </c>
      <c r="D51" s="144">
        <v>23.056656</v>
      </c>
      <c r="E51" s="144">
        <v>21.184349599999994</v>
      </c>
      <c r="F51" s="144">
        <v>25.912659199999997</v>
      </c>
      <c r="G51" s="23" t="s">
        <v>131</v>
      </c>
    </row>
    <row r="52" spans="1:9" ht="15" customHeight="1">
      <c r="A52" s="273" t="s">
        <v>523</v>
      </c>
      <c r="B52" s="144">
        <v>27.536774000000001</v>
      </c>
      <c r="C52" s="144">
        <v>50.09927849999999</v>
      </c>
      <c r="D52" s="144">
        <v>50.750584999999994</v>
      </c>
      <c r="E52" s="144">
        <v>47.577095890999985</v>
      </c>
      <c r="F52" s="144">
        <v>587.11436030800007</v>
      </c>
      <c r="G52" s="23" t="s">
        <v>204</v>
      </c>
    </row>
    <row r="53" spans="1:9" ht="15" customHeight="1">
      <c r="A53" s="273" t="s">
        <v>519</v>
      </c>
      <c r="B53" s="144">
        <v>21.232927100000005</v>
      </c>
      <c r="C53" s="144">
        <v>36.335417</v>
      </c>
      <c r="D53" s="144">
        <v>37.1663991</v>
      </c>
      <c r="E53" s="144">
        <v>35.729992213999999</v>
      </c>
      <c r="F53" s="144">
        <v>32.750087796000017</v>
      </c>
      <c r="G53" s="23" t="s">
        <v>129</v>
      </c>
    </row>
    <row r="54" spans="1:9" ht="15" customHeight="1">
      <c r="A54" s="273" t="s">
        <v>518</v>
      </c>
      <c r="B54" s="144">
        <v>19.304611000000001</v>
      </c>
      <c r="C54" s="144">
        <v>15.760065000000001</v>
      </c>
      <c r="D54" s="144">
        <v>64.151877999999996</v>
      </c>
      <c r="E54" s="144">
        <v>47.218902999999983</v>
      </c>
      <c r="F54" s="144">
        <v>30.339092000000001</v>
      </c>
      <c r="G54" s="23" t="s">
        <v>149</v>
      </c>
    </row>
    <row r="55" spans="1:9" ht="14.25" customHeight="1">
      <c r="A55" s="273" t="s">
        <v>520</v>
      </c>
      <c r="B55" s="144">
        <v>3.2087599999999998</v>
      </c>
      <c r="C55" s="144">
        <v>8.2170647000000034</v>
      </c>
      <c r="D55" s="144">
        <v>16.235205646000001</v>
      </c>
      <c r="E55" s="144">
        <v>4.5848100000000009</v>
      </c>
      <c r="F55" s="144">
        <v>3.3341289999999999</v>
      </c>
      <c r="G55" s="23" t="s">
        <v>148</v>
      </c>
    </row>
    <row r="56" spans="1:9">
      <c r="B56" s="272"/>
      <c r="C56" s="272"/>
      <c r="D56" s="272"/>
      <c r="E56" s="272"/>
      <c r="F56" s="272"/>
    </row>
    <row r="60" spans="1:9">
      <c r="F60" s="16"/>
    </row>
    <row r="61" spans="1:9">
      <c r="F61" s="16"/>
    </row>
    <row r="62" spans="1:9" ht="12.75" customHeight="1">
      <c r="A62" s="16"/>
      <c r="B62" s="16"/>
      <c r="C62" s="16"/>
      <c r="D62" s="16"/>
      <c r="E62" s="16"/>
      <c r="F62" s="35"/>
    </row>
    <row r="63" spans="1:9" ht="12.75" customHeight="1">
      <c r="A63" s="16"/>
      <c r="B63" s="16"/>
      <c r="C63" s="16"/>
      <c r="D63" s="16"/>
      <c r="E63" s="16"/>
      <c r="F63" s="16"/>
    </row>
    <row r="64" spans="1:9" s="35" customFormat="1" ht="12.75" customHeight="1">
      <c r="A64" s="72" t="s">
        <v>254</v>
      </c>
      <c r="B64" s="72"/>
      <c r="C64" s="72"/>
      <c r="F64" s="261"/>
      <c r="G64" s="92" t="s">
        <v>255</v>
      </c>
      <c r="I64" s="16"/>
    </row>
    <row r="65" spans="1:7" ht="12.75" customHeight="1">
      <c r="A65" s="278"/>
      <c r="B65" s="278"/>
      <c r="C65" s="278"/>
      <c r="D65" s="278"/>
      <c r="E65" s="278"/>
      <c r="G65" s="278"/>
    </row>
    <row r="66" spans="1:7" ht="12.75" customHeight="1"/>
    <row r="67" spans="1:7" ht="12.75" customHeight="1"/>
    <row r="68" spans="1:7" ht="12.75" customHeight="1"/>
    <row r="69" spans="1:7" ht="12.75" customHeight="1"/>
    <row r="82" spans="1:3">
      <c r="A82" s="16"/>
      <c r="B82" s="16"/>
      <c r="C82" s="16"/>
    </row>
  </sheetData>
  <printOptions gridLines="1" gridLinesSet="0"/>
  <pageMargins left="0.78740157480314965" right="0.98425196850393704" top="0.98425196850393704" bottom="0.98425196850393704" header="0.51181102362204722" footer="0.51181102362204722"/>
  <pageSetup paperSize="9" scale="7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B14"/>
  <sheetViews>
    <sheetView topLeftCell="A2" workbookViewId="0">
      <selection activeCell="B14" sqref="B14"/>
    </sheetView>
  </sheetViews>
  <sheetFormatPr baseColWidth="10" defaultRowHeight="15"/>
  <cols>
    <col min="1" max="1" width="74.625" style="407" customWidth="1"/>
    <col min="2" max="2" width="73.75" style="407" customWidth="1"/>
    <col min="3" max="16384" width="11" style="407"/>
  </cols>
  <sheetData>
    <row r="1" spans="1:2" s="402" customFormat="1" ht="42.75" customHeight="1">
      <c r="A1" s="400" t="s">
        <v>662</v>
      </c>
      <c r="B1" s="401" t="s">
        <v>663</v>
      </c>
    </row>
    <row r="2" spans="1:2" s="402" customFormat="1" ht="24.95" customHeight="1">
      <c r="A2" s="403" t="s">
        <v>664</v>
      </c>
      <c r="B2" s="404" t="s">
        <v>665</v>
      </c>
    </row>
    <row r="3" spans="1:2" s="402" customFormat="1" ht="24.95" customHeight="1">
      <c r="A3" s="403" t="s">
        <v>679</v>
      </c>
      <c r="B3" s="404" t="s">
        <v>666</v>
      </c>
    </row>
    <row r="4" spans="1:2" s="402" customFormat="1" ht="24.95" customHeight="1">
      <c r="A4" s="403" t="s">
        <v>667</v>
      </c>
      <c r="B4" s="404" t="s">
        <v>668</v>
      </c>
    </row>
    <row r="5" spans="1:2" s="402" customFormat="1" ht="24.95" customHeight="1">
      <c r="A5" s="403" t="s">
        <v>669</v>
      </c>
      <c r="B5" s="404" t="s">
        <v>670</v>
      </c>
    </row>
    <row r="6" spans="1:2" s="402" customFormat="1" ht="24.95" customHeight="1">
      <c r="A6" s="403" t="s">
        <v>671</v>
      </c>
      <c r="B6" s="405" t="s">
        <v>672</v>
      </c>
    </row>
    <row r="7" spans="1:2" s="402" customFormat="1" ht="24.95" customHeight="1">
      <c r="A7" s="403" t="s">
        <v>673</v>
      </c>
      <c r="B7" s="405" t="s">
        <v>677</v>
      </c>
    </row>
    <row r="8" spans="1:2" s="402" customFormat="1" ht="24.95" customHeight="1">
      <c r="A8" s="403" t="s">
        <v>674</v>
      </c>
      <c r="B8" s="405" t="s">
        <v>678</v>
      </c>
    </row>
    <row r="9" spans="1:2" s="402" customFormat="1" ht="24.95" customHeight="1">
      <c r="A9" s="403" t="s">
        <v>680</v>
      </c>
      <c r="B9" s="405" t="s">
        <v>810</v>
      </c>
    </row>
    <row r="10" spans="1:2" s="402" customFormat="1" ht="24.95" customHeight="1">
      <c r="A10" s="403" t="s">
        <v>675</v>
      </c>
      <c r="B10" s="404" t="s">
        <v>811</v>
      </c>
    </row>
    <row r="11" spans="1:2" s="402" customFormat="1" ht="24.95" customHeight="1">
      <c r="A11" s="403" t="s">
        <v>807</v>
      </c>
      <c r="B11" s="404" t="s">
        <v>682</v>
      </c>
    </row>
    <row r="12" spans="1:2" s="402" customFormat="1" ht="24.95" customHeight="1">
      <c r="A12" s="403" t="s">
        <v>808</v>
      </c>
      <c r="B12" s="404" t="s">
        <v>681</v>
      </c>
    </row>
    <row r="13" spans="1:2" s="402" customFormat="1" ht="24.95" customHeight="1">
      <c r="A13" s="403" t="s">
        <v>809</v>
      </c>
      <c r="B13" s="404" t="s">
        <v>676</v>
      </c>
    </row>
    <row r="14" spans="1:2" ht="18.75">
      <c r="A14" s="406"/>
      <c r="B14" s="406"/>
    </row>
  </sheetData>
  <hyperlinks>
    <hyperlink ref="A2:B2" location="'1 '!A1" display=" 1- Balance des paiements "/>
    <hyperlink ref="A3:B3" location="'2'!A1" display=" 2- Evolution des Transactions sur marchandises "/>
    <hyperlink ref="A4:B4" location="'3'!A1" display=" 3- Echanges par groupement d'utilisation "/>
    <hyperlink ref="A5:B5" location="'4'!A1" display=" 4- Importations selon les principaux produits  "/>
    <hyperlink ref="A6:B6" location="'5'!A1" display=" 5- Exportations selon les principaux produits "/>
    <hyperlink ref="A7:B7" location="'6'!A1" display=" 6- Principaux produits importés de l'Union Européenne  "/>
    <hyperlink ref="A8:B8" location="'7'!A1" display=" 7- Principaux produits exportés vers l'Union Européenne  "/>
    <hyperlink ref="A9:B9" location="'8-9'!A1" display=" 8- Evolution des Importations selon les principaux pays  "/>
    <hyperlink ref="A10:B10" location="'8-9'!A1" display=" 9- Evolution des exportations selon les principaux pays "/>
    <hyperlink ref="A11:B11" location="'10-11'!A1" display="10-Evolution des importations des pays  Euro –méditerranéens "/>
    <hyperlink ref="A12:B12" location="'10-11'!A1" display="11-Evolution des exportations vers les pays  Euro-méditerranéens"/>
    <hyperlink ref="A13:B13" location="'12'!A1" display="12- Evolution  des échanges avec les pays arabes  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H101"/>
  <sheetViews>
    <sheetView view="pageLayout" workbookViewId="0">
      <selection activeCell="E42" sqref="E42"/>
    </sheetView>
  </sheetViews>
  <sheetFormatPr baseColWidth="10" defaultColWidth="9.625" defaultRowHeight="12.75"/>
  <cols>
    <col min="1" max="1" width="40.625" style="35" customWidth="1"/>
    <col min="2" max="2" width="12.5" style="35" customWidth="1"/>
    <col min="3" max="3" width="15.25" style="35" customWidth="1"/>
    <col min="4" max="4" width="14.125" style="35" customWidth="1"/>
    <col min="5" max="5" width="28.125" style="35" customWidth="1"/>
    <col min="6" max="6" width="12.75" style="35" customWidth="1"/>
    <col min="7" max="7" width="3.625" style="18" customWidth="1"/>
    <col min="8" max="16384" width="9.625" style="35"/>
  </cols>
  <sheetData>
    <row r="1" spans="1:8" s="27" customFormat="1" ht="24.75" customHeight="1">
      <c r="A1" s="26" t="s">
        <v>252</v>
      </c>
      <c r="B1" s="26"/>
      <c r="C1" s="26"/>
      <c r="E1" s="28" t="s">
        <v>182</v>
      </c>
      <c r="F1" s="28"/>
    </row>
    <row r="2" spans="1:8" s="33" customFormat="1" ht="18.95" customHeight="1">
      <c r="A2" s="29"/>
      <c r="B2" s="30"/>
      <c r="C2" s="31"/>
      <c r="D2" s="31"/>
      <c r="E2" s="32"/>
      <c r="F2" s="32"/>
    </row>
    <row r="3" spans="1:8" ht="20.25" customHeight="1">
      <c r="A3" s="34" t="s">
        <v>721</v>
      </c>
      <c r="E3" s="77" t="s">
        <v>460</v>
      </c>
      <c r="F3" s="36"/>
    </row>
    <row r="4" spans="1:8" ht="18.95" customHeight="1">
      <c r="A4" s="37"/>
      <c r="G4" s="35"/>
    </row>
    <row r="5" spans="1:8" ht="20.25" customHeight="1">
      <c r="G5" s="35"/>
    </row>
    <row r="6" spans="1:8" s="40" customFormat="1" ht="15.75">
      <c r="A6" s="38" t="s">
        <v>324</v>
      </c>
      <c r="B6" s="426" t="s">
        <v>171</v>
      </c>
      <c r="C6" s="426" t="s">
        <v>368</v>
      </c>
      <c r="D6" s="426" t="s">
        <v>325</v>
      </c>
      <c r="E6" s="35" t="s">
        <v>722</v>
      </c>
    </row>
    <row r="7" spans="1:8" s="40" customFormat="1" ht="15.75">
      <c r="A7" s="462" t="s">
        <v>789</v>
      </c>
      <c r="B7" s="427" t="s">
        <v>326</v>
      </c>
      <c r="C7" s="427" t="s">
        <v>327</v>
      </c>
      <c r="D7" s="427" t="s">
        <v>383</v>
      </c>
      <c r="E7" s="460" t="s">
        <v>790</v>
      </c>
      <c r="F7" s="461"/>
    </row>
    <row r="8" spans="1:8" s="40" customFormat="1" ht="15" customHeight="1">
      <c r="A8" s="367"/>
      <c r="E8" s="367"/>
      <c r="F8" s="43"/>
      <c r="H8" s="376"/>
    </row>
    <row r="9" spans="1:8" s="40" customFormat="1" ht="20.100000000000001" customHeight="1">
      <c r="A9" s="380" t="s">
        <v>369</v>
      </c>
      <c r="B9" s="18"/>
      <c r="C9" s="18"/>
      <c r="D9" s="18"/>
      <c r="E9" s="422" t="s">
        <v>370</v>
      </c>
      <c r="F9" s="43"/>
    </row>
    <row r="10" spans="1:8" s="40" customFormat="1" ht="20.100000000000001" customHeight="1">
      <c r="A10" s="379" t="s">
        <v>371</v>
      </c>
      <c r="B10" s="418">
        <v>367920</v>
      </c>
      <c r="C10" s="418">
        <v>622249</v>
      </c>
      <c r="D10" s="418">
        <f t="shared" ref="D10:D24" si="0">B10-C10</f>
        <v>-254329</v>
      </c>
      <c r="E10" s="369" t="s">
        <v>372</v>
      </c>
      <c r="F10" s="44"/>
    </row>
    <row r="11" spans="1:8" s="40" customFormat="1" ht="20.100000000000001" customHeight="1">
      <c r="A11" s="417" t="s">
        <v>328</v>
      </c>
      <c r="B11" s="419">
        <v>366564</v>
      </c>
      <c r="C11" s="419">
        <v>621670</v>
      </c>
      <c r="D11" s="419">
        <f t="shared" si="0"/>
        <v>-255106</v>
      </c>
      <c r="E11" s="372" t="s">
        <v>373</v>
      </c>
      <c r="F11" s="44"/>
    </row>
    <row r="12" spans="1:8" s="40" customFormat="1" ht="20.100000000000001" customHeight="1">
      <c r="A12" s="380" t="s">
        <v>710</v>
      </c>
      <c r="B12" s="418">
        <v>257696</v>
      </c>
      <c r="C12" s="418">
        <v>125108</v>
      </c>
      <c r="D12" s="420">
        <f t="shared" si="0"/>
        <v>132588</v>
      </c>
      <c r="E12" s="369" t="s">
        <v>724</v>
      </c>
      <c r="F12" s="44"/>
    </row>
    <row r="13" spans="1:8" s="40" customFormat="1" ht="30.75" customHeight="1">
      <c r="A13" s="416" t="s">
        <v>711</v>
      </c>
      <c r="B13" s="419">
        <v>21247</v>
      </c>
      <c r="C13" s="419">
        <v>23</v>
      </c>
      <c r="D13" s="421">
        <f t="shared" si="0"/>
        <v>21224</v>
      </c>
      <c r="E13" s="373" t="s">
        <v>723</v>
      </c>
      <c r="F13" s="44"/>
    </row>
    <row r="14" spans="1:8" s="40" customFormat="1" ht="20.100000000000001" customHeight="1">
      <c r="A14" s="417" t="s">
        <v>726</v>
      </c>
      <c r="B14" s="419">
        <v>4862</v>
      </c>
      <c r="C14" s="419">
        <v>1886</v>
      </c>
      <c r="D14" s="421">
        <f t="shared" si="0"/>
        <v>2976</v>
      </c>
      <c r="E14" s="372" t="s">
        <v>812</v>
      </c>
      <c r="F14" s="44"/>
    </row>
    <row r="15" spans="1:8" s="40" customFormat="1" ht="20.100000000000001" customHeight="1">
      <c r="A15" s="417" t="s">
        <v>329</v>
      </c>
      <c r="B15" s="419">
        <v>39910</v>
      </c>
      <c r="C15" s="419">
        <v>54971</v>
      </c>
      <c r="D15" s="419">
        <f t="shared" si="0"/>
        <v>-15061</v>
      </c>
      <c r="E15" s="372" t="s">
        <v>815</v>
      </c>
      <c r="F15" s="44"/>
    </row>
    <row r="16" spans="1:8" s="40" customFormat="1" ht="20.100000000000001" customHeight="1">
      <c r="A16" s="417" t="s">
        <v>330</v>
      </c>
      <c r="B16" s="419">
        <v>104678</v>
      </c>
      <c r="C16" s="419">
        <v>23883</v>
      </c>
      <c r="D16" s="421">
        <f t="shared" si="0"/>
        <v>80795</v>
      </c>
      <c r="E16" s="372" t="s">
        <v>816</v>
      </c>
      <c r="F16" s="44"/>
    </row>
    <row r="17" spans="1:6" s="40" customFormat="1" ht="20.100000000000001" customHeight="1">
      <c r="A17" s="417" t="s">
        <v>712</v>
      </c>
      <c r="B17" s="419">
        <v>2952</v>
      </c>
      <c r="C17" s="419">
        <v>2683</v>
      </c>
      <c r="D17" s="421">
        <f t="shared" si="0"/>
        <v>269</v>
      </c>
      <c r="E17" s="372" t="s">
        <v>817</v>
      </c>
      <c r="F17" s="44"/>
    </row>
    <row r="18" spans="1:6" s="40" customFormat="1" ht="20.100000000000001" customHeight="1">
      <c r="A18" s="417" t="s">
        <v>713</v>
      </c>
      <c r="B18" s="419">
        <v>1353</v>
      </c>
      <c r="C18" s="419">
        <v>1914</v>
      </c>
      <c r="D18" s="419">
        <f t="shared" si="0"/>
        <v>-561</v>
      </c>
      <c r="E18" s="372" t="s">
        <v>718</v>
      </c>
      <c r="F18" s="44"/>
    </row>
    <row r="19" spans="1:6" s="40" customFormat="1" ht="20.100000000000001" customHeight="1">
      <c r="A19" s="417" t="s">
        <v>714</v>
      </c>
      <c r="B19" s="419">
        <v>1303</v>
      </c>
      <c r="C19" s="419">
        <v>1111</v>
      </c>
      <c r="D19" s="421">
        <f t="shared" si="0"/>
        <v>192</v>
      </c>
      <c r="E19" s="372" t="s">
        <v>818</v>
      </c>
      <c r="F19" s="44"/>
    </row>
    <row r="20" spans="1:6" s="40" customFormat="1" ht="20.100000000000001" customHeight="1">
      <c r="A20" s="417" t="s">
        <v>725</v>
      </c>
      <c r="B20" s="419">
        <v>89</v>
      </c>
      <c r="C20" s="419">
        <v>1530</v>
      </c>
      <c r="D20" s="419">
        <f t="shared" si="0"/>
        <v>-1441</v>
      </c>
      <c r="E20" s="372" t="s">
        <v>719</v>
      </c>
      <c r="F20" s="44"/>
    </row>
    <row r="21" spans="1:6" s="40" customFormat="1" ht="30.75" customHeight="1">
      <c r="A21" s="416" t="s">
        <v>715</v>
      </c>
      <c r="B21" s="419">
        <v>23507</v>
      </c>
      <c r="C21" s="419">
        <v>6546</v>
      </c>
      <c r="D21" s="421">
        <f t="shared" si="0"/>
        <v>16961</v>
      </c>
      <c r="E21" s="372" t="s">
        <v>813</v>
      </c>
      <c r="F21" s="44"/>
    </row>
    <row r="22" spans="1:6" s="40" customFormat="1" ht="20.100000000000001" customHeight="1">
      <c r="A22" s="417" t="s">
        <v>716</v>
      </c>
      <c r="B22" s="419">
        <v>51607</v>
      </c>
      <c r="C22" s="419">
        <v>16415</v>
      </c>
      <c r="D22" s="421">
        <f t="shared" si="0"/>
        <v>35192</v>
      </c>
      <c r="E22" s="372" t="s">
        <v>819</v>
      </c>
      <c r="F22" s="44"/>
    </row>
    <row r="23" spans="1:6" s="40" customFormat="1" ht="31.5" customHeight="1">
      <c r="A23" s="417" t="s">
        <v>717</v>
      </c>
      <c r="B23" s="419">
        <v>1342</v>
      </c>
      <c r="C23" s="419">
        <v>758</v>
      </c>
      <c r="D23" s="421">
        <f t="shared" si="0"/>
        <v>584</v>
      </c>
      <c r="E23" s="372" t="s">
        <v>814</v>
      </c>
      <c r="F23" s="44"/>
    </row>
    <row r="24" spans="1:6" s="40" customFormat="1" ht="20.100000000000001" customHeight="1">
      <c r="A24" s="417" t="s">
        <v>727</v>
      </c>
      <c r="B24" s="419">
        <v>4846</v>
      </c>
      <c r="C24" s="419">
        <v>13388</v>
      </c>
      <c r="D24" s="419">
        <f t="shared" si="0"/>
        <v>-8542</v>
      </c>
      <c r="E24" s="372" t="s">
        <v>820</v>
      </c>
      <c r="F24" s="44"/>
    </row>
    <row r="25" spans="1:6" s="40" customFormat="1" ht="20.100000000000001" customHeight="1">
      <c r="A25" s="423" t="s">
        <v>397</v>
      </c>
      <c r="B25" s="418">
        <v>10582</v>
      </c>
      <c r="C25" s="418">
        <v>31486</v>
      </c>
      <c r="D25" s="418">
        <f>B25-C25</f>
        <v>-20904</v>
      </c>
      <c r="E25" s="365" t="s">
        <v>374</v>
      </c>
      <c r="F25" s="44"/>
    </row>
    <row r="26" spans="1:6" s="40" customFormat="1" ht="20.100000000000001" customHeight="1">
      <c r="A26" s="423" t="s">
        <v>398</v>
      </c>
      <c r="B26" s="418">
        <v>139697</v>
      </c>
      <c r="C26" s="418">
        <v>6097</v>
      </c>
      <c r="D26" s="420">
        <f>B26-C26</f>
        <v>133600</v>
      </c>
      <c r="E26" s="365" t="s">
        <v>331</v>
      </c>
      <c r="F26" s="44"/>
    </row>
    <row r="27" spans="1:6" s="40" customFormat="1" ht="20.100000000000001" customHeight="1">
      <c r="A27" s="379" t="s">
        <v>375</v>
      </c>
      <c r="B27" s="418">
        <v>775895</v>
      </c>
      <c r="C27" s="418">
        <v>784940</v>
      </c>
      <c r="D27" s="418">
        <f>B27-C27</f>
        <v>-9045</v>
      </c>
      <c r="E27" s="369" t="s">
        <v>376</v>
      </c>
      <c r="F27" s="44"/>
    </row>
    <row r="28" spans="1:6" s="40" customFormat="1" ht="12" customHeight="1">
      <c r="A28" s="363"/>
      <c r="B28" s="424"/>
      <c r="C28" s="424"/>
      <c r="D28" s="424"/>
      <c r="E28" s="365"/>
      <c r="F28" s="44"/>
    </row>
    <row r="29" spans="1:6" s="40" customFormat="1" ht="20.100000000000001" customHeight="1">
      <c r="A29" s="380" t="s">
        <v>377</v>
      </c>
      <c r="B29" s="376">
        <v>0</v>
      </c>
      <c r="C29" s="376">
        <v>0</v>
      </c>
      <c r="D29" s="376">
        <f>B29-C29</f>
        <v>0</v>
      </c>
      <c r="E29" s="422" t="s">
        <v>378</v>
      </c>
      <c r="F29" s="44"/>
    </row>
    <row r="30" spans="1:6" s="40" customFormat="1" ht="14.25" customHeight="1">
      <c r="A30" s="363"/>
      <c r="B30" s="374"/>
      <c r="C30" s="374"/>
      <c r="D30" s="374"/>
      <c r="E30" s="366"/>
      <c r="F30" s="44"/>
    </row>
    <row r="31" spans="1:6" s="40" customFormat="1" ht="20.100000000000001" customHeight="1">
      <c r="A31" s="380" t="s">
        <v>379</v>
      </c>
      <c r="B31" s="463"/>
      <c r="C31" s="463"/>
      <c r="D31" s="418">
        <v>-9045</v>
      </c>
      <c r="E31" s="422" t="s">
        <v>821</v>
      </c>
      <c r="F31" s="44"/>
    </row>
    <row r="32" spans="1:6" s="40" customFormat="1" ht="20.100000000000001" customHeight="1">
      <c r="A32" s="363"/>
      <c r="B32" s="364"/>
      <c r="C32" s="362"/>
      <c r="D32" s="362"/>
      <c r="E32" s="365"/>
      <c r="F32" s="44"/>
    </row>
    <row r="33" spans="1:6" s="40" customFormat="1" ht="27.75" customHeight="1">
      <c r="A33" s="363"/>
      <c r="B33" s="431" t="s">
        <v>381</v>
      </c>
      <c r="C33" s="432" t="s">
        <v>380</v>
      </c>
      <c r="D33" s="433" t="s">
        <v>367</v>
      </c>
      <c r="E33" s="365"/>
      <c r="F33" s="44"/>
    </row>
    <row r="34" spans="1:6" s="40" customFormat="1" ht="40.5" customHeight="1">
      <c r="A34" s="380" t="s">
        <v>382</v>
      </c>
      <c r="B34" s="368" t="s">
        <v>385</v>
      </c>
      <c r="C34" s="368" t="s">
        <v>384</v>
      </c>
      <c r="D34" s="399" t="s">
        <v>383</v>
      </c>
      <c r="E34" s="422" t="s">
        <v>386</v>
      </c>
      <c r="F34" s="44"/>
    </row>
    <row r="35" spans="1:6" s="40" customFormat="1" ht="17.25" customHeight="1">
      <c r="A35" s="379" t="s">
        <v>387</v>
      </c>
      <c r="B35" s="419">
        <v>8470</v>
      </c>
      <c r="C35" s="419">
        <v>11090</v>
      </c>
      <c r="D35" s="419">
        <f t="shared" ref="D35:D40" si="1">B35-C35</f>
        <v>-2620</v>
      </c>
      <c r="E35" s="429" t="s">
        <v>692</v>
      </c>
      <c r="F35" s="44"/>
    </row>
    <row r="36" spans="1:6" s="40" customFormat="1" ht="17.25" customHeight="1">
      <c r="A36" s="379" t="s">
        <v>388</v>
      </c>
      <c r="B36" s="419">
        <v>1488</v>
      </c>
      <c r="C36" s="419">
        <v>25311</v>
      </c>
      <c r="D36" s="419">
        <f t="shared" si="1"/>
        <v>-23823</v>
      </c>
      <c r="E36" s="429" t="s">
        <v>389</v>
      </c>
      <c r="F36" s="44"/>
    </row>
    <row r="37" spans="1:6" s="40" customFormat="1" ht="17.25" customHeight="1">
      <c r="A37" s="379" t="s">
        <v>390</v>
      </c>
      <c r="B37" s="419">
        <v>-2857</v>
      </c>
      <c r="C37" s="419">
        <v>-2968</v>
      </c>
      <c r="D37" s="421">
        <f>B37-C37</f>
        <v>111</v>
      </c>
      <c r="E37" s="429" t="s">
        <v>391</v>
      </c>
      <c r="F37" s="44"/>
    </row>
    <row r="38" spans="1:6" s="40" customFormat="1" ht="17.25" customHeight="1">
      <c r="A38" s="379" t="s">
        <v>392</v>
      </c>
      <c r="B38" s="419">
        <v>8707</v>
      </c>
      <c r="C38" s="419">
        <v>-616</v>
      </c>
      <c r="D38" s="421">
        <f t="shared" si="1"/>
        <v>9323</v>
      </c>
      <c r="E38" s="429" t="s">
        <v>393</v>
      </c>
      <c r="F38" s="44"/>
    </row>
    <row r="39" spans="1:6" s="40" customFormat="1" ht="17.25" customHeight="1">
      <c r="A39" s="379" t="s">
        <v>394</v>
      </c>
      <c r="B39" s="419">
        <v>19824</v>
      </c>
      <c r="C39" s="443">
        <v>0</v>
      </c>
      <c r="D39" s="421">
        <f t="shared" si="1"/>
        <v>19824</v>
      </c>
      <c r="E39" s="429" t="s">
        <v>693</v>
      </c>
      <c r="F39" s="44"/>
    </row>
    <row r="40" spans="1:6" s="40" customFormat="1" ht="22.5" customHeight="1">
      <c r="A40" s="379" t="s">
        <v>395</v>
      </c>
      <c r="B40" s="418">
        <v>35632</v>
      </c>
      <c r="C40" s="418">
        <v>32817</v>
      </c>
      <c r="D40" s="420">
        <f t="shared" si="1"/>
        <v>2815</v>
      </c>
      <c r="E40" s="369" t="s">
        <v>694</v>
      </c>
      <c r="F40" s="44"/>
    </row>
    <row r="41" spans="1:6" s="40" customFormat="1" ht="12.75" customHeight="1">
      <c r="A41" s="370"/>
      <c r="B41" s="375"/>
      <c r="C41" s="375"/>
      <c r="D41" s="425"/>
      <c r="E41" s="371"/>
      <c r="F41" s="44"/>
    </row>
    <row r="42" spans="1:6" s="40" customFormat="1" ht="12.75" customHeight="1">
      <c r="A42" s="380" t="s">
        <v>379</v>
      </c>
      <c r="B42" s="375"/>
      <c r="C42" s="375"/>
      <c r="D42" s="420">
        <v>2815</v>
      </c>
      <c r="E42" s="422" t="s">
        <v>821</v>
      </c>
      <c r="F42" s="44"/>
    </row>
    <row r="43" spans="1:6" s="40" customFormat="1" ht="12.75" customHeight="1">
      <c r="A43" s="370"/>
      <c r="B43" s="375"/>
      <c r="C43" s="375"/>
      <c r="D43" s="398"/>
      <c r="E43" s="428"/>
      <c r="F43" s="44"/>
    </row>
    <row r="44" spans="1:6" s="40" customFormat="1" ht="12.75" customHeight="1">
      <c r="A44" s="380" t="s">
        <v>396</v>
      </c>
      <c r="B44" s="377"/>
      <c r="C44" s="378"/>
      <c r="D44" s="420">
        <v>11860</v>
      </c>
      <c r="E44" s="422" t="s">
        <v>822</v>
      </c>
      <c r="F44" s="44"/>
    </row>
    <row r="45" spans="1:6" s="40" customFormat="1" ht="12.75" customHeight="1">
      <c r="A45" s="380"/>
      <c r="B45" s="30"/>
      <c r="C45" s="30"/>
      <c r="D45" s="30"/>
      <c r="E45" s="42"/>
      <c r="F45" s="45"/>
    </row>
    <row r="46" spans="1:6" s="40" customFormat="1" ht="12.75" customHeight="1">
      <c r="A46" s="41"/>
      <c r="B46" s="30"/>
      <c r="C46" s="30"/>
      <c r="D46" s="30"/>
      <c r="E46" s="42"/>
      <c r="F46" s="45"/>
    </row>
    <row r="47" spans="1:6" s="40" customFormat="1" ht="12.75" customHeight="1">
      <c r="A47" s="41"/>
      <c r="B47" s="30"/>
      <c r="C47" s="30"/>
      <c r="D47" s="30"/>
      <c r="E47" s="42"/>
      <c r="F47" s="45"/>
    </row>
    <row r="48" spans="1:6" s="40" customFormat="1" ht="12.75" customHeight="1">
      <c r="B48" s="30"/>
      <c r="C48" s="30"/>
      <c r="D48" s="30"/>
      <c r="E48" s="42"/>
      <c r="F48" s="45"/>
    </row>
    <row r="49" spans="1:6" s="40" customFormat="1" ht="12.75" customHeight="1">
      <c r="A49" s="47" t="s">
        <v>728</v>
      </c>
      <c r="B49" s="30"/>
      <c r="C49" s="30"/>
      <c r="D49" s="30"/>
      <c r="E49" s="430" t="s">
        <v>720</v>
      </c>
      <c r="F49" s="45"/>
    </row>
    <row r="50" spans="1:6" s="40" customFormat="1" ht="12.75" customHeight="1">
      <c r="A50" s="47" t="s">
        <v>332</v>
      </c>
      <c r="B50" s="30"/>
      <c r="C50" s="30"/>
      <c r="D50" s="30"/>
      <c r="E50" s="92" t="s">
        <v>255</v>
      </c>
      <c r="F50" s="45"/>
    </row>
    <row r="51" spans="1:6" s="40" customFormat="1" ht="12.75" customHeight="1">
      <c r="B51" s="30"/>
      <c r="C51" s="30"/>
      <c r="D51" s="30"/>
      <c r="E51" s="42"/>
      <c r="F51" s="45"/>
    </row>
    <row r="52" spans="1:6" s="40" customFormat="1" ht="12.75" customHeight="1">
      <c r="A52" s="41"/>
      <c r="B52" s="30"/>
      <c r="C52" s="30"/>
      <c r="D52" s="30"/>
      <c r="E52" s="42"/>
      <c r="F52" s="45"/>
    </row>
    <row r="53" spans="1:6" s="40" customFormat="1" ht="12.75" customHeight="1">
      <c r="B53" s="30"/>
      <c r="C53" s="30"/>
      <c r="D53" s="30"/>
      <c r="E53" s="42"/>
      <c r="F53" s="45"/>
    </row>
    <row r="54" spans="1:6" s="40" customFormat="1" ht="12.75" customHeight="1">
      <c r="A54" s="41"/>
      <c r="B54" s="30"/>
      <c r="C54" s="30"/>
      <c r="D54" s="30"/>
      <c r="E54" s="42"/>
      <c r="F54" s="45"/>
    </row>
    <row r="55" spans="1:6" s="40" customFormat="1" ht="12.75" customHeight="1">
      <c r="A55" s="41"/>
      <c r="B55" s="30"/>
      <c r="C55" s="30"/>
      <c r="D55" s="30"/>
      <c r="E55" s="42"/>
      <c r="F55" s="45"/>
    </row>
    <row r="56" spans="1:6" s="40" customFormat="1" ht="12.75" customHeight="1">
      <c r="A56" s="41"/>
      <c r="B56" s="30"/>
      <c r="C56" s="30"/>
      <c r="D56" s="30"/>
      <c r="E56" s="42"/>
      <c r="F56" s="45"/>
    </row>
    <row r="57" spans="1:6" s="40" customFormat="1" ht="12.75" customHeight="1">
      <c r="A57" s="41"/>
      <c r="B57" s="30"/>
      <c r="C57" s="30"/>
      <c r="D57" s="30"/>
      <c r="E57" s="42"/>
      <c r="F57" s="45"/>
    </row>
    <row r="58" spans="1:6" s="40" customFormat="1" ht="12.75" customHeight="1">
      <c r="A58" s="41"/>
      <c r="B58" s="30"/>
      <c r="C58" s="30"/>
      <c r="D58" s="30"/>
      <c r="E58" s="42"/>
      <c r="F58" s="45"/>
    </row>
    <row r="59" spans="1:6" s="40" customFormat="1" ht="12.75" customHeight="1">
      <c r="A59" s="41"/>
      <c r="B59" s="30"/>
      <c r="C59" s="30"/>
      <c r="D59" s="30"/>
      <c r="E59" s="42"/>
      <c r="F59" s="45"/>
    </row>
    <row r="60" spans="1:6" s="40" customFormat="1" ht="12.75" customHeight="1">
      <c r="A60" s="41"/>
      <c r="B60" s="30"/>
      <c r="C60" s="30"/>
      <c r="D60" s="30"/>
      <c r="E60" s="42"/>
      <c r="F60" s="45"/>
    </row>
    <row r="61" spans="1:6" s="40" customFormat="1" ht="12.75" customHeight="1">
      <c r="A61" s="41"/>
      <c r="B61" s="30"/>
      <c r="C61" s="30"/>
      <c r="D61" s="30"/>
      <c r="E61" s="42"/>
      <c r="F61" s="45"/>
    </row>
    <row r="62" spans="1:6" s="40" customFormat="1" ht="12.75" customHeight="1">
      <c r="A62" s="41"/>
      <c r="B62" s="30"/>
      <c r="C62" s="30"/>
      <c r="D62" s="30"/>
      <c r="E62" s="42"/>
      <c r="F62" s="45"/>
    </row>
    <row r="63" spans="1:6" s="40" customFormat="1" ht="12.75" customHeight="1">
      <c r="A63" s="46"/>
      <c r="B63" s="30"/>
      <c r="C63" s="30"/>
      <c r="D63" s="30"/>
      <c r="E63" s="42"/>
      <c r="F63" s="45"/>
    </row>
    <row r="64" spans="1:6" s="40" customFormat="1" ht="12.75" customHeight="1">
      <c r="A64" s="46"/>
      <c r="B64" s="30"/>
      <c r="C64" s="31"/>
      <c r="D64" s="31"/>
      <c r="E64" s="39"/>
      <c r="F64" s="30"/>
    </row>
    <row r="65" spans="1:7" s="40" customFormat="1" ht="12.75" customHeight="1">
      <c r="B65" s="30"/>
      <c r="C65" s="31"/>
      <c r="D65" s="31"/>
      <c r="E65" s="39"/>
      <c r="F65" s="30"/>
    </row>
    <row r="66" spans="1:7" ht="12.75" customHeight="1">
      <c r="A66" s="48"/>
      <c r="B66" s="49"/>
      <c r="C66" s="50"/>
      <c r="D66" s="50"/>
      <c r="E66" s="49"/>
      <c r="F66" s="51"/>
    </row>
    <row r="67" spans="1:7" ht="12.75" customHeight="1">
      <c r="A67" s="48"/>
      <c r="B67" s="49"/>
      <c r="C67" s="50"/>
      <c r="D67" s="50"/>
      <c r="E67" s="49"/>
      <c r="F67" s="51"/>
    </row>
    <row r="68" spans="1:7" ht="12.75" customHeight="1">
      <c r="A68" s="52"/>
      <c r="B68" s="53"/>
      <c r="C68" s="54"/>
      <c r="D68" s="54"/>
      <c r="E68" s="53"/>
      <c r="F68" s="54"/>
    </row>
    <row r="69" spans="1:7" s="57" customFormat="1" ht="12.75" customHeight="1">
      <c r="A69" s="52"/>
      <c r="B69" s="55"/>
      <c r="C69" s="55"/>
      <c r="D69" s="56"/>
      <c r="E69" s="56"/>
      <c r="F69" s="55"/>
      <c r="G69" s="18"/>
    </row>
    <row r="70" spans="1:7" s="57" customFormat="1" ht="12.75" customHeight="1">
      <c r="A70" s="52"/>
      <c r="B70" s="58"/>
      <c r="C70" s="59"/>
      <c r="D70" s="59"/>
      <c r="E70" s="60"/>
      <c r="F70" s="61"/>
      <c r="G70" s="18"/>
    </row>
    <row r="71" spans="1:7" ht="12.95" customHeight="1">
      <c r="A71" s="48"/>
      <c r="B71" s="62"/>
      <c r="C71" s="50"/>
      <c r="D71" s="50"/>
      <c r="E71" s="63"/>
      <c r="F71" s="50"/>
    </row>
    <row r="72" spans="1:7" ht="12.95" customHeight="1">
      <c r="A72" s="52"/>
      <c r="B72" s="56"/>
      <c r="C72" s="56"/>
      <c r="D72" s="56"/>
      <c r="E72" s="56"/>
      <c r="F72" s="56"/>
    </row>
    <row r="73" spans="1:7" s="57" customFormat="1" ht="12.95" customHeight="1">
      <c r="A73" s="64"/>
      <c r="B73" s="56"/>
      <c r="C73" s="56"/>
      <c r="D73" s="56"/>
      <c r="E73" s="56"/>
      <c r="F73" s="56"/>
      <c r="G73" s="18"/>
    </row>
    <row r="74" spans="1:7" s="57" customFormat="1" ht="12.95" customHeight="1">
      <c r="A74" s="38"/>
      <c r="B74" s="62"/>
      <c r="C74" s="65"/>
      <c r="D74" s="65"/>
      <c r="E74" s="62"/>
      <c r="F74" s="65"/>
      <c r="G74" s="18"/>
    </row>
    <row r="75" spans="1:7" s="57" customFormat="1" ht="12.95" customHeight="1">
      <c r="A75" s="38"/>
      <c r="B75" s="49"/>
      <c r="C75" s="65"/>
      <c r="D75" s="65"/>
      <c r="E75" s="49"/>
      <c r="F75" s="65"/>
      <c r="G75" s="18"/>
    </row>
    <row r="76" spans="1:7" s="57" customFormat="1" ht="12.95" customHeight="1">
      <c r="A76" s="52"/>
      <c r="B76" s="58"/>
      <c r="C76" s="56"/>
      <c r="D76" s="56"/>
      <c r="E76" s="56"/>
      <c r="F76" s="56"/>
      <c r="G76" s="18"/>
    </row>
    <row r="77" spans="1:7" s="57" customFormat="1" ht="12.95" customHeight="1">
      <c r="A77" s="64"/>
      <c r="B77" s="62"/>
      <c r="C77" s="66"/>
      <c r="D77" s="66"/>
      <c r="E77" s="62"/>
      <c r="F77" s="66"/>
      <c r="G77" s="18"/>
    </row>
    <row r="78" spans="1:7" s="57" customFormat="1" ht="12.95" customHeight="1">
      <c r="A78" s="38"/>
      <c r="B78" s="49"/>
      <c r="C78" s="65"/>
      <c r="D78" s="65"/>
      <c r="E78" s="49"/>
      <c r="F78" s="65"/>
      <c r="G78" s="18"/>
    </row>
    <row r="79" spans="1:7" s="57" customFormat="1" ht="12.95" customHeight="1">
      <c r="A79" s="64"/>
      <c r="B79" s="56"/>
      <c r="C79" s="56"/>
      <c r="D79" s="56"/>
      <c r="E79" s="56"/>
      <c r="F79" s="56"/>
      <c r="G79" s="18"/>
    </row>
    <row r="80" spans="1:7" ht="12.95" customHeight="1">
      <c r="A80" s="48"/>
      <c r="B80" s="49"/>
      <c r="C80" s="66"/>
      <c r="D80" s="65"/>
      <c r="E80" s="49"/>
      <c r="F80" s="66"/>
    </row>
    <row r="81" spans="1:7" ht="12.95" customHeight="1">
      <c r="A81" s="48"/>
      <c r="B81" s="49"/>
      <c r="C81" s="66"/>
      <c r="D81" s="65"/>
      <c r="E81" s="49"/>
      <c r="F81" s="66"/>
    </row>
    <row r="82" spans="1:7" ht="12.95" customHeight="1">
      <c r="A82" s="48"/>
      <c r="B82" s="49"/>
      <c r="C82" s="67"/>
      <c r="D82" s="66"/>
      <c r="E82" s="53"/>
      <c r="F82" s="66"/>
    </row>
    <row r="83" spans="1:7" s="57" customFormat="1" ht="12.95" customHeight="1">
      <c r="A83" s="52"/>
      <c r="B83" s="56"/>
      <c r="C83" s="58"/>
      <c r="D83" s="68"/>
      <c r="E83" s="58"/>
      <c r="F83" s="68"/>
      <c r="G83" s="18"/>
    </row>
    <row r="84" spans="1:7" s="57" customFormat="1" ht="12.95" customHeight="1">
      <c r="A84" s="52"/>
      <c r="B84" s="58"/>
      <c r="C84" s="69"/>
      <c r="D84" s="70"/>
      <c r="E84" s="70"/>
      <c r="F84" s="70"/>
      <c r="G84" s="18"/>
    </row>
    <row r="85" spans="1:7" s="57" customFormat="1" ht="12.95" customHeight="1">
      <c r="A85" s="52"/>
      <c r="B85" s="53"/>
      <c r="C85" s="54"/>
      <c r="D85" s="54"/>
      <c r="E85" s="53"/>
      <c r="F85" s="54"/>
      <c r="G85" s="18"/>
    </row>
    <row r="86" spans="1:7" ht="12.95" customHeight="1">
      <c r="A86" s="52"/>
      <c r="B86" s="71"/>
      <c r="C86" s="56"/>
      <c r="D86" s="56"/>
      <c r="E86" s="71"/>
      <c r="F86" s="56"/>
    </row>
    <row r="87" spans="1:7" s="18" customFormat="1" ht="12.95" customHeight="1"/>
    <row r="88" spans="1:7" s="18" customFormat="1" ht="12.95" customHeight="1"/>
    <row r="89" spans="1:7" s="18" customFormat="1" ht="12.95" customHeight="1"/>
    <row r="90" spans="1:7" s="18" customFormat="1" ht="12.95" customHeight="1"/>
    <row r="91" spans="1:7" s="18" customFormat="1" ht="12.95" customHeight="1"/>
    <row r="92" spans="1:7" s="18" customFormat="1" ht="12.95" customHeight="1"/>
    <row r="93" spans="1:7" s="18" customFormat="1" ht="12.95" customHeight="1"/>
    <row r="94" spans="1:7" s="18" customFormat="1" ht="12.75" customHeight="1"/>
    <row r="95" spans="1:7" s="18" customFormat="1" ht="12.75" customHeight="1"/>
    <row r="96" spans="1:7" ht="12.75" customHeight="1">
      <c r="A96" s="72"/>
      <c r="G96" s="35"/>
    </row>
    <row r="97" spans="1:7" ht="12.75" customHeight="1">
      <c r="A97" s="73"/>
      <c r="B97" s="74"/>
      <c r="C97" s="74"/>
      <c r="D97" s="74"/>
      <c r="E97" s="73"/>
      <c r="F97" s="73"/>
      <c r="G97" s="35"/>
    </row>
    <row r="98" spans="1:7" ht="12.75" customHeight="1">
      <c r="G98" s="35"/>
    </row>
    <row r="99" spans="1:7" ht="12.75" customHeight="1">
      <c r="G99" s="35"/>
    </row>
    <row r="100" spans="1:7" ht="12.75" customHeight="1">
      <c r="G100" s="35"/>
    </row>
    <row r="101" spans="1:7" ht="12.75" customHeight="1">
      <c r="G101" s="35"/>
    </row>
  </sheetData>
  <printOptions gridLines="1" gridLinesSet="0"/>
  <pageMargins left="0.78740157480314965" right="0.98425196850393704" top="0.59055118110236227" bottom="0.59055118110236227" header="0.51181102362204722" footer="0.51181102362204722"/>
  <pageSetup paperSize="9" scale="68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K70"/>
  <sheetViews>
    <sheetView view="pageLayout" workbookViewId="0">
      <selection activeCell="A6" sqref="A6"/>
    </sheetView>
  </sheetViews>
  <sheetFormatPr baseColWidth="10" defaultColWidth="8" defaultRowHeight="12.75"/>
  <cols>
    <col min="1" max="1" width="31.125" style="27" customWidth="1"/>
    <col min="2" max="2" width="9.625" style="27" customWidth="1"/>
    <col min="3" max="3" width="10.125" style="27" customWidth="1"/>
    <col min="4" max="4" width="9.625" style="27" customWidth="1"/>
    <col min="5" max="5" width="10.125" style="27" customWidth="1"/>
    <col min="6" max="6" width="9.625" style="27" customWidth="1"/>
    <col min="7" max="7" width="25.125" style="27" customWidth="1"/>
    <col min="8" max="8" width="4.625" style="27" customWidth="1"/>
    <col min="9" max="16384" width="8" style="27"/>
  </cols>
  <sheetData>
    <row r="1" spans="1:11" ht="24.75" customHeight="1">
      <c r="A1" s="26" t="s">
        <v>252</v>
      </c>
      <c r="B1" s="26"/>
      <c r="C1" s="26"/>
      <c r="D1" s="26"/>
      <c r="G1" s="28" t="s">
        <v>182</v>
      </c>
    </row>
    <row r="2" spans="1:11" ht="18.95" customHeight="1">
      <c r="G2" s="75"/>
    </row>
    <row r="3" spans="1:11" ht="20.25" customHeight="1">
      <c r="A3" s="76" t="s">
        <v>248</v>
      </c>
      <c r="B3" s="76"/>
      <c r="C3" s="76"/>
      <c r="G3" s="77" t="s">
        <v>249</v>
      </c>
    </row>
    <row r="4" spans="1:11" ht="18.95" customHeight="1">
      <c r="G4" s="27" t="s">
        <v>163</v>
      </c>
    </row>
    <row r="5" spans="1:11" ht="14.1" customHeight="1"/>
    <row r="6" spans="1:11" ht="15.75">
      <c r="A6" s="85" t="s">
        <v>85</v>
      </c>
      <c r="B6" s="79" t="s">
        <v>791</v>
      </c>
      <c r="C6" s="79" t="s">
        <v>792</v>
      </c>
      <c r="D6" s="79">
        <v>2021</v>
      </c>
      <c r="E6" s="79">
        <v>2020</v>
      </c>
      <c r="F6" s="79">
        <v>2019</v>
      </c>
      <c r="G6" s="464" t="s">
        <v>157</v>
      </c>
      <c r="H6" s="75"/>
      <c r="I6" s="78"/>
      <c r="J6" s="15"/>
      <c r="K6" s="81"/>
    </row>
    <row r="7" spans="1:11" ht="14.1" customHeight="1"/>
    <row r="8" spans="1:11" ht="24" customHeight="1">
      <c r="A8" s="82" t="s">
        <v>172</v>
      </c>
      <c r="G8" s="83" t="s">
        <v>175</v>
      </c>
      <c r="I8" s="82"/>
    </row>
    <row r="9" spans="1:11" ht="24" customHeight="1">
      <c r="A9" s="75"/>
      <c r="G9" s="84"/>
      <c r="I9" s="75"/>
    </row>
    <row r="10" spans="1:11" ht="24" customHeight="1">
      <c r="A10" s="85" t="s">
        <v>355</v>
      </c>
      <c r="B10" s="86">
        <v>430208.82301076845</v>
      </c>
      <c r="C10" s="86">
        <v>428611.92685860529</v>
      </c>
      <c r="D10" s="86">
        <v>329404.87477003474</v>
      </c>
      <c r="E10" s="86">
        <v>263088.55137284537</v>
      </c>
      <c r="F10" s="86">
        <v>284496.23042432079</v>
      </c>
      <c r="G10" s="83" t="s">
        <v>177</v>
      </c>
      <c r="I10" s="82"/>
      <c r="J10" s="86"/>
      <c r="K10" s="86"/>
    </row>
    <row r="11" spans="1:11" s="75" customFormat="1" ht="24" customHeight="1">
      <c r="A11" s="85" t="s">
        <v>356</v>
      </c>
      <c r="B11" s="86">
        <v>715752.15337016992</v>
      </c>
      <c r="C11" s="86">
        <v>737440.7403117551</v>
      </c>
      <c r="D11" s="86">
        <v>528571.0751664706</v>
      </c>
      <c r="E11" s="86">
        <v>422860.73835695157</v>
      </c>
      <c r="F11" s="86">
        <v>490952.65808650636</v>
      </c>
      <c r="G11" s="83" t="s">
        <v>176</v>
      </c>
      <c r="H11" s="27"/>
      <c r="I11" s="82"/>
      <c r="J11" s="86"/>
      <c r="K11" s="86"/>
    </row>
    <row r="12" spans="1:11" ht="24" customHeight="1">
      <c r="A12" s="85" t="s">
        <v>357</v>
      </c>
      <c r="B12" s="87">
        <f>B10-B11</f>
        <v>-285543.33035940147</v>
      </c>
      <c r="C12" s="87">
        <f>C10-C11</f>
        <v>-308828.81345314981</v>
      </c>
      <c r="D12" s="87">
        <f>D10-D11</f>
        <v>-199166.20039643586</v>
      </c>
      <c r="E12" s="87">
        <f>E10-E11</f>
        <v>-159772.1869841062</v>
      </c>
      <c r="F12" s="87">
        <f>F10-F11</f>
        <v>-206456.42766218557</v>
      </c>
      <c r="G12" s="83" t="s">
        <v>178</v>
      </c>
      <c r="I12" s="82"/>
      <c r="J12" s="87"/>
      <c r="K12" s="87"/>
    </row>
    <row r="13" spans="1:11" ht="24" customHeight="1">
      <c r="A13" s="85" t="s">
        <v>358</v>
      </c>
      <c r="B13" s="87">
        <f>B10/B11*100</f>
        <v>60.105837053384981</v>
      </c>
      <c r="C13" s="87">
        <f>C10/C11*100</f>
        <v>58.121541627522291</v>
      </c>
      <c r="D13" s="87">
        <f>D10/D11*100</f>
        <v>62.319882840030637</v>
      </c>
      <c r="E13" s="87">
        <f>E10/E11*100</f>
        <v>62.216358131305896</v>
      </c>
      <c r="F13" s="87">
        <f>(F10/F11)*100</f>
        <v>57.947793079102198</v>
      </c>
      <c r="G13" s="83" t="s">
        <v>158</v>
      </c>
      <c r="I13" s="82"/>
      <c r="J13" s="87"/>
      <c r="K13" s="87"/>
    </row>
    <row r="14" spans="1:11" ht="24" customHeight="1">
      <c r="A14" s="82"/>
      <c r="G14" s="83"/>
      <c r="I14" s="82"/>
    </row>
    <row r="15" spans="1:11" s="75" customFormat="1" ht="24" customHeight="1">
      <c r="A15" s="87" t="s">
        <v>173</v>
      </c>
      <c r="B15" s="86">
        <v>115260</v>
      </c>
      <c r="C15" s="86">
        <v>110761</v>
      </c>
      <c r="D15" s="86">
        <v>95480</v>
      </c>
      <c r="E15" s="86">
        <v>68140.2</v>
      </c>
      <c r="F15" s="86">
        <v>65015.7</v>
      </c>
      <c r="G15" s="88" t="s">
        <v>179</v>
      </c>
      <c r="I15" s="82"/>
      <c r="J15" s="87"/>
      <c r="K15" s="87"/>
    </row>
    <row r="16" spans="1:11" ht="24" customHeight="1">
      <c r="G16" s="89"/>
      <c r="I16" s="78"/>
    </row>
    <row r="17" spans="1:11" s="75" customFormat="1" ht="24" customHeight="1">
      <c r="A17" s="85" t="s">
        <v>174</v>
      </c>
      <c r="B17" s="86">
        <v>104678</v>
      </c>
      <c r="C17" s="86">
        <v>93857</v>
      </c>
      <c r="D17" s="86">
        <v>34576.099999999991</v>
      </c>
      <c r="E17" s="86">
        <v>36449.699999999997</v>
      </c>
      <c r="F17" s="86">
        <v>78747.400000000009</v>
      </c>
      <c r="G17" s="88" t="s">
        <v>180</v>
      </c>
      <c r="I17" s="85"/>
      <c r="J17" s="87"/>
      <c r="K17" s="87"/>
    </row>
    <row r="18" spans="1:11" s="75" customFormat="1" ht="18" customHeight="1">
      <c r="A18" s="85"/>
      <c r="B18" s="87"/>
      <c r="C18" s="87"/>
      <c r="D18" s="87"/>
      <c r="E18" s="25"/>
      <c r="F18" s="25"/>
      <c r="G18" s="88"/>
    </row>
    <row r="19" spans="1:11" ht="12.75" customHeight="1">
      <c r="A19" s="90"/>
      <c r="B19" s="90"/>
      <c r="C19" s="381"/>
      <c r="G19" s="80"/>
    </row>
    <row r="20" spans="1:11" ht="12.75" customHeight="1">
      <c r="B20" s="449"/>
      <c r="C20" s="449"/>
      <c r="D20" s="308"/>
      <c r="E20" s="388"/>
    </row>
    <row r="21" spans="1:11" ht="12.75" customHeight="1">
      <c r="B21" s="449"/>
      <c r="C21" s="449"/>
    </row>
    <row r="22" spans="1:11" ht="12.75" customHeight="1">
      <c r="B22" s="276"/>
      <c r="C22" s="276"/>
    </row>
    <row r="23" spans="1:11" ht="12.75" customHeight="1"/>
    <row r="24" spans="1:11" ht="12.75" customHeight="1"/>
    <row r="25" spans="1:11" ht="12.75" customHeight="1"/>
    <row r="26" spans="1:11" ht="12.75" customHeight="1"/>
    <row r="27" spans="1:11" ht="12.75" customHeight="1"/>
    <row r="28" spans="1:11" ht="12.75" customHeight="1"/>
    <row r="29" spans="1:11" ht="12.75" customHeight="1"/>
    <row r="30" spans="1:11" ht="12.75" customHeight="1"/>
    <row r="31" spans="1:11" ht="12.75" customHeight="1"/>
    <row r="32" spans="1:11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spans="1:9" ht="12.75" customHeight="1"/>
    <row r="50" spans="1:9" ht="12.75" customHeight="1"/>
    <row r="51" spans="1:9" ht="12.75" customHeight="1"/>
    <row r="52" spans="1:9" ht="12.75" customHeight="1"/>
    <row r="53" spans="1:9" ht="12.75" customHeight="1"/>
    <row r="54" spans="1:9" ht="12.75" customHeight="1"/>
    <row r="55" spans="1:9" ht="12.75" customHeight="1"/>
    <row r="56" spans="1:9" ht="12.75" customHeight="1"/>
    <row r="57" spans="1:9" ht="12.75" customHeight="1">
      <c r="A57" s="91" t="s">
        <v>359</v>
      </c>
    </row>
    <row r="58" spans="1:9" ht="12.75" customHeight="1">
      <c r="A58" s="91" t="s">
        <v>323</v>
      </c>
    </row>
    <row r="59" spans="1:9" ht="12.75" customHeight="1">
      <c r="A59" s="91" t="s">
        <v>322</v>
      </c>
      <c r="B59" s="91"/>
      <c r="C59" s="91"/>
    </row>
    <row r="60" spans="1:9" s="35" customFormat="1" ht="12.75" customHeight="1">
      <c r="A60" s="72" t="s">
        <v>254</v>
      </c>
      <c r="B60" s="72"/>
      <c r="C60" s="72"/>
      <c r="G60" s="92" t="s">
        <v>255</v>
      </c>
      <c r="I60" s="18"/>
    </row>
    <row r="61" spans="1:9" ht="12.75" customHeight="1">
      <c r="A61" s="475"/>
      <c r="B61" s="475"/>
      <c r="C61" s="475"/>
      <c r="D61" s="475"/>
      <c r="E61" s="475"/>
      <c r="F61" s="475"/>
      <c r="G61" s="475"/>
    </row>
    <row r="62" spans="1:9" ht="12.75" customHeight="1"/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</sheetData>
  <mergeCells count="1">
    <mergeCell ref="A61:G61"/>
  </mergeCells>
  <phoneticPr fontId="0" type="noConversion"/>
  <printOptions gridLines="1" gridLinesSet="0"/>
  <pageMargins left="0.98425196850393704" right="0.98425196850393704" top="0.78740157480314965" bottom="0.78740157480314965" header="0.51181102362204722" footer="0.51181102362204722"/>
  <pageSetup paperSize="9" scale="73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">
    <tabColor rgb="FF92D050"/>
  </sheetPr>
  <dimension ref="A1:K65"/>
  <sheetViews>
    <sheetView view="pageLayout" workbookViewId="0">
      <selection activeCell="B7" sqref="B7"/>
    </sheetView>
  </sheetViews>
  <sheetFormatPr baseColWidth="10" defaultColWidth="9.625" defaultRowHeight="12.75"/>
  <cols>
    <col min="1" max="1" width="31.625" style="13" customWidth="1"/>
    <col min="2" max="2" width="8.125" style="13" customWidth="1"/>
    <col min="3" max="3" width="8.125" style="327" customWidth="1"/>
    <col min="4" max="4" width="8.5" style="327" customWidth="1"/>
    <col min="5" max="5" width="8.75" style="327" customWidth="1"/>
    <col min="6" max="6" width="8.125" style="327" customWidth="1"/>
    <col min="7" max="7" width="8.375" style="327" customWidth="1"/>
    <col min="8" max="8" width="30.625" style="13" customWidth="1"/>
    <col min="9" max="9" width="7.625" style="13" customWidth="1"/>
    <col min="10" max="16384" width="9.625" style="13"/>
  </cols>
  <sheetData>
    <row r="1" spans="1:11" ht="24.75" customHeight="1">
      <c r="A1" s="93" t="s">
        <v>211</v>
      </c>
      <c r="B1" s="93"/>
      <c r="C1" s="326"/>
      <c r="D1" s="326"/>
      <c r="E1" s="326"/>
      <c r="F1" s="326"/>
      <c r="G1" s="326"/>
      <c r="H1" s="94" t="s">
        <v>221</v>
      </c>
    </row>
    <row r="2" spans="1:11" ht="18.95" customHeight="1">
      <c r="D2" s="26"/>
      <c r="H2" s="95"/>
    </row>
    <row r="3" spans="1:11" ht="20.25" customHeight="1">
      <c r="A3" s="96" t="s">
        <v>334</v>
      </c>
      <c r="B3" s="96"/>
      <c r="C3" s="328"/>
      <c r="D3" s="328"/>
      <c r="E3" s="328"/>
      <c r="F3" s="328"/>
      <c r="G3" s="328"/>
      <c r="H3" s="97" t="s">
        <v>333</v>
      </c>
    </row>
    <row r="4" spans="1:11" ht="20.25" customHeight="1">
      <c r="A4" s="98" t="s">
        <v>250</v>
      </c>
      <c r="B4" s="98"/>
      <c r="C4" s="329"/>
      <c r="D4" s="329"/>
      <c r="E4" s="329"/>
      <c r="F4" s="329"/>
      <c r="G4" s="329"/>
      <c r="H4" s="99" t="s">
        <v>360</v>
      </c>
    </row>
    <row r="5" spans="1:11" ht="14.1" customHeight="1">
      <c r="A5" s="96"/>
      <c r="B5" s="96"/>
      <c r="C5" s="328"/>
      <c r="D5" s="328"/>
      <c r="E5" s="328"/>
      <c r="F5" s="328"/>
      <c r="G5" s="328"/>
      <c r="H5" s="99"/>
    </row>
    <row r="6" spans="1:11" ht="15.75" customHeight="1">
      <c r="A6" s="466" t="s">
        <v>212</v>
      </c>
      <c r="B6" s="478" t="s">
        <v>791</v>
      </c>
      <c r="C6" s="478"/>
      <c r="D6" s="478"/>
      <c r="E6" s="477" t="s">
        <v>792</v>
      </c>
      <c r="F6" s="477"/>
      <c r="G6" s="477"/>
      <c r="H6" s="465" t="s">
        <v>181</v>
      </c>
    </row>
    <row r="7" spans="1:11" ht="14.1" customHeight="1">
      <c r="B7" s="100" t="s">
        <v>823</v>
      </c>
      <c r="C7" s="333" t="s">
        <v>695</v>
      </c>
      <c r="D7" s="332" t="s">
        <v>210</v>
      </c>
      <c r="E7" s="332" t="s">
        <v>823</v>
      </c>
      <c r="F7" s="333" t="s">
        <v>695</v>
      </c>
      <c r="G7" s="332" t="s">
        <v>210</v>
      </c>
      <c r="H7" s="101" t="s">
        <v>163</v>
      </c>
    </row>
    <row r="8" spans="1:11" ht="13.5" customHeight="1">
      <c r="B8" s="102" t="s">
        <v>222</v>
      </c>
      <c r="C8" s="334" t="s">
        <v>222</v>
      </c>
      <c r="D8" s="332"/>
      <c r="E8" s="334" t="s">
        <v>222</v>
      </c>
      <c r="F8" s="334" t="s">
        <v>222</v>
      </c>
      <c r="G8" s="332"/>
    </row>
    <row r="9" spans="1:11" ht="13.5" customHeight="1">
      <c r="B9" s="103" t="s">
        <v>311</v>
      </c>
      <c r="C9" s="335" t="s">
        <v>214</v>
      </c>
      <c r="D9" s="336" t="s">
        <v>213</v>
      </c>
      <c r="E9" s="335" t="s">
        <v>311</v>
      </c>
      <c r="F9" s="335" t="s">
        <v>214</v>
      </c>
      <c r="G9" s="336" t="s">
        <v>213</v>
      </c>
      <c r="H9" s="99"/>
    </row>
    <row r="10" spans="1:11" ht="13.5" customHeight="1">
      <c r="A10" s="104" t="s">
        <v>163</v>
      </c>
      <c r="B10" s="103" t="s">
        <v>320</v>
      </c>
      <c r="E10" s="335" t="s">
        <v>320</v>
      </c>
      <c r="H10" s="105" t="s">
        <v>163</v>
      </c>
      <c r="J10" s="285"/>
    </row>
    <row r="11" spans="1:11" ht="18" customHeight="1">
      <c r="A11" s="434" t="s">
        <v>260</v>
      </c>
      <c r="B11" s="106"/>
      <c r="C11" s="337"/>
      <c r="D11" s="337"/>
      <c r="E11" s="337"/>
      <c r="F11" s="337"/>
      <c r="G11" s="337"/>
      <c r="H11" s="435" t="s">
        <v>223</v>
      </c>
      <c r="J11" s="285"/>
    </row>
    <row r="12" spans="1:11" ht="24" customHeight="1">
      <c r="A12" s="108" t="s">
        <v>202</v>
      </c>
      <c r="B12" s="450">
        <f t="shared" ref="B12:B22" si="0">C12/D12*100</f>
        <v>41.079103227288577</v>
      </c>
      <c r="C12" s="446">
        <v>36815.038760617055</v>
      </c>
      <c r="D12" s="447">
        <v>89619.86963766304</v>
      </c>
      <c r="E12" s="450">
        <f t="shared" ref="E12:E22" si="1">F12/G12*100</f>
        <v>41.579198524142654</v>
      </c>
      <c r="F12" s="446">
        <v>36063.451992678019</v>
      </c>
      <c r="G12" s="447">
        <v>86734.360624431094</v>
      </c>
      <c r="H12" s="109" t="s">
        <v>261</v>
      </c>
      <c r="J12" s="397"/>
    </row>
    <row r="13" spans="1:11" ht="24" customHeight="1">
      <c r="A13" s="108" t="s">
        <v>215</v>
      </c>
      <c r="B13" s="450">
        <f t="shared" si="0"/>
        <v>36.552431805371668</v>
      </c>
      <c r="C13" s="446">
        <v>44592.692110972006</v>
      </c>
      <c r="D13" s="447">
        <v>121996.51270375605</v>
      </c>
      <c r="E13" s="450">
        <f t="shared" si="1"/>
        <v>32.102446656297033</v>
      </c>
      <c r="F13" s="446">
        <v>49176.890463510004</v>
      </c>
      <c r="G13" s="447">
        <v>153187.35979852098</v>
      </c>
      <c r="H13" s="109" t="s">
        <v>262</v>
      </c>
      <c r="J13" s="397"/>
    </row>
    <row r="14" spans="1:11" s="100" customFormat="1" ht="24" customHeight="1">
      <c r="A14" s="108" t="s">
        <v>216</v>
      </c>
      <c r="B14" s="450">
        <f t="shared" si="0"/>
        <v>44.77457594325557</v>
      </c>
      <c r="C14" s="451">
        <f>C15+C16</f>
        <v>14282.116053257991</v>
      </c>
      <c r="D14" s="451">
        <f>D15+D16</f>
        <v>31897.825389476006</v>
      </c>
      <c r="E14" s="450">
        <f t="shared" si="1"/>
        <v>35.946691557252976</v>
      </c>
      <c r="F14" s="451">
        <f>F15+F16</f>
        <v>15908.867837863005</v>
      </c>
      <c r="G14" s="451">
        <f>G15+G16</f>
        <v>44256.834631149992</v>
      </c>
      <c r="H14" s="109" t="s">
        <v>263</v>
      </c>
      <c r="J14" s="397"/>
      <c r="K14" s="13"/>
    </row>
    <row r="15" spans="1:11" ht="24" customHeight="1">
      <c r="A15" s="110" t="s">
        <v>313</v>
      </c>
      <c r="B15" s="450">
        <f t="shared" si="0"/>
        <v>58.420786230889462</v>
      </c>
      <c r="C15" s="446">
        <v>10510.554819478994</v>
      </c>
      <c r="D15" s="447">
        <v>17991.121820818003</v>
      </c>
      <c r="E15" s="450">
        <f t="shared" si="1"/>
        <v>58.781984666313001</v>
      </c>
      <c r="F15" s="446">
        <v>11744.215484523009</v>
      </c>
      <c r="G15" s="447">
        <v>19979.276901233017</v>
      </c>
      <c r="H15" s="111" t="s">
        <v>314</v>
      </c>
      <c r="J15" s="397"/>
    </row>
    <row r="16" spans="1:11" ht="24" customHeight="1">
      <c r="A16" s="110" t="s">
        <v>258</v>
      </c>
      <c r="B16" s="450">
        <f t="shared" si="0"/>
        <v>27.120454643752449</v>
      </c>
      <c r="C16" s="446">
        <v>3771.5612337789976</v>
      </c>
      <c r="D16" s="447">
        <v>13906.703568658004</v>
      </c>
      <c r="E16" s="450">
        <f t="shared" si="1"/>
        <v>17.154329935782371</v>
      </c>
      <c r="F16" s="446">
        <v>4164.6523533399959</v>
      </c>
      <c r="G16" s="447">
        <v>24277.557729916978</v>
      </c>
      <c r="H16" s="111" t="s">
        <v>267</v>
      </c>
      <c r="J16" s="397"/>
    </row>
    <row r="17" spans="1:11" ht="24" customHeight="1">
      <c r="A17" s="108" t="s">
        <v>217</v>
      </c>
      <c r="B17" s="450">
        <f t="shared" si="0"/>
        <v>51.129922063867163</v>
      </c>
      <c r="C17" s="446">
        <v>77598.977921684011</v>
      </c>
      <c r="D17" s="447">
        <v>151768.23040088726</v>
      </c>
      <c r="E17" s="450">
        <f t="shared" si="1"/>
        <v>45.080001733148244</v>
      </c>
      <c r="F17" s="446">
        <v>76491.614061998975</v>
      </c>
      <c r="G17" s="447">
        <v>169679.70523779534</v>
      </c>
      <c r="H17" s="109" t="s">
        <v>264</v>
      </c>
      <c r="J17" s="397"/>
    </row>
    <row r="18" spans="1:11" s="100" customFormat="1" ht="24" customHeight="1">
      <c r="A18" s="108" t="s">
        <v>218</v>
      </c>
      <c r="B18" s="450">
        <f t="shared" si="0"/>
        <v>55.673386177991247</v>
      </c>
      <c r="C18" s="451">
        <f>C19+C20</f>
        <v>88838.174535774117</v>
      </c>
      <c r="D18" s="451">
        <f>D19+D20</f>
        <v>159570.27340092626</v>
      </c>
      <c r="E18" s="450">
        <f t="shared" si="1"/>
        <v>53.720632088337815</v>
      </c>
      <c r="F18" s="451">
        <f>F19+F20</f>
        <v>74571.956176809093</v>
      </c>
      <c r="G18" s="451">
        <f>G19+G20</f>
        <v>138814.36847984869</v>
      </c>
      <c r="H18" s="109" t="s">
        <v>265</v>
      </c>
      <c r="J18" s="397"/>
      <c r="K18" s="13"/>
    </row>
    <row r="19" spans="1:11" ht="24" customHeight="1">
      <c r="A19" s="110" t="s">
        <v>256</v>
      </c>
      <c r="B19" s="450">
        <f t="shared" si="0"/>
        <v>62.900282938949559</v>
      </c>
      <c r="C19" s="446">
        <v>788.65400900800012</v>
      </c>
      <c r="D19" s="447">
        <v>1253.816313948</v>
      </c>
      <c r="E19" s="450">
        <f t="shared" si="1"/>
        <v>64.847740630034039</v>
      </c>
      <c r="F19" s="446">
        <v>1036.5183957849995</v>
      </c>
      <c r="G19" s="447">
        <v>1598.3878323509994</v>
      </c>
      <c r="H19" s="111" t="s">
        <v>268</v>
      </c>
      <c r="J19" s="397"/>
    </row>
    <row r="20" spans="1:11" ht="24" customHeight="1">
      <c r="A20" s="110" t="s">
        <v>257</v>
      </c>
      <c r="B20" s="450">
        <f t="shared" si="0"/>
        <v>55.616151439260761</v>
      </c>
      <c r="C20" s="446">
        <v>88049.520526766122</v>
      </c>
      <c r="D20" s="447">
        <v>158316.45708697828</v>
      </c>
      <c r="E20" s="450">
        <f t="shared" si="1"/>
        <v>53.591015735939443</v>
      </c>
      <c r="F20" s="446">
        <v>73535.437781024099</v>
      </c>
      <c r="G20" s="447">
        <v>137215.98064749769</v>
      </c>
      <c r="H20" s="111" t="s">
        <v>269</v>
      </c>
      <c r="J20" s="397"/>
    </row>
    <row r="21" spans="1:11" ht="24" customHeight="1">
      <c r="A21" s="108" t="s">
        <v>219</v>
      </c>
      <c r="B21" s="450">
        <f t="shared" si="0"/>
        <v>57.892438379395351</v>
      </c>
      <c r="C21" s="446">
        <v>92789.026424894939</v>
      </c>
      <c r="D21" s="447">
        <v>160278.31789845583</v>
      </c>
      <c r="E21" s="450">
        <f t="shared" si="1"/>
        <v>57.383776190136039</v>
      </c>
      <c r="F21" s="446">
        <v>82919.504411665053</v>
      </c>
      <c r="G21" s="447">
        <v>144499.9090630053</v>
      </c>
      <c r="H21" s="109" t="s">
        <v>696</v>
      </c>
      <c r="J21" s="397"/>
    </row>
    <row r="22" spans="1:11" ht="24" customHeight="1">
      <c r="A22" s="100" t="s">
        <v>220</v>
      </c>
      <c r="B22" s="450">
        <f t="shared" si="0"/>
        <v>1.8747543394877906</v>
      </c>
      <c r="C22" s="446">
        <v>11.644547999999999</v>
      </c>
      <c r="D22" s="447">
        <v>621.12393900000006</v>
      </c>
      <c r="E22" s="450">
        <f t="shared" si="1"/>
        <v>0.15823679361410881</v>
      </c>
      <c r="F22" s="385">
        <v>0.42439500000000002</v>
      </c>
      <c r="G22" s="447">
        <v>268.20247700100003</v>
      </c>
      <c r="H22" s="109" t="s">
        <v>266</v>
      </c>
      <c r="J22" s="397"/>
    </row>
    <row r="23" spans="1:11" ht="18" customHeight="1">
      <c r="B23" s="451"/>
      <c r="C23" s="451"/>
      <c r="D23" s="451"/>
      <c r="E23" s="451"/>
      <c r="F23" s="451"/>
      <c r="G23" s="451"/>
      <c r="H23" s="112"/>
      <c r="J23" s="397"/>
    </row>
    <row r="24" spans="1:11" ht="18" customHeight="1">
      <c r="A24" s="108" t="s">
        <v>187</v>
      </c>
      <c r="B24" s="452">
        <f>C24/D24*100</f>
        <v>49.588068814602757</v>
      </c>
      <c r="C24" s="448">
        <v>354927.67035520094</v>
      </c>
      <c r="D24" s="449">
        <v>715752.15337016992</v>
      </c>
      <c r="E24" s="452">
        <f>F24/G24*100</f>
        <v>45.445374932478771</v>
      </c>
      <c r="F24" s="448">
        <v>335132.70933952421</v>
      </c>
      <c r="G24" s="449">
        <v>737440.7403117551</v>
      </c>
      <c r="H24" s="113" t="s">
        <v>188</v>
      </c>
    </row>
    <row r="25" spans="1:11" ht="18" customHeight="1">
      <c r="B25" s="17"/>
      <c r="C25" s="451"/>
      <c r="D25" s="86"/>
      <c r="E25" s="444"/>
      <c r="F25" s="451"/>
      <c r="G25" s="86"/>
      <c r="H25" s="112"/>
    </row>
    <row r="26" spans="1:11" ht="18" customHeight="1">
      <c r="A26" s="434" t="s">
        <v>259</v>
      </c>
      <c r="B26" s="17"/>
      <c r="C26" s="451"/>
      <c r="D26" s="338"/>
      <c r="E26" s="444"/>
      <c r="F26" s="451"/>
      <c r="G26" s="338"/>
      <c r="H26" s="435" t="s">
        <v>224</v>
      </c>
    </row>
    <row r="27" spans="1:11" ht="22.5" customHeight="1">
      <c r="A27" s="108" t="s">
        <v>202</v>
      </c>
      <c r="B27" s="450">
        <f>C27/D27*100</f>
        <v>65.02269836644416</v>
      </c>
      <c r="C27" s="446">
        <v>49980.288727782012</v>
      </c>
      <c r="D27" s="447">
        <v>76865.909879825937</v>
      </c>
      <c r="E27" s="450">
        <f t="shared" ref="E27:E37" si="2">F27/G27*100</f>
        <v>60.05173006666945</v>
      </c>
      <c r="F27" s="446">
        <v>45169.565706878959</v>
      </c>
      <c r="G27" s="447">
        <v>75217.759183177055</v>
      </c>
      <c r="H27" s="109" t="s">
        <v>261</v>
      </c>
    </row>
    <row r="28" spans="1:11" ht="22.5" customHeight="1">
      <c r="A28" s="108" t="s">
        <v>215</v>
      </c>
      <c r="B28" s="450">
        <f t="shared" ref="B28:B39" si="3">C28/D28*100</f>
        <v>7.0390821167268092</v>
      </c>
      <c r="C28" s="446">
        <v>365.32160888900006</v>
      </c>
      <c r="D28" s="447">
        <v>5189.9040646349995</v>
      </c>
      <c r="E28" s="450">
        <f t="shared" si="2"/>
        <v>13.584330827687449</v>
      </c>
      <c r="F28" s="446">
        <v>587.86016622999989</v>
      </c>
      <c r="G28" s="447">
        <v>4327.4871150210001</v>
      </c>
      <c r="H28" s="109" t="s">
        <v>262</v>
      </c>
    </row>
    <row r="29" spans="1:11" s="100" customFormat="1" ht="22.5" customHeight="1">
      <c r="A29" s="108" t="s">
        <v>216</v>
      </c>
      <c r="B29" s="450">
        <f t="shared" si="3"/>
        <v>35.836218716697807</v>
      </c>
      <c r="C29" s="451">
        <f>C30+C31</f>
        <v>8311.8733567909967</v>
      </c>
      <c r="D29" s="451">
        <f>D30+D31</f>
        <v>23194.058007348016</v>
      </c>
      <c r="E29" s="450">
        <f t="shared" si="2"/>
        <v>36.309863917324428</v>
      </c>
      <c r="F29" s="451">
        <f>F30+F31</f>
        <v>11150.271712549002</v>
      </c>
      <c r="G29" s="451">
        <f>G30+G31</f>
        <v>30708.657399371037</v>
      </c>
      <c r="H29" s="109" t="s">
        <v>263</v>
      </c>
      <c r="J29" s="13"/>
      <c r="K29" s="13"/>
    </row>
    <row r="30" spans="1:11" ht="22.5" customHeight="1">
      <c r="A30" s="110" t="s">
        <v>313</v>
      </c>
      <c r="B30" s="450">
        <f t="shared" si="3"/>
        <v>50.816011310046747</v>
      </c>
      <c r="C30" s="446">
        <v>3602.6143227039984</v>
      </c>
      <c r="D30" s="447">
        <v>7089.5259777930096</v>
      </c>
      <c r="E30" s="450">
        <f t="shared" si="2"/>
        <v>56.439381514152174</v>
      </c>
      <c r="F30" s="446">
        <v>4837.2333199049981</v>
      </c>
      <c r="G30" s="447">
        <v>8570.6703194330039</v>
      </c>
      <c r="H30" s="111" t="s">
        <v>314</v>
      </c>
    </row>
    <row r="31" spans="1:11" ht="22.5" customHeight="1">
      <c r="A31" s="110" t="s">
        <v>258</v>
      </c>
      <c r="B31" s="450">
        <f t="shared" si="3"/>
        <v>29.241824757432106</v>
      </c>
      <c r="C31" s="446">
        <v>4709.2590340869983</v>
      </c>
      <c r="D31" s="447">
        <v>16104.532029555005</v>
      </c>
      <c r="E31" s="450">
        <f t="shared" si="2"/>
        <v>28.516767896955848</v>
      </c>
      <c r="F31" s="446">
        <v>6313.0383926440027</v>
      </c>
      <c r="G31" s="447">
        <v>22137.987079938033</v>
      </c>
      <c r="H31" s="111" t="s">
        <v>267</v>
      </c>
    </row>
    <row r="32" spans="1:11" ht="22.5" customHeight="1">
      <c r="A32" s="108" t="s">
        <v>217</v>
      </c>
      <c r="B32" s="450">
        <f t="shared" si="3"/>
        <v>23.428943435564996</v>
      </c>
      <c r="C32" s="446">
        <v>22364.053668741981</v>
      </c>
      <c r="D32" s="447">
        <v>95454.810970235572</v>
      </c>
      <c r="E32" s="450">
        <f t="shared" si="2"/>
        <v>19.023949016430862</v>
      </c>
      <c r="F32" s="446">
        <v>23788.931985583036</v>
      </c>
      <c r="G32" s="447">
        <v>125047.28626552083</v>
      </c>
      <c r="H32" s="109" t="s">
        <v>264</v>
      </c>
    </row>
    <row r="33" spans="1:11" s="100" customFormat="1" ht="22.5" customHeight="1">
      <c r="A33" s="108" t="s">
        <v>218</v>
      </c>
      <c r="B33" s="450">
        <f t="shared" si="3"/>
        <v>81.826520201290592</v>
      </c>
      <c r="C33" s="451">
        <f>C34+C35</f>
        <v>68569.643138970059</v>
      </c>
      <c r="D33" s="451">
        <f>D34+D35</f>
        <v>83798.801379175056</v>
      </c>
      <c r="E33" s="450">
        <f t="shared" si="2"/>
        <v>82.581155699384951</v>
      </c>
      <c r="F33" s="451">
        <f>F34+F35</f>
        <v>57638.21074181093</v>
      </c>
      <c r="G33" s="451">
        <f>G34+G35</f>
        <v>69795.8393215369</v>
      </c>
      <c r="H33" s="109" t="s">
        <v>265</v>
      </c>
      <c r="J33" s="13"/>
      <c r="K33" s="13"/>
    </row>
    <row r="34" spans="1:11" ht="22.5" customHeight="1">
      <c r="A34" s="110" t="s">
        <v>256</v>
      </c>
      <c r="B34" s="450">
        <f t="shared" si="3"/>
        <v>85.633676160811333</v>
      </c>
      <c r="C34" s="446">
        <v>174.69047597700001</v>
      </c>
      <c r="D34" s="447">
        <v>203.99740360200005</v>
      </c>
      <c r="E34" s="450">
        <f t="shared" si="2"/>
        <v>89.55342337903663</v>
      </c>
      <c r="F34" s="446">
        <v>164.84130110900003</v>
      </c>
      <c r="G34" s="447">
        <v>184.07035140499985</v>
      </c>
      <c r="H34" s="111" t="s">
        <v>268</v>
      </c>
    </row>
    <row r="35" spans="1:11" ht="22.5" customHeight="1">
      <c r="A35" s="110" t="s">
        <v>257</v>
      </c>
      <c r="B35" s="450">
        <f t="shared" si="3"/>
        <v>81.817229552902006</v>
      </c>
      <c r="C35" s="446">
        <v>68394.952662993062</v>
      </c>
      <c r="D35" s="447">
        <v>83594.803975573057</v>
      </c>
      <c r="E35" s="450">
        <f t="shared" si="2"/>
        <v>82.562719337533053</v>
      </c>
      <c r="F35" s="446">
        <v>57473.369440701928</v>
      </c>
      <c r="G35" s="447">
        <v>69611.768970131903</v>
      </c>
      <c r="H35" s="111" t="s">
        <v>269</v>
      </c>
    </row>
    <row r="36" spans="1:11" ht="22.5" customHeight="1">
      <c r="A36" s="108" t="s">
        <v>219</v>
      </c>
      <c r="B36" s="450">
        <f t="shared" si="3"/>
        <v>84.338856233199422</v>
      </c>
      <c r="C36" s="446">
        <v>122720.65950097602</v>
      </c>
      <c r="D36" s="447">
        <v>145509.03934676299</v>
      </c>
      <c r="E36" s="450">
        <f t="shared" si="2"/>
        <v>84.516195857711082</v>
      </c>
      <c r="F36" s="446">
        <v>104153.78110388096</v>
      </c>
      <c r="G36" s="447">
        <v>123235.29241570589</v>
      </c>
      <c r="H36" s="109" t="s">
        <v>696</v>
      </c>
    </row>
    <row r="37" spans="1:11" ht="22.5" customHeight="1">
      <c r="A37" s="100" t="s">
        <v>220</v>
      </c>
      <c r="B37" s="450">
        <f t="shared" si="3"/>
        <v>17.41562655926575</v>
      </c>
      <c r="C37" s="446">
        <v>34.167054000000007</v>
      </c>
      <c r="D37" s="447">
        <v>196.18618878699996</v>
      </c>
      <c r="E37" s="450">
        <f t="shared" si="2"/>
        <v>14.117526029953106</v>
      </c>
      <c r="F37" s="446">
        <v>39.473331000000002</v>
      </c>
      <c r="G37" s="447">
        <v>279.60515827099999</v>
      </c>
      <c r="H37" s="109" t="s">
        <v>266</v>
      </c>
    </row>
    <row r="38" spans="1:11" ht="18" customHeight="1">
      <c r="B38" s="450"/>
      <c r="C38" s="451"/>
      <c r="D38" s="451"/>
      <c r="E38" s="451"/>
      <c r="F38" s="451"/>
      <c r="G38" s="451"/>
      <c r="H38" s="112" t="s">
        <v>163</v>
      </c>
    </row>
    <row r="39" spans="1:11" ht="18" customHeight="1">
      <c r="A39" s="108" t="s">
        <v>187</v>
      </c>
      <c r="B39" s="452">
        <f t="shared" si="3"/>
        <v>63.305563638645523</v>
      </c>
      <c r="C39" s="448">
        <v>272346.12023014989</v>
      </c>
      <c r="D39" s="449">
        <v>430208.82301076845</v>
      </c>
      <c r="E39" s="452">
        <f>F39/G39*100</f>
        <v>56.584541761466326</v>
      </c>
      <c r="F39" s="448">
        <v>242528.09474793301</v>
      </c>
      <c r="G39" s="449">
        <v>428611.92685860529</v>
      </c>
      <c r="H39" s="113" t="s">
        <v>188</v>
      </c>
    </row>
    <row r="40" spans="1:11" ht="18" customHeight="1">
      <c r="A40" s="108"/>
      <c r="B40" s="7"/>
      <c r="C40" s="339"/>
      <c r="D40" s="339"/>
      <c r="E40" s="338"/>
      <c r="F40" s="339"/>
      <c r="G40" s="339"/>
      <c r="H40" s="107"/>
    </row>
    <row r="41" spans="1:11" ht="18" customHeight="1">
      <c r="A41" s="108" t="s">
        <v>270</v>
      </c>
      <c r="B41" s="7"/>
      <c r="C41" s="339">
        <f>C39-C24</f>
        <v>-82581.550125051057</v>
      </c>
      <c r="D41" s="339">
        <f>D39-D24</f>
        <v>-285543.33035940147</v>
      </c>
      <c r="E41" s="338"/>
      <c r="F41" s="339">
        <f>F39-F24</f>
        <v>-92604.614591591206</v>
      </c>
      <c r="G41" s="339">
        <f>G39-G24</f>
        <v>-308828.81345314981</v>
      </c>
      <c r="H41" s="107" t="s">
        <v>226</v>
      </c>
    </row>
    <row r="42" spans="1:11" ht="18" customHeight="1">
      <c r="A42" s="108" t="s">
        <v>309</v>
      </c>
      <c r="B42" s="7"/>
      <c r="C42" s="445">
        <f>C39/C24*100</f>
        <v>76.73285093765557</v>
      </c>
      <c r="D42" s="445">
        <f>D39/D24*100</f>
        <v>60.105837053384981</v>
      </c>
      <c r="E42" s="338"/>
      <c r="F42" s="445">
        <f>F39/F24*100</f>
        <v>72.367777894883687</v>
      </c>
      <c r="G42" s="445">
        <f>G39/G24*100</f>
        <v>58.121541627522291</v>
      </c>
      <c r="H42" s="109" t="s">
        <v>310</v>
      </c>
    </row>
    <row r="43" spans="1:11" ht="12.75" customHeight="1">
      <c r="A43" s="18"/>
      <c r="B43" s="18"/>
      <c r="C43" s="331"/>
      <c r="D43" s="331"/>
      <c r="E43" s="331"/>
      <c r="F43" s="331"/>
      <c r="G43" s="331"/>
    </row>
    <row r="44" spans="1:11" ht="12.75" customHeight="1">
      <c r="A44" s="18"/>
      <c r="B44" s="18"/>
      <c r="C44" s="331"/>
      <c r="D44" s="331"/>
      <c r="E44" s="331"/>
      <c r="F44" s="331"/>
      <c r="G44" s="331"/>
    </row>
    <row r="45" spans="1:11" ht="12.75" customHeight="1">
      <c r="A45" s="18"/>
      <c r="B45" s="18"/>
      <c r="C45" s="331"/>
      <c r="D45" s="331"/>
      <c r="E45" s="331"/>
      <c r="F45" s="331"/>
      <c r="G45" s="331"/>
    </row>
    <row r="46" spans="1:11" ht="12.75" customHeight="1">
      <c r="A46" s="18"/>
      <c r="B46" s="18"/>
      <c r="C46" s="331"/>
      <c r="D46" s="331"/>
      <c r="E46" s="331"/>
      <c r="F46" s="331"/>
      <c r="G46" s="331"/>
    </row>
    <row r="47" spans="1:11" ht="12.75" customHeight="1">
      <c r="A47" s="18"/>
      <c r="B47" s="18"/>
      <c r="C47" s="331"/>
      <c r="D47" s="331"/>
      <c r="E47" s="331"/>
      <c r="F47" s="331"/>
      <c r="G47" s="331"/>
    </row>
    <row r="48" spans="1:11" ht="12.75" customHeight="1">
      <c r="A48" s="18"/>
      <c r="B48" s="18"/>
      <c r="C48" s="331"/>
      <c r="D48" s="331"/>
      <c r="E48" s="331"/>
      <c r="F48" s="331"/>
      <c r="G48" s="331"/>
    </row>
    <row r="49" spans="1:9" ht="12.75" customHeight="1">
      <c r="A49" s="18"/>
      <c r="B49" s="18"/>
      <c r="C49" s="331"/>
      <c r="D49" s="331"/>
      <c r="E49" s="331"/>
      <c r="F49" s="331"/>
      <c r="G49" s="331"/>
    </row>
    <row r="50" spans="1:9" ht="12.75" customHeight="1">
      <c r="A50" s="18"/>
      <c r="B50" s="18"/>
      <c r="C50" s="331"/>
      <c r="D50" s="331"/>
      <c r="E50" s="331"/>
      <c r="F50" s="331"/>
      <c r="G50" s="331"/>
    </row>
    <row r="51" spans="1:9" ht="12.75" customHeight="1">
      <c r="A51" s="18"/>
      <c r="B51" s="18"/>
      <c r="C51" s="331"/>
      <c r="D51" s="331"/>
      <c r="E51" s="331"/>
      <c r="F51" s="331"/>
      <c r="G51" s="331"/>
    </row>
    <row r="52" spans="1:9" ht="12.75" customHeight="1">
      <c r="A52" s="18"/>
      <c r="B52" s="18"/>
      <c r="C52" s="331"/>
      <c r="D52" s="331"/>
      <c r="E52" s="331"/>
      <c r="F52" s="331"/>
      <c r="G52" s="331"/>
    </row>
    <row r="53" spans="1:9" ht="12.75" customHeight="1">
      <c r="A53" s="18"/>
      <c r="B53" s="18"/>
      <c r="C53" s="331"/>
      <c r="D53" s="331"/>
      <c r="E53" s="331"/>
      <c r="F53" s="331"/>
      <c r="G53" s="331"/>
    </row>
    <row r="54" spans="1:9" ht="12.75" customHeight="1">
      <c r="A54" s="18"/>
      <c r="B54" s="18"/>
      <c r="C54" s="331"/>
      <c r="D54" s="331"/>
      <c r="E54" s="331"/>
      <c r="F54" s="331"/>
      <c r="G54" s="331"/>
    </row>
    <row r="55" spans="1:9" ht="12.75" customHeight="1">
      <c r="A55" s="18"/>
      <c r="B55" s="18"/>
      <c r="C55" s="331"/>
      <c r="D55" s="331"/>
      <c r="E55" s="331"/>
      <c r="F55" s="331"/>
      <c r="G55" s="331"/>
    </row>
    <row r="56" spans="1:9" ht="12.75" customHeight="1">
      <c r="A56" s="18"/>
      <c r="B56" s="18"/>
      <c r="C56" s="331"/>
      <c r="D56" s="331"/>
      <c r="E56" s="331"/>
      <c r="F56" s="331"/>
      <c r="G56" s="331"/>
    </row>
    <row r="57" spans="1:9" ht="12.75" customHeight="1">
      <c r="A57" s="18"/>
      <c r="B57" s="18"/>
      <c r="C57" s="331"/>
      <c r="D57" s="331"/>
      <c r="E57" s="331"/>
      <c r="F57" s="331"/>
      <c r="G57" s="331"/>
    </row>
    <row r="58" spans="1:9" ht="12.75" customHeight="1">
      <c r="A58" s="114" t="s">
        <v>688</v>
      </c>
      <c r="B58" s="18"/>
      <c r="C58" s="331"/>
      <c r="D58" s="331"/>
      <c r="E58" s="331"/>
      <c r="F58" s="331"/>
      <c r="G58" s="331"/>
    </row>
    <row r="59" spans="1:9" ht="12.75" customHeight="1">
      <c r="A59" s="114"/>
      <c r="B59" s="114"/>
      <c r="C59" s="340"/>
      <c r="D59" s="340"/>
      <c r="E59" s="340"/>
      <c r="F59" s="340"/>
      <c r="G59" s="340"/>
      <c r="H59" s="115"/>
    </row>
    <row r="60" spans="1:9" s="35" customFormat="1" ht="12.75" customHeight="1">
      <c r="A60" s="72" t="s">
        <v>254</v>
      </c>
      <c r="B60" s="72"/>
      <c r="C60" s="312"/>
      <c r="D60" s="312"/>
      <c r="E60" s="312"/>
      <c r="F60" s="312"/>
      <c r="G60" s="312"/>
      <c r="H60" s="92" t="s">
        <v>255</v>
      </c>
      <c r="I60" s="18"/>
    </row>
    <row r="61" spans="1:9" ht="12.75" customHeight="1">
      <c r="A61" s="476"/>
      <c r="B61" s="476"/>
      <c r="C61" s="476"/>
      <c r="D61" s="476"/>
      <c r="E61" s="476"/>
      <c r="F61" s="476"/>
      <c r="G61" s="476"/>
      <c r="H61" s="476"/>
    </row>
    <row r="62" spans="1:9" ht="12.75" customHeight="1"/>
    <row r="63" spans="1:9" ht="12.75" customHeight="1"/>
    <row r="64" spans="1:9" ht="12.75" customHeight="1"/>
    <row r="65" ht="12.75" customHeight="1"/>
  </sheetData>
  <mergeCells count="3">
    <mergeCell ref="A61:H61"/>
    <mergeCell ref="E6:G6"/>
    <mergeCell ref="B6:D6"/>
  </mergeCells>
  <phoneticPr fontId="0" type="noConversion"/>
  <printOptions gridLines="1" gridLinesSet="0"/>
  <pageMargins left="0.78740157480314965" right="0.78740157480314965" top="0.78740157480314965" bottom="0.59055118110236227" header="0.51181102362204722" footer="0.51181102362204722"/>
  <pageSetup paperSize="9" scale="65" pageOrder="overThenDown" orientation="portrait" r:id="rId1"/>
  <headerFooter alignWithMargins="0"/>
  <ignoredErrors>
    <ignoredError sqref="E29 E33 E14 E1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>
    <tabColor rgb="FF92D050"/>
  </sheetPr>
  <dimension ref="A1:N138"/>
  <sheetViews>
    <sheetView view="pageLayout" workbookViewId="0">
      <selection activeCell="A55" sqref="A55"/>
    </sheetView>
  </sheetViews>
  <sheetFormatPr baseColWidth="10" defaultColWidth="9.625" defaultRowHeight="12.75"/>
  <cols>
    <col min="1" max="1" width="33.875" style="19" customWidth="1"/>
    <col min="2" max="2" width="10.625" style="19" customWidth="1"/>
    <col min="3" max="3" width="9.25" style="19" customWidth="1"/>
    <col min="4" max="4" width="9" style="19" customWidth="1"/>
    <col min="5" max="5" width="7.875" style="19" customWidth="1"/>
    <col min="6" max="6" width="7.125" style="19" customWidth="1"/>
    <col min="7" max="7" width="7.375" style="19" customWidth="1"/>
    <col min="8" max="8" width="29.375" style="19" customWidth="1"/>
    <col min="9" max="9" width="5.625" style="19" customWidth="1"/>
    <col min="10" max="16384" width="9.625" style="19"/>
  </cols>
  <sheetData>
    <row r="1" spans="1:11" ht="24.75" customHeight="1">
      <c r="A1" s="116" t="s">
        <v>211</v>
      </c>
      <c r="B1" s="116"/>
      <c r="C1" s="116"/>
      <c r="D1" s="26"/>
      <c r="H1" s="117" t="s">
        <v>221</v>
      </c>
    </row>
    <row r="2" spans="1:11" ht="18.95" customHeight="1">
      <c r="H2" s="118"/>
    </row>
    <row r="3" spans="1:11" ht="20.25" customHeight="1">
      <c r="A3" s="119" t="s">
        <v>336</v>
      </c>
      <c r="B3" s="119"/>
      <c r="C3" s="119"/>
      <c r="G3" s="16"/>
      <c r="H3" s="120" t="s">
        <v>335</v>
      </c>
      <c r="I3" s="121"/>
      <c r="K3" s="14"/>
    </row>
    <row r="4" spans="1:11" ht="18.95" customHeight="1">
      <c r="D4" s="19" t="s">
        <v>163</v>
      </c>
      <c r="G4" s="286"/>
      <c r="H4" s="122" t="s">
        <v>163</v>
      </c>
      <c r="K4" s="14"/>
    </row>
    <row r="5" spans="1:11" ht="14.1" customHeight="1">
      <c r="A5" s="468" t="s">
        <v>274</v>
      </c>
      <c r="B5" s="479" t="s">
        <v>276</v>
      </c>
      <c r="C5" s="479"/>
      <c r="D5" s="479"/>
      <c r="E5" s="479" t="s">
        <v>277</v>
      </c>
      <c r="F5" s="479"/>
      <c r="G5" s="479"/>
      <c r="H5" s="467" t="s">
        <v>354</v>
      </c>
      <c r="K5" s="14"/>
    </row>
    <row r="6" spans="1:11" ht="18" customHeight="1">
      <c r="A6" s="469" t="s">
        <v>275</v>
      </c>
      <c r="B6" s="287" t="s">
        <v>791</v>
      </c>
      <c r="C6" s="287" t="s">
        <v>792</v>
      </c>
      <c r="D6" s="287">
        <v>2021</v>
      </c>
      <c r="E6" s="287" t="s">
        <v>791</v>
      </c>
      <c r="F6" s="287" t="s">
        <v>792</v>
      </c>
      <c r="G6" s="287">
        <v>2021</v>
      </c>
      <c r="H6" s="467" t="s">
        <v>271</v>
      </c>
      <c r="K6" s="14"/>
    </row>
    <row r="7" spans="1:11" ht="21" customHeight="1">
      <c r="H7" s="126"/>
    </row>
    <row r="8" spans="1:11" s="129" customFormat="1" ht="18" customHeight="1">
      <c r="A8" s="127" t="s">
        <v>281</v>
      </c>
      <c r="B8" s="4">
        <v>89619.86963766304</v>
      </c>
      <c r="C8" s="4">
        <v>86734.360624431094</v>
      </c>
      <c r="D8" s="4">
        <v>59867.84790209106</v>
      </c>
      <c r="E8" s="4">
        <v>15247.511746796012</v>
      </c>
      <c r="F8" s="4">
        <v>13675.125964761997</v>
      </c>
      <c r="G8" s="4">
        <v>11838.644036347012</v>
      </c>
      <c r="H8" s="128" t="s">
        <v>229</v>
      </c>
    </row>
    <row r="9" spans="1:11" ht="18" customHeight="1">
      <c r="A9" s="123" t="s">
        <v>542</v>
      </c>
      <c r="B9" s="14">
        <v>19356.85162791</v>
      </c>
      <c r="C9" s="14">
        <v>25898.381909</v>
      </c>
      <c r="D9" s="14">
        <v>14293.9662795</v>
      </c>
      <c r="E9" s="14">
        <v>5871.9770198400001</v>
      </c>
      <c r="F9" s="14">
        <v>6007.6514965900005</v>
      </c>
      <c r="G9" s="14">
        <v>4668.5494207999991</v>
      </c>
      <c r="H9" s="130" t="s">
        <v>285</v>
      </c>
    </row>
    <row r="10" spans="1:11" ht="18" customHeight="1">
      <c r="A10" s="123" t="s">
        <v>543</v>
      </c>
      <c r="B10" s="14">
        <v>1498.4609360449997</v>
      </c>
      <c r="C10" s="14">
        <v>1562.3497823199993</v>
      </c>
      <c r="D10" s="14">
        <v>1123.84337882</v>
      </c>
      <c r="E10" s="14">
        <v>46.979202615999988</v>
      </c>
      <c r="F10" s="14">
        <v>55.124823978000038</v>
      </c>
      <c r="G10" s="14">
        <v>52.297677944999982</v>
      </c>
      <c r="H10" s="130" t="s">
        <v>286</v>
      </c>
    </row>
    <row r="11" spans="1:11" ht="18" customHeight="1">
      <c r="A11" s="123" t="s">
        <v>544</v>
      </c>
      <c r="B11" s="14">
        <v>7487.2376168130013</v>
      </c>
      <c r="C11" s="14">
        <v>7746.2637579999982</v>
      </c>
      <c r="D11" s="14">
        <v>6074.0513255320011</v>
      </c>
      <c r="E11" s="14">
        <v>2491.8640877050002</v>
      </c>
      <c r="F11" s="14">
        <v>2097.0152267090002</v>
      </c>
      <c r="G11" s="14">
        <v>2171.868545368</v>
      </c>
      <c r="H11" s="130" t="s">
        <v>140</v>
      </c>
    </row>
    <row r="12" spans="1:11" ht="18" customHeight="1">
      <c r="A12" s="123" t="s">
        <v>545</v>
      </c>
      <c r="B12" s="14">
        <v>2852.78273111</v>
      </c>
      <c r="C12" s="14">
        <v>3199.3633460000001</v>
      </c>
      <c r="D12" s="14">
        <v>742.67924800000003</v>
      </c>
      <c r="E12" s="14">
        <v>1124.1615541999997</v>
      </c>
      <c r="F12" s="14">
        <v>817.29129692000004</v>
      </c>
      <c r="G12" s="14">
        <v>304.63815649999998</v>
      </c>
      <c r="H12" s="130" t="s">
        <v>161</v>
      </c>
    </row>
    <row r="13" spans="1:11" ht="18" customHeight="1">
      <c r="A13" s="123" t="s">
        <v>546</v>
      </c>
      <c r="B13" s="14">
        <v>4116.0462786290009</v>
      </c>
      <c r="C13" s="14">
        <v>4370.6321419999995</v>
      </c>
      <c r="D13" s="14">
        <v>2810.313371663</v>
      </c>
      <c r="E13" s="14">
        <v>96.391656048000016</v>
      </c>
      <c r="F13" s="14">
        <v>100.97417535899999</v>
      </c>
      <c r="G13" s="14">
        <v>81.085513021000011</v>
      </c>
      <c r="H13" s="130" t="s">
        <v>230</v>
      </c>
      <c r="K13" s="86"/>
    </row>
    <row r="14" spans="1:11" ht="18" customHeight="1">
      <c r="A14" s="123" t="s">
        <v>547</v>
      </c>
      <c r="B14" s="14">
        <v>10098.444105713999</v>
      </c>
      <c r="C14" s="14">
        <v>7924.2769000290009</v>
      </c>
      <c r="D14" s="14">
        <v>5926.1791633430003</v>
      </c>
      <c r="E14" s="14">
        <v>1679.6205099240003</v>
      </c>
      <c r="F14" s="14">
        <v>1562.18060762</v>
      </c>
      <c r="G14" s="14">
        <v>1492.8995872589996</v>
      </c>
      <c r="H14" s="130" t="s">
        <v>404</v>
      </c>
    </row>
    <row r="15" spans="1:11" ht="18" customHeight="1">
      <c r="A15" s="123" t="s">
        <v>548</v>
      </c>
      <c r="B15" s="14">
        <v>1898.6068625869998</v>
      </c>
      <c r="C15" s="14">
        <v>2603.117607145</v>
      </c>
      <c r="D15" s="14">
        <v>1865.8484052640006</v>
      </c>
      <c r="E15" s="14">
        <v>62.280008569999985</v>
      </c>
      <c r="F15" s="14">
        <v>81.813573437999978</v>
      </c>
      <c r="G15" s="14">
        <v>66.406280007000007</v>
      </c>
      <c r="H15" s="130" t="s">
        <v>231</v>
      </c>
    </row>
    <row r="16" spans="1:11" ht="18" customHeight="1">
      <c r="A16" s="131" t="s">
        <v>549</v>
      </c>
      <c r="B16" s="14">
        <f t="shared" ref="B16:G16" si="0">B8-SUM(B9:B15)</f>
        <v>42311.439478855027</v>
      </c>
      <c r="C16" s="14">
        <f t="shared" si="0"/>
        <v>33429.975179937093</v>
      </c>
      <c r="D16" s="14">
        <f t="shared" si="0"/>
        <v>27030.966729969055</v>
      </c>
      <c r="E16" s="14">
        <f t="shared" si="0"/>
        <v>3874.2377078930112</v>
      </c>
      <c r="F16" s="14">
        <f t="shared" si="0"/>
        <v>2953.0747641479975</v>
      </c>
      <c r="G16" s="14">
        <f t="shared" si="0"/>
        <v>3000.8988554470125</v>
      </c>
      <c r="H16" s="130" t="s">
        <v>272</v>
      </c>
    </row>
    <row r="17" spans="1:10" ht="18" customHeight="1">
      <c r="A17" s="123"/>
      <c r="B17" s="14"/>
      <c r="C17" s="14"/>
      <c r="D17" s="14"/>
      <c r="E17" s="14"/>
      <c r="F17" s="14"/>
      <c r="G17" s="14"/>
      <c r="H17" s="132"/>
    </row>
    <row r="18" spans="1:10" s="129" customFormat="1" ht="18" customHeight="1">
      <c r="A18" s="127" t="s">
        <v>282</v>
      </c>
      <c r="B18" s="4">
        <v>121996.51270375605</v>
      </c>
      <c r="C18" s="4">
        <v>153187.35979852098</v>
      </c>
      <c r="D18" s="4">
        <v>75792.148910612057</v>
      </c>
      <c r="E18" s="4">
        <v>33337.400042027024</v>
      </c>
      <c r="F18" s="4">
        <v>26458.107383252991</v>
      </c>
      <c r="G18" s="4">
        <v>24732.590525624986</v>
      </c>
      <c r="H18" s="128" t="s">
        <v>232</v>
      </c>
    </row>
    <row r="19" spans="1:10" ht="18" customHeight="1">
      <c r="A19" s="123" t="s">
        <v>550</v>
      </c>
      <c r="B19" s="14">
        <v>58162.161774253989</v>
      </c>
      <c r="C19" s="14">
        <v>76368.546992951029</v>
      </c>
      <c r="D19" s="14">
        <v>35980.376142501002</v>
      </c>
      <c r="E19" s="14">
        <v>6915.5693948970002</v>
      </c>
      <c r="F19" s="14">
        <v>7462.1461262229986</v>
      </c>
      <c r="G19" s="14">
        <v>6926.0760622030011</v>
      </c>
      <c r="H19" s="130" t="s">
        <v>233</v>
      </c>
    </row>
    <row r="20" spans="1:10" ht="18" customHeight="1">
      <c r="A20" s="123" t="s">
        <v>551</v>
      </c>
      <c r="B20" s="14"/>
      <c r="C20" s="14"/>
      <c r="D20" s="14"/>
      <c r="E20" s="14"/>
      <c r="F20" s="14"/>
      <c r="G20" s="14"/>
      <c r="H20" s="130" t="s">
        <v>198</v>
      </c>
    </row>
    <row r="21" spans="1:10" ht="18" customHeight="1">
      <c r="A21" s="123" t="s">
        <v>552</v>
      </c>
      <c r="B21" s="14">
        <v>23936.024430242996</v>
      </c>
      <c r="C21" s="14">
        <v>26302.174084088005</v>
      </c>
      <c r="D21" s="14">
        <v>17433.362101521998</v>
      </c>
      <c r="E21" s="14">
        <v>12504.844145522004</v>
      </c>
      <c r="F21" s="14">
        <v>4893.439122490001</v>
      </c>
      <c r="G21" s="14">
        <v>3504.0843711889993</v>
      </c>
      <c r="H21" s="130" t="s">
        <v>527</v>
      </c>
    </row>
    <row r="22" spans="1:10" ht="18" customHeight="1">
      <c r="A22" s="123" t="s">
        <v>553</v>
      </c>
      <c r="B22" s="14">
        <v>12172.615667261993</v>
      </c>
      <c r="C22" s="14">
        <v>12916.046307234999</v>
      </c>
      <c r="D22" s="14">
        <v>4901.2498680950002</v>
      </c>
      <c r="E22" s="14">
        <v>1216.6986301019997</v>
      </c>
      <c r="F22" s="14">
        <v>1008.1058527120001</v>
      </c>
      <c r="G22" s="14">
        <v>709.35548496900003</v>
      </c>
      <c r="H22" s="130" t="s">
        <v>234</v>
      </c>
    </row>
    <row r="23" spans="1:10" ht="18" customHeight="1">
      <c r="A23" s="123" t="s">
        <v>554</v>
      </c>
      <c r="B23" s="14">
        <v>6689.2590982369993</v>
      </c>
      <c r="C23" s="14">
        <v>7539.6059139409999</v>
      </c>
      <c r="D23" s="14">
        <v>4471.5779265339997</v>
      </c>
      <c r="E23" s="14">
        <v>694.19587571099999</v>
      </c>
      <c r="F23" s="14">
        <v>678.19749884999987</v>
      </c>
      <c r="G23" s="14">
        <v>702.38733376900007</v>
      </c>
      <c r="H23" s="130" t="s">
        <v>528</v>
      </c>
    </row>
    <row r="24" spans="1:10" ht="18" customHeight="1">
      <c r="A24" s="131" t="s">
        <v>549</v>
      </c>
      <c r="B24" s="14">
        <f t="shared" ref="B24:G24" si="1">B18-SUM(B19:B23)</f>
        <v>21036.451733760056</v>
      </c>
      <c r="C24" s="14">
        <f t="shared" si="1"/>
        <v>30060.986500305939</v>
      </c>
      <c r="D24" s="14">
        <f t="shared" si="1"/>
        <v>13005.582871960054</v>
      </c>
      <c r="E24" s="14">
        <f t="shared" si="1"/>
        <v>12006.091995795021</v>
      </c>
      <c r="F24" s="14">
        <f t="shared" si="1"/>
        <v>12416.21878297799</v>
      </c>
      <c r="G24" s="14">
        <f t="shared" si="1"/>
        <v>12890.687273494985</v>
      </c>
      <c r="H24" s="130" t="s">
        <v>272</v>
      </c>
    </row>
    <row r="25" spans="1:10" ht="18" customHeight="1"/>
    <row r="26" spans="1:10" s="129" customFormat="1" ht="18" customHeight="1">
      <c r="A26" s="127" t="s">
        <v>283</v>
      </c>
      <c r="B26" s="4">
        <f t="shared" ref="B26:G26" si="2">B27+B36</f>
        <v>31897.825389476006</v>
      </c>
      <c r="C26" s="4">
        <f t="shared" si="2"/>
        <v>44256.834631149992</v>
      </c>
      <c r="D26" s="4">
        <f t="shared" si="2"/>
        <v>29526.231456166992</v>
      </c>
      <c r="E26" s="4">
        <f t="shared" si="2"/>
        <v>9559.5517749120027</v>
      </c>
      <c r="F26" s="4">
        <f t="shared" si="2"/>
        <v>9056.4427620869974</v>
      </c>
      <c r="G26" s="4">
        <f t="shared" si="2"/>
        <v>9312.5572456370046</v>
      </c>
      <c r="H26" s="128" t="s">
        <v>235</v>
      </c>
      <c r="J26" s="392"/>
    </row>
    <row r="27" spans="1:10" s="129" customFormat="1" ht="18" customHeight="1">
      <c r="A27" s="127" t="s">
        <v>575</v>
      </c>
      <c r="B27" s="4">
        <v>17991.121820818003</v>
      </c>
      <c r="C27" s="4">
        <v>19979.276901233017</v>
      </c>
      <c r="D27" s="4">
        <v>15574.511872974994</v>
      </c>
      <c r="E27" s="4">
        <v>1717.4321336870003</v>
      </c>
      <c r="F27" s="4">
        <v>1675.9201803689982</v>
      </c>
      <c r="G27" s="4">
        <v>1739.4022986100038</v>
      </c>
      <c r="H27" s="135" t="s">
        <v>273</v>
      </c>
    </row>
    <row r="28" spans="1:10" ht="18" customHeight="1">
      <c r="A28" s="123" t="s">
        <v>555</v>
      </c>
      <c r="B28" s="14">
        <v>2850.0080463119998</v>
      </c>
      <c r="C28" s="14">
        <v>2981.3576984909996</v>
      </c>
      <c r="D28" s="14">
        <v>2947.6607991900005</v>
      </c>
      <c r="E28" s="14">
        <v>590.11486637600001</v>
      </c>
      <c r="F28" s="14">
        <v>545.55982837700003</v>
      </c>
      <c r="G28" s="14">
        <v>609.41374297000004</v>
      </c>
      <c r="H28" s="130" t="s">
        <v>529</v>
      </c>
    </row>
    <row r="29" spans="1:10" ht="18" customHeight="1">
      <c r="A29" s="123" t="s">
        <v>556</v>
      </c>
      <c r="B29" s="14">
        <v>151.47013146299997</v>
      </c>
      <c r="C29" s="14">
        <v>254.59542359299996</v>
      </c>
      <c r="D29" s="14">
        <v>150.07045314100003</v>
      </c>
      <c r="E29" s="14">
        <v>5.174668939</v>
      </c>
      <c r="F29" s="14">
        <v>7.621279447</v>
      </c>
      <c r="G29" s="14">
        <v>8.4540258999999995</v>
      </c>
      <c r="H29" s="130" t="s">
        <v>530</v>
      </c>
    </row>
    <row r="30" spans="1:10" ht="18" customHeight="1">
      <c r="A30" s="123" t="s">
        <v>557</v>
      </c>
      <c r="B30" s="14">
        <v>82.752668</v>
      </c>
      <c r="C30" s="14">
        <v>95.942467999999991</v>
      </c>
      <c r="D30" s="14">
        <v>78.660978999999998</v>
      </c>
      <c r="E30" s="14">
        <v>2.3177218000000002</v>
      </c>
      <c r="F30" s="14">
        <v>2.7991126999999998</v>
      </c>
      <c r="G30" s="14">
        <v>2.565943667</v>
      </c>
      <c r="H30" s="130" t="s">
        <v>531</v>
      </c>
    </row>
    <row r="31" spans="1:10" ht="18" customHeight="1">
      <c r="A31" s="123" t="s">
        <v>558</v>
      </c>
      <c r="B31" s="14">
        <v>887.26834671699999</v>
      </c>
      <c r="C31" s="14">
        <v>747.29584336199991</v>
      </c>
      <c r="D31" s="14">
        <v>531.56855366000002</v>
      </c>
      <c r="E31" s="14">
        <v>37.012493690999996</v>
      </c>
      <c r="F31" s="14">
        <v>39.343721749999986</v>
      </c>
      <c r="G31" s="14">
        <v>35.307793760999999</v>
      </c>
      <c r="H31" s="130" t="s">
        <v>532</v>
      </c>
    </row>
    <row r="32" spans="1:10" ht="18" customHeight="1">
      <c r="A32" s="123" t="s">
        <v>559</v>
      </c>
      <c r="B32" s="14">
        <v>9192.9149667700003</v>
      </c>
      <c r="C32" s="14">
        <v>10633.217451977001</v>
      </c>
      <c r="D32" s="14">
        <v>7612.7207147800009</v>
      </c>
      <c r="E32" s="14">
        <v>686.32714948400019</v>
      </c>
      <c r="F32" s="14">
        <v>661.89394861999995</v>
      </c>
      <c r="G32" s="14">
        <v>653.52422336600011</v>
      </c>
      <c r="H32" s="130" t="s">
        <v>533</v>
      </c>
    </row>
    <row r="33" spans="1:11" ht="18" customHeight="1">
      <c r="A33" s="123" t="s">
        <v>560</v>
      </c>
      <c r="B33" s="14">
        <v>13.619637630000001</v>
      </c>
      <c r="C33" s="14">
        <v>24.666743730000007</v>
      </c>
      <c r="D33" s="14">
        <v>23.170603969999998</v>
      </c>
      <c r="E33" s="382">
        <v>0.27957000099999996</v>
      </c>
      <c r="F33" s="382">
        <v>0.43452907000000007</v>
      </c>
      <c r="G33" s="382">
        <v>0.44234074999999995</v>
      </c>
      <c r="H33" s="130" t="s">
        <v>534</v>
      </c>
    </row>
    <row r="34" spans="1:11" ht="18" customHeight="1">
      <c r="A34" s="123" t="s">
        <v>561</v>
      </c>
      <c r="B34" s="14">
        <v>527.53716911499998</v>
      </c>
      <c r="C34" s="14">
        <v>636.28843400000005</v>
      </c>
      <c r="D34" s="14">
        <v>410.76162299999993</v>
      </c>
      <c r="E34" s="14">
        <v>58.331751869999991</v>
      </c>
      <c r="F34" s="14">
        <v>50.767567600000007</v>
      </c>
      <c r="G34" s="14">
        <v>51.353480200000007</v>
      </c>
      <c r="H34" s="130" t="s">
        <v>535</v>
      </c>
    </row>
    <row r="35" spans="1:11" ht="18" customHeight="1">
      <c r="A35" s="123" t="s">
        <v>549</v>
      </c>
      <c r="B35" s="14">
        <f t="shared" ref="B35:G35" si="3">B27-SUM(B28:B34)</f>
        <v>4285.5508548110047</v>
      </c>
      <c r="C35" s="14">
        <f t="shared" si="3"/>
        <v>4605.9128380800157</v>
      </c>
      <c r="D35" s="14">
        <f t="shared" si="3"/>
        <v>3819.8981462339925</v>
      </c>
      <c r="E35" s="14">
        <f t="shared" si="3"/>
        <v>337.87391152600026</v>
      </c>
      <c r="F35" s="14">
        <f t="shared" si="3"/>
        <v>367.50019280499805</v>
      </c>
      <c r="G35" s="14">
        <f t="shared" si="3"/>
        <v>378.34074799600353</v>
      </c>
      <c r="H35" s="130" t="s">
        <v>536</v>
      </c>
    </row>
    <row r="36" spans="1:11" s="129" customFormat="1" ht="18" customHeight="1">
      <c r="A36" s="127" t="s">
        <v>291</v>
      </c>
      <c r="B36" s="4">
        <v>13906.703568658004</v>
      </c>
      <c r="C36" s="4">
        <v>24277.557729916978</v>
      </c>
      <c r="D36" s="4">
        <v>13951.719583191998</v>
      </c>
      <c r="E36" s="4">
        <v>7842.1196412250019</v>
      </c>
      <c r="F36" s="4">
        <v>7380.5225817179999</v>
      </c>
      <c r="G36" s="4">
        <v>7573.1549470270002</v>
      </c>
      <c r="H36" s="135" t="s">
        <v>236</v>
      </c>
    </row>
    <row r="37" spans="1:11" ht="18" customHeight="1">
      <c r="A37" s="123" t="s">
        <v>562</v>
      </c>
      <c r="B37" s="14">
        <v>610.97049425</v>
      </c>
      <c r="C37" s="14">
        <v>687.42369806200008</v>
      </c>
      <c r="D37" s="14">
        <v>496.91250809999997</v>
      </c>
      <c r="E37" s="14">
        <v>36.496487735000002</v>
      </c>
      <c r="F37" s="14">
        <v>34.666043210000005</v>
      </c>
      <c r="G37" s="14">
        <v>34.232572433000009</v>
      </c>
      <c r="H37" s="130" t="s">
        <v>537</v>
      </c>
    </row>
    <row r="38" spans="1:11" ht="18" customHeight="1">
      <c r="A38" s="123" t="s">
        <v>563</v>
      </c>
      <c r="B38" s="14">
        <v>8007.0057066480003</v>
      </c>
      <c r="C38" s="14">
        <v>18768.273957500998</v>
      </c>
      <c r="D38" s="14">
        <v>10739.1705244</v>
      </c>
      <c r="E38" s="14">
        <v>6502.9329350000025</v>
      </c>
      <c r="F38" s="14">
        <v>6263.9571192999992</v>
      </c>
      <c r="G38" s="14">
        <v>6716.2661401959986</v>
      </c>
      <c r="H38" s="130" t="s">
        <v>538</v>
      </c>
    </row>
    <row r="39" spans="1:11" ht="18" customHeight="1">
      <c r="A39" s="131" t="s">
        <v>549</v>
      </c>
      <c r="B39" s="14">
        <f t="shared" ref="B39:G39" si="4">B36-SUM(B37:B38)</f>
        <v>5288.7273677600042</v>
      </c>
      <c r="C39" s="14">
        <f t="shared" si="4"/>
        <v>4821.8600743539791</v>
      </c>
      <c r="D39" s="14">
        <f t="shared" si="4"/>
        <v>2715.6365506919974</v>
      </c>
      <c r="E39" s="14">
        <f t="shared" si="4"/>
        <v>1302.6902184899991</v>
      </c>
      <c r="F39" s="14">
        <f t="shared" si="4"/>
        <v>1081.8994192080008</v>
      </c>
      <c r="G39" s="14">
        <f t="shared" si="4"/>
        <v>822.65623439800129</v>
      </c>
      <c r="H39" s="130" t="s">
        <v>539</v>
      </c>
      <c r="K39" s="123"/>
    </row>
    <row r="40" spans="1:11" ht="18" customHeight="1">
      <c r="A40" s="123"/>
      <c r="B40" s="14"/>
      <c r="C40" s="14"/>
      <c r="H40" s="132"/>
      <c r="K40" s="123"/>
    </row>
    <row r="41" spans="1:11" s="129" customFormat="1" ht="18" customHeight="1">
      <c r="A41" s="127" t="s">
        <v>284</v>
      </c>
      <c r="B41" s="4">
        <v>151768.23040088726</v>
      </c>
      <c r="C41" s="4">
        <v>169679.70523779534</v>
      </c>
      <c r="D41" s="4">
        <v>115853.81141734123</v>
      </c>
      <c r="E41" s="4">
        <v>10587.48391299403</v>
      </c>
      <c r="F41" s="4">
        <v>10954.496043063034</v>
      </c>
      <c r="G41" s="4">
        <v>11772.106365812017</v>
      </c>
      <c r="H41" s="128" t="s">
        <v>237</v>
      </c>
    </row>
    <row r="42" spans="1:11" ht="18" customHeight="1">
      <c r="A42" s="123" t="s">
        <v>564</v>
      </c>
      <c r="B42" s="14">
        <v>3844.0518153690014</v>
      </c>
      <c r="C42" s="14">
        <v>4920.7421763400007</v>
      </c>
      <c r="D42" s="14">
        <v>2870.795553118</v>
      </c>
      <c r="E42" s="14">
        <v>823.63991500300017</v>
      </c>
      <c r="F42" s="14">
        <v>606.02284566199978</v>
      </c>
      <c r="G42" s="14">
        <v>846.21345207500019</v>
      </c>
      <c r="H42" s="130" t="s">
        <v>238</v>
      </c>
    </row>
    <row r="43" spans="1:11" ht="18" customHeight="1">
      <c r="A43" s="123" t="s">
        <v>565</v>
      </c>
      <c r="B43" s="14"/>
      <c r="C43" s="14"/>
      <c r="D43" s="14"/>
      <c r="E43" s="14"/>
      <c r="F43" s="14"/>
      <c r="G43" s="14"/>
      <c r="H43" s="130" t="s">
        <v>240</v>
      </c>
    </row>
    <row r="44" spans="1:11" ht="18" customHeight="1">
      <c r="A44" s="123" t="s">
        <v>566</v>
      </c>
      <c r="B44" s="14">
        <v>2573.1550095760008</v>
      </c>
      <c r="C44" s="14">
        <v>2692.1321476450016</v>
      </c>
      <c r="D44" s="14">
        <v>2027.4714765999995</v>
      </c>
      <c r="E44" s="14">
        <v>99.374451598999968</v>
      </c>
      <c r="F44" s="14">
        <v>90.478181908000025</v>
      </c>
      <c r="G44" s="14">
        <v>82.365809587999991</v>
      </c>
      <c r="H44" s="130" t="s">
        <v>540</v>
      </c>
    </row>
    <row r="45" spans="1:11" ht="18" customHeight="1">
      <c r="A45" s="123" t="s">
        <v>567</v>
      </c>
      <c r="B45" s="14"/>
      <c r="C45" s="14"/>
      <c r="D45" s="14"/>
      <c r="E45" s="14"/>
      <c r="F45" s="14"/>
      <c r="G45" s="14"/>
      <c r="H45" s="130" t="s">
        <v>433</v>
      </c>
    </row>
    <row r="46" spans="1:11" ht="18" customHeight="1">
      <c r="A46" s="123" t="s">
        <v>568</v>
      </c>
      <c r="B46" s="14">
        <v>4011.7929287220013</v>
      </c>
      <c r="C46" s="14">
        <v>5178.5753802189984</v>
      </c>
      <c r="D46" s="14">
        <v>3260.078834174999</v>
      </c>
      <c r="E46" s="14">
        <v>476.27318960700006</v>
      </c>
      <c r="F46" s="14">
        <v>467.00390293700002</v>
      </c>
      <c r="G46" s="14">
        <v>435.62851310500008</v>
      </c>
      <c r="H46" s="130" t="s">
        <v>407</v>
      </c>
    </row>
    <row r="47" spans="1:11" ht="18" customHeight="1">
      <c r="A47" s="123" t="s">
        <v>569</v>
      </c>
      <c r="B47" s="14"/>
      <c r="C47" s="14"/>
      <c r="D47" s="14"/>
      <c r="E47" s="14"/>
      <c r="F47" s="14"/>
      <c r="G47" s="14"/>
      <c r="H47" s="130" t="s">
        <v>405</v>
      </c>
    </row>
    <row r="48" spans="1:11" ht="18" customHeight="1">
      <c r="A48" s="123" t="s">
        <v>570</v>
      </c>
      <c r="B48" s="14">
        <v>19946.280666999006</v>
      </c>
      <c r="C48" s="14">
        <v>21677.018223636998</v>
      </c>
      <c r="D48" s="14">
        <v>16133.255090945993</v>
      </c>
      <c r="E48" s="14">
        <v>1076.8198382999994</v>
      </c>
      <c r="F48" s="14">
        <v>983.42993471500017</v>
      </c>
      <c r="G48" s="14">
        <v>872.72100840100063</v>
      </c>
      <c r="H48" s="130" t="s">
        <v>406</v>
      </c>
    </row>
    <row r="49" spans="1:8" ht="18" customHeight="1">
      <c r="A49" s="123" t="s">
        <v>571</v>
      </c>
      <c r="B49" s="14">
        <v>7308.9250044320033</v>
      </c>
      <c r="C49" s="14">
        <v>9967.4340618610004</v>
      </c>
      <c r="D49" s="14">
        <v>6701.6748773780009</v>
      </c>
      <c r="E49" s="14">
        <v>614.04674397500003</v>
      </c>
      <c r="F49" s="14">
        <v>787.91800384299984</v>
      </c>
      <c r="G49" s="14">
        <v>652.26881242199988</v>
      </c>
      <c r="H49" s="130" t="s">
        <v>239</v>
      </c>
    </row>
    <row r="50" spans="1:8" ht="18" customHeight="1">
      <c r="A50" s="123" t="s">
        <v>572</v>
      </c>
      <c r="B50" s="14">
        <v>13722.488035507009</v>
      </c>
      <c r="C50" s="14">
        <v>16873.327876221989</v>
      </c>
      <c r="D50" s="14">
        <v>12500.006446137997</v>
      </c>
      <c r="E50" s="14">
        <v>1647.8327626379998</v>
      </c>
      <c r="F50" s="14">
        <v>2185.7704617110007</v>
      </c>
      <c r="G50" s="14">
        <v>2965.9995098610002</v>
      </c>
      <c r="H50" s="130" t="s">
        <v>541</v>
      </c>
    </row>
    <row r="51" spans="1:8" ht="18" customHeight="1">
      <c r="A51" s="131" t="s">
        <v>549</v>
      </c>
      <c r="B51" s="14">
        <f t="shared" ref="B51:G51" si="5">B41-SUM(B42:B50)</f>
        <v>100361.53694028224</v>
      </c>
      <c r="C51" s="14">
        <f t="shared" si="5"/>
        <v>108370.47537187135</v>
      </c>
      <c r="D51" s="14">
        <f t="shared" si="5"/>
        <v>72360.52913898624</v>
      </c>
      <c r="E51" s="14">
        <f t="shared" si="5"/>
        <v>5849.4970118720303</v>
      </c>
      <c r="F51" s="14">
        <f t="shared" si="5"/>
        <v>5833.8727122870341</v>
      </c>
      <c r="G51" s="14">
        <f t="shared" si="5"/>
        <v>5916.9092603600157</v>
      </c>
      <c r="H51" s="130" t="s">
        <v>272</v>
      </c>
    </row>
    <row r="52" spans="1:8" ht="18" customHeight="1">
      <c r="A52" s="123"/>
      <c r="B52" s="14"/>
      <c r="C52" s="123"/>
      <c r="D52" s="136"/>
      <c r="E52" s="136"/>
      <c r="F52" s="136"/>
      <c r="G52" s="136"/>
      <c r="H52" s="130"/>
    </row>
    <row r="53" spans="1:8" ht="12.95" customHeight="1">
      <c r="A53" s="123"/>
      <c r="B53" s="123"/>
      <c r="C53" s="123"/>
      <c r="D53" s="136"/>
      <c r="E53" s="136"/>
      <c r="F53" s="136"/>
      <c r="G53" s="136"/>
      <c r="H53" s="130"/>
    </row>
    <row r="54" spans="1:8" ht="12.95" customHeight="1">
      <c r="A54" s="123"/>
      <c r="B54" s="123"/>
      <c r="C54" s="123"/>
      <c r="D54" s="136"/>
      <c r="E54" s="136"/>
      <c r="F54" s="136"/>
      <c r="G54" s="136"/>
      <c r="H54" s="130"/>
    </row>
    <row r="55" spans="1:8" ht="12.95" customHeight="1">
      <c r="A55" s="123"/>
      <c r="B55" s="123"/>
      <c r="C55" s="123"/>
      <c r="D55" s="136"/>
      <c r="E55" s="136"/>
      <c r="F55" s="136"/>
      <c r="G55" s="136"/>
      <c r="H55" s="130"/>
    </row>
    <row r="56" spans="1:8" ht="12.95" customHeight="1">
      <c r="A56" s="137"/>
      <c r="B56" s="123"/>
      <c r="C56" s="137"/>
      <c r="D56" s="138"/>
      <c r="E56" s="138"/>
      <c r="F56" s="138"/>
      <c r="G56" s="138"/>
    </row>
    <row r="57" spans="1:8" ht="12.95" customHeight="1">
      <c r="A57" s="137"/>
      <c r="B57" s="137"/>
      <c r="C57" s="137"/>
      <c r="D57" s="138"/>
      <c r="E57" s="138"/>
      <c r="F57" s="138"/>
      <c r="G57" s="138"/>
    </row>
    <row r="58" spans="1:8" ht="12.95" customHeight="1">
      <c r="A58" s="137"/>
      <c r="B58" s="137"/>
      <c r="C58" s="137"/>
      <c r="D58" s="138"/>
      <c r="E58" s="138"/>
      <c r="F58" s="138"/>
      <c r="G58" s="138"/>
    </row>
    <row r="59" spans="1:8" ht="12.95" customHeight="1">
      <c r="A59" s="137"/>
      <c r="B59" s="137"/>
      <c r="C59" s="137"/>
      <c r="D59" s="138"/>
      <c r="E59" s="138"/>
      <c r="F59" s="138"/>
      <c r="G59" s="138"/>
    </row>
    <row r="60" spans="1:8" ht="12.95" customHeight="1">
      <c r="A60" s="137"/>
      <c r="B60" s="137"/>
      <c r="C60" s="137"/>
      <c r="D60" s="138"/>
      <c r="E60" s="138"/>
      <c r="F60" s="138"/>
      <c r="G60" s="138"/>
    </row>
    <row r="61" spans="1:8" ht="12.95" customHeight="1">
      <c r="A61" s="137"/>
      <c r="B61" s="137"/>
      <c r="C61" s="137"/>
      <c r="D61" s="138"/>
      <c r="E61" s="138"/>
      <c r="F61" s="138"/>
      <c r="G61" s="138"/>
    </row>
    <row r="62" spans="1:8" ht="12.95" customHeight="1">
      <c r="A62" s="137"/>
      <c r="B62" s="137"/>
      <c r="C62" s="137"/>
      <c r="D62" s="138"/>
      <c r="E62" s="138"/>
      <c r="F62" s="138"/>
      <c r="G62" s="138"/>
    </row>
    <row r="63" spans="1:8" ht="12.95" customHeight="1">
      <c r="A63" s="137"/>
      <c r="B63" s="137"/>
      <c r="C63" s="137"/>
      <c r="D63" s="138"/>
      <c r="E63" s="138"/>
      <c r="F63" s="138"/>
      <c r="G63" s="138"/>
    </row>
    <row r="64" spans="1:8" ht="12.95" customHeight="1">
      <c r="A64" s="137"/>
      <c r="B64" s="137"/>
      <c r="C64" s="137"/>
      <c r="D64" s="138"/>
      <c r="E64" s="138"/>
      <c r="F64" s="138"/>
      <c r="G64" s="138"/>
    </row>
    <row r="65" spans="1:14" ht="12.95" customHeight="1">
      <c r="A65" s="137"/>
      <c r="B65" s="137"/>
      <c r="C65" s="137"/>
      <c r="D65" s="138"/>
      <c r="E65" s="138"/>
      <c r="F65" s="138"/>
      <c r="G65" s="138"/>
    </row>
    <row r="66" spans="1:14" ht="12.95" customHeight="1">
      <c r="A66" s="139"/>
      <c r="B66" s="137"/>
      <c r="C66" s="139"/>
      <c r="E66" s="139"/>
      <c r="F66" s="139"/>
      <c r="G66" s="139"/>
      <c r="H66" s="139"/>
    </row>
    <row r="67" spans="1:14" ht="24.75" customHeight="1">
      <c r="A67" s="116" t="s">
        <v>227</v>
      </c>
      <c r="B67" s="139"/>
      <c r="C67" s="116"/>
      <c r="D67" s="140"/>
      <c r="G67" s="6"/>
      <c r="H67" s="117" t="s">
        <v>242</v>
      </c>
    </row>
    <row r="68" spans="1:14" ht="18.95" customHeight="1">
      <c r="A68" s="141" t="s">
        <v>163</v>
      </c>
      <c r="B68" s="116"/>
      <c r="C68" s="141"/>
      <c r="D68" s="138"/>
      <c r="G68" s="6"/>
      <c r="H68" s="126"/>
    </row>
    <row r="69" spans="1:14" ht="20.25" customHeight="1">
      <c r="A69" s="119" t="s">
        <v>338</v>
      </c>
      <c r="B69" s="141"/>
      <c r="C69" s="119"/>
      <c r="D69" s="138"/>
      <c r="H69" s="120" t="s">
        <v>337</v>
      </c>
    </row>
    <row r="70" spans="1:14" ht="18.95" customHeight="1">
      <c r="B70" s="119"/>
      <c r="G70" s="6"/>
      <c r="H70" s="126" t="s">
        <v>163</v>
      </c>
    </row>
    <row r="71" spans="1:14" ht="14.1" customHeight="1">
      <c r="A71" s="123" t="s">
        <v>274</v>
      </c>
      <c r="B71" s="479" t="s">
        <v>276</v>
      </c>
      <c r="C71" s="479"/>
      <c r="D71" s="479"/>
      <c r="E71" s="479" t="s">
        <v>277</v>
      </c>
      <c r="F71" s="479"/>
      <c r="G71" s="479"/>
      <c r="H71" s="124" t="s">
        <v>354</v>
      </c>
      <c r="L71" s="308"/>
      <c r="M71" s="308"/>
      <c r="N71" s="308"/>
    </row>
    <row r="72" spans="1:14" ht="18" customHeight="1">
      <c r="A72" s="125" t="s">
        <v>275</v>
      </c>
      <c r="B72" s="287" t="s">
        <v>791</v>
      </c>
      <c r="C72" s="287" t="s">
        <v>792</v>
      </c>
      <c r="D72" s="287">
        <v>2021</v>
      </c>
      <c r="E72" s="287" t="s">
        <v>791</v>
      </c>
      <c r="F72" s="287" t="s">
        <v>792</v>
      </c>
      <c r="G72" s="287">
        <v>2021</v>
      </c>
      <c r="H72" s="124" t="s">
        <v>271</v>
      </c>
    </row>
    <row r="73" spans="1:14" ht="14.1" customHeight="1">
      <c r="H73" s="126"/>
    </row>
    <row r="74" spans="1:14" ht="18" customHeight="1">
      <c r="A74" s="127" t="s">
        <v>278</v>
      </c>
      <c r="B74" s="4">
        <f t="shared" ref="B74:G74" si="6">B75+B80</f>
        <v>159570.27340092626</v>
      </c>
      <c r="C74" s="4">
        <f t="shared" si="6"/>
        <v>138814.36847984869</v>
      </c>
      <c r="D74" s="4">
        <f t="shared" si="6"/>
        <v>118470.84787769358</v>
      </c>
      <c r="E74" s="4">
        <f t="shared" si="6"/>
        <v>1098.6669942040019</v>
      </c>
      <c r="F74" s="4">
        <f t="shared" si="6"/>
        <v>1001.4781410109989</v>
      </c>
      <c r="G74" s="4">
        <f t="shared" si="6"/>
        <v>992.24759012199911</v>
      </c>
      <c r="H74" s="142" t="s">
        <v>243</v>
      </c>
      <c r="I74" s="129"/>
    </row>
    <row r="75" spans="1:14" ht="18" customHeight="1">
      <c r="A75" s="127" t="s">
        <v>41</v>
      </c>
      <c r="B75" s="4">
        <v>1253.816313948</v>
      </c>
      <c r="C75" s="4">
        <v>1598.3878323509994</v>
      </c>
      <c r="D75" s="4">
        <v>1825.1206602099999</v>
      </c>
      <c r="E75" s="4">
        <v>21.762128994000005</v>
      </c>
      <c r="F75" s="4">
        <v>29.063846704999992</v>
      </c>
      <c r="G75" s="4">
        <v>38.129985825999988</v>
      </c>
      <c r="H75" s="135" t="s">
        <v>63</v>
      </c>
      <c r="I75" s="129"/>
    </row>
    <row r="76" spans="1:14" ht="18" customHeight="1">
      <c r="A76" s="123" t="s">
        <v>573</v>
      </c>
      <c r="B76" s="14">
        <v>1053.9181492769999</v>
      </c>
      <c r="C76" s="14">
        <v>1123.4338516849998</v>
      </c>
      <c r="D76" s="14">
        <v>1294.4666607709999</v>
      </c>
      <c r="E76" s="14">
        <v>18.389320417999993</v>
      </c>
      <c r="F76" s="14">
        <v>21.102412690999998</v>
      </c>
      <c r="G76" s="14">
        <v>28.490602445000007</v>
      </c>
      <c r="H76" s="130" t="s">
        <v>595</v>
      </c>
    </row>
    <row r="77" spans="1:14" s="129" customFormat="1" ht="18" customHeight="1">
      <c r="A77" s="123" t="s">
        <v>574</v>
      </c>
      <c r="B77" s="14">
        <v>189.30832900200005</v>
      </c>
      <c r="C77" s="14">
        <v>459.11200399999996</v>
      </c>
      <c r="D77" s="14">
        <v>505.72919485000011</v>
      </c>
      <c r="E77" s="14">
        <v>3.2166610030000005</v>
      </c>
      <c r="F77" s="14">
        <v>7.780329839000002</v>
      </c>
      <c r="G77" s="14">
        <v>9.4090178800000004</v>
      </c>
      <c r="H77" s="130" t="s">
        <v>596</v>
      </c>
      <c r="I77" s="19"/>
    </row>
    <row r="78" spans="1:14" s="129" customFormat="1" ht="18" customHeight="1">
      <c r="A78" s="131" t="s">
        <v>549</v>
      </c>
      <c r="B78" s="14">
        <f t="shared" ref="B78:G78" si="7">B75-SUM(B76:B77)</f>
        <v>10.589835669000195</v>
      </c>
      <c r="C78" s="14">
        <f t="shared" si="7"/>
        <v>15.841976665999482</v>
      </c>
      <c r="D78" s="14">
        <f t="shared" si="7"/>
        <v>24.924804588999905</v>
      </c>
      <c r="E78" s="382">
        <f t="shared" si="7"/>
        <v>0.15614757300000903</v>
      </c>
      <c r="F78" s="382">
        <f t="shared" si="7"/>
        <v>0.18110417499999087</v>
      </c>
      <c r="G78" s="382">
        <f t="shared" si="7"/>
        <v>0.2303655009999801</v>
      </c>
      <c r="H78" s="130" t="s">
        <v>597</v>
      </c>
      <c r="I78" s="19"/>
    </row>
    <row r="79" spans="1:14" ht="18" customHeight="1">
      <c r="A79" s="123"/>
      <c r="B79" s="14"/>
      <c r="C79" s="14"/>
      <c r="H79" s="133"/>
    </row>
    <row r="80" spans="1:14" ht="18" customHeight="1">
      <c r="A80" s="127" t="s">
        <v>43</v>
      </c>
      <c r="B80" s="4">
        <v>158316.45708697828</v>
      </c>
      <c r="C80" s="4">
        <v>137215.98064749769</v>
      </c>
      <c r="D80" s="4">
        <v>116645.72721748358</v>
      </c>
      <c r="E80" s="4">
        <v>1076.9048652100018</v>
      </c>
      <c r="F80" s="4">
        <v>972.41429430599896</v>
      </c>
      <c r="G80" s="4">
        <v>954.11760429599917</v>
      </c>
      <c r="H80" s="135" t="s">
        <v>246</v>
      </c>
      <c r="I80" s="129"/>
    </row>
    <row r="81" spans="1:9" ht="18" customHeight="1">
      <c r="A81" s="123" t="s">
        <v>576</v>
      </c>
      <c r="B81" s="14"/>
      <c r="C81" s="14"/>
      <c r="D81" s="14"/>
      <c r="E81" s="14"/>
      <c r="F81" s="14"/>
      <c r="G81" s="14"/>
      <c r="H81" s="130" t="s">
        <v>409</v>
      </c>
    </row>
    <row r="82" spans="1:9" ht="18" customHeight="1">
      <c r="A82" s="123" t="s">
        <v>577</v>
      </c>
      <c r="B82" s="14">
        <v>14421.803233908004</v>
      </c>
      <c r="C82" s="14">
        <v>10481.408318085998</v>
      </c>
      <c r="D82" s="14">
        <v>9255.3302642369945</v>
      </c>
      <c r="E82" s="14">
        <v>31.647185498000002</v>
      </c>
      <c r="F82" s="14">
        <v>29.117778795</v>
      </c>
      <c r="G82" s="14">
        <v>29.693142325</v>
      </c>
      <c r="H82" s="130" t="s">
        <v>408</v>
      </c>
    </row>
    <row r="83" spans="1:9" ht="18" customHeight="1">
      <c r="A83" s="123" t="s">
        <v>578</v>
      </c>
      <c r="B83" s="14"/>
      <c r="C83" s="14"/>
      <c r="D83" s="14"/>
      <c r="E83" s="14"/>
      <c r="F83" s="14"/>
      <c r="G83" s="14"/>
      <c r="H83" s="130" t="s">
        <v>412</v>
      </c>
    </row>
    <row r="84" spans="1:9" ht="18" customHeight="1">
      <c r="A84" s="123" t="s">
        <v>579</v>
      </c>
      <c r="B84" s="14">
        <v>13513.208146561998</v>
      </c>
      <c r="C84" s="14">
        <v>11159.374797179998</v>
      </c>
      <c r="D84" s="14">
        <v>8026.3514957089974</v>
      </c>
      <c r="E84" s="14">
        <v>66.094707265000025</v>
      </c>
      <c r="F84" s="14">
        <v>59.619678563000029</v>
      </c>
      <c r="G84" s="14">
        <v>47.602853400999997</v>
      </c>
      <c r="H84" s="130" t="s">
        <v>413</v>
      </c>
    </row>
    <row r="85" spans="1:9" s="129" customFormat="1" ht="18" customHeight="1">
      <c r="A85" s="123" t="s">
        <v>580</v>
      </c>
      <c r="B85" s="14"/>
      <c r="C85" s="14"/>
      <c r="D85" s="14"/>
      <c r="E85" s="14"/>
      <c r="F85" s="14"/>
      <c r="G85" s="14"/>
      <c r="H85" s="130" t="s">
        <v>598</v>
      </c>
      <c r="I85" s="19"/>
    </row>
    <row r="86" spans="1:9" ht="18" customHeight="1">
      <c r="A86" s="123" t="s">
        <v>581</v>
      </c>
      <c r="B86" s="14">
        <v>2569.839221541999</v>
      </c>
      <c r="C86" s="14">
        <v>2108.5339072020001</v>
      </c>
      <c r="D86" s="14">
        <v>1917.382727428</v>
      </c>
      <c r="E86" s="14">
        <v>50.394761496000015</v>
      </c>
      <c r="F86" s="14">
        <v>44.410855014000013</v>
      </c>
      <c r="G86" s="14">
        <v>42.868019390999997</v>
      </c>
      <c r="H86" s="130" t="s">
        <v>599</v>
      </c>
    </row>
    <row r="87" spans="1:9" ht="18" customHeight="1">
      <c r="A87" s="123" t="s">
        <v>582</v>
      </c>
      <c r="B87" s="14">
        <v>12085.473900409001</v>
      </c>
      <c r="C87" s="14">
        <v>10504.640089062003</v>
      </c>
      <c r="D87" s="14">
        <v>10246.979201657996</v>
      </c>
      <c r="E87" s="14">
        <v>99.259460364000006</v>
      </c>
      <c r="F87" s="14">
        <v>81.37773268600003</v>
      </c>
      <c r="G87" s="14">
        <v>89.851953367999968</v>
      </c>
      <c r="H87" s="130" t="s">
        <v>600</v>
      </c>
    </row>
    <row r="88" spans="1:9" ht="18" customHeight="1">
      <c r="A88" s="123" t="s">
        <v>804</v>
      </c>
      <c r="B88" s="14"/>
      <c r="C88" s="14"/>
      <c r="D88" s="14"/>
      <c r="E88" s="14"/>
      <c r="F88" s="14"/>
      <c r="G88" s="14"/>
      <c r="H88" s="130" t="s">
        <v>601</v>
      </c>
    </row>
    <row r="89" spans="1:9" ht="18" customHeight="1">
      <c r="A89" s="123" t="s">
        <v>583</v>
      </c>
      <c r="B89" s="14">
        <v>728.41843745400001</v>
      </c>
      <c r="C89" s="14">
        <v>730.24859874400022</v>
      </c>
      <c r="D89" s="14">
        <v>475.90134674400002</v>
      </c>
      <c r="E89" s="14">
        <v>5.692324940999999</v>
      </c>
      <c r="F89" s="14">
        <v>4.6214666799999993</v>
      </c>
      <c r="G89" s="14">
        <v>4.4691696529999998</v>
      </c>
      <c r="H89" s="130" t="s">
        <v>602</v>
      </c>
    </row>
    <row r="90" spans="1:9" ht="24" customHeight="1">
      <c r="A90" s="393" t="s">
        <v>584</v>
      </c>
      <c r="B90" s="14">
        <v>399.54234171899986</v>
      </c>
      <c r="C90" s="14">
        <v>521.44686236999996</v>
      </c>
      <c r="D90" s="14">
        <v>365.12618779999997</v>
      </c>
      <c r="E90" s="14">
        <v>5.1560102940000014</v>
      </c>
      <c r="F90" s="14">
        <v>4.9097060110000017</v>
      </c>
      <c r="G90" s="14">
        <v>3.65755154</v>
      </c>
      <c r="H90" s="130" t="s">
        <v>603</v>
      </c>
    </row>
    <row r="91" spans="1:9" ht="30.75" customHeight="1">
      <c r="A91" s="393" t="s">
        <v>585</v>
      </c>
      <c r="B91" s="14">
        <v>15295.942305604996</v>
      </c>
      <c r="C91" s="14">
        <v>13225.387994993</v>
      </c>
      <c r="D91" s="14">
        <v>10079.147311003004</v>
      </c>
      <c r="E91" s="14">
        <v>107.76949020299996</v>
      </c>
      <c r="F91" s="14">
        <v>89.528130682999986</v>
      </c>
      <c r="G91" s="14">
        <v>73.970346261999993</v>
      </c>
      <c r="H91" s="454" t="s">
        <v>604</v>
      </c>
    </row>
    <row r="92" spans="1:9" ht="18" customHeight="1">
      <c r="A92" s="123" t="s">
        <v>586</v>
      </c>
      <c r="B92" s="14">
        <v>4591.2389506689979</v>
      </c>
      <c r="C92" s="14">
        <v>4195.3580189119994</v>
      </c>
      <c r="D92" s="14">
        <v>3921.8368047579997</v>
      </c>
      <c r="E92" s="14">
        <v>43.98385782899998</v>
      </c>
      <c r="F92" s="14">
        <v>38.397647606999996</v>
      </c>
      <c r="G92" s="14">
        <v>44.190845625000001</v>
      </c>
      <c r="H92" s="130" t="s">
        <v>605</v>
      </c>
    </row>
    <row r="93" spans="1:9" ht="18" customHeight="1">
      <c r="A93" s="123" t="s">
        <v>587</v>
      </c>
      <c r="B93" s="14">
        <v>8069.328047300005</v>
      </c>
      <c r="C93" s="14">
        <v>7712.6959646219993</v>
      </c>
      <c r="D93" s="14">
        <v>6845.1235623560005</v>
      </c>
      <c r="E93" s="14">
        <v>74.64444623</v>
      </c>
      <c r="F93" s="14">
        <v>81.576626495000014</v>
      </c>
      <c r="G93" s="14">
        <v>81.404883618</v>
      </c>
      <c r="H93" s="130" t="s">
        <v>606</v>
      </c>
    </row>
    <row r="94" spans="1:9" ht="18" customHeight="1">
      <c r="A94" s="131" t="s">
        <v>549</v>
      </c>
      <c r="B94" s="14">
        <f t="shared" ref="B94:G94" si="8">B80-SUM(B81:B93)</f>
        <v>86641.662501810279</v>
      </c>
      <c r="C94" s="14">
        <f t="shared" si="8"/>
        <v>76576.886096326692</v>
      </c>
      <c r="D94" s="14">
        <f t="shared" si="8"/>
        <v>65512.548315790591</v>
      </c>
      <c r="E94" s="14">
        <f t="shared" si="8"/>
        <v>592.26262109000186</v>
      </c>
      <c r="F94" s="14">
        <f t="shared" si="8"/>
        <v>538.85467177199894</v>
      </c>
      <c r="G94" s="14">
        <f t="shared" si="8"/>
        <v>536.4088391129992</v>
      </c>
      <c r="H94" s="130" t="s">
        <v>536</v>
      </c>
    </row>
    <row r="95" spans="1:9" ht="18" customHeight="1">
      <c r="A95" s="123"/>
      <c r="B95" s="14"/>
      <c r="C95" s="14"/>
      <c r="H95" s="134"/>
    </row>
    <row r="96" spans="1:9" ht="18" customHeight="1">
      <c r="A96" s="127" t="s">
        <v>47</v>
      </c>
      <c r="B96" s="4">
        <v>160278.31789845583</v>
      </c>
      <c r="C96" s="4">
        <v>144499.9090630053</v>
      </c>
      <c r="D96" s="4">
        <v>128908.15057557076</v>
      </c>
      <c r="E96" s="4">
        <v>1933.2113678439991</v>
      </c>
      <c r="F96" s="4">
        <v>1774.7394331009973</v>
      </c>
      <c r="G96" s="4">
        <v>1824.1315378389975</v>
      </c>
      <c r="H96" s="142" t="s">
        <v>697</v>
      </c>
    </row>
    <row r="97" spans="1:9" ht="18" customHeight="1">
      <c r="A97" s="123" t="s">
        <v>689</v>
      </c>
      <c r="H97" s="130" t="s">
        <v>698</v>
      </c>
    </row>
    <row r="98" spans="1:9" ht="18" customHeight="1">
      <c r="A98" s="123" t="s">
        <v>690</v>
      </c>
      <c r="B98" s="14">
        <v>3567.4214400449991</v>
      </c>
      <c r="C98" s="14">
        <v>3414.9259839529991</v>
      </c>
      <c r="D98" s="14">
        <v>2702.4713779780004</v>
      </c>
      <c r="E98" s="14">
        <v>18.086663462000004</v>
      </c>
      <c r="F98" s="14">
        <v>17.360484291999995</v>
      </c>
      <c r="G98" s="14">
        <v>16.168566117999998</v>
      </c>
      <c r="H98" s="130" t="s">
        <v>607</v>
      </c>
    </row>
    <row r="99" spans="1:9" ht="24.75" customHeight="1">
      <c r="A99" s="393" t="s">
        <v>588</v>
      </c>
      <c r="B99" s="14">
        <v>9197.8101012659972</v>
      </c>
      <c r="C99" s="14">
        <v>8616.2804135560073</v>
      </c>
      <c r="D99" s="14">
        <v>13124.410227537001</v>
      </c>
      <c r="E99" s="14">
        <v>10.845598939999999</v>
      </c>
      <c r="F99" s="14">
        <v>9.5115231070000021</v>
      </c>
      <c r="G99" s="14">
        <v>9.3167491520000034</v>
      </c>
      <c r="H99" s="130" t="s">
        <v>608</v>
      </c>
    </row>
    <row r="100" spans="1:9" ht="18" customHeight="1">
      <c r="A100" s="123" t="s">
        <v>589</v>
      </c>
      <c r="B100" s="14">
        <v>1500.458628479</v>
      </c>
      <c r="C100" s="14">
        <v>1401.8423136229999</v>
      </c>
      <c r="D100" s="14">
        <v>907.15387894000025</v>
      </c>
      <c r="E100" s="14">
        <v>61.079136874000007</v>
      </c>
      <c r="F100" s="14">
        <v>56.986867166000003</v>
      </c>
      <c r="G100" s="14">
        <v>45.855714336999988</v>
      </c>
      <c r="H100" s="130" t="s">
        <v>609</v>
      </c>
    </row>
    <row r="101" spans="1:9" ht="18" customHeight="1">
      <c r="A101" s="123" t="s">
        <v>590</v>
      </c>
      <c r="B101" s="14"/>
      <c r="C101" s="14"/>
      <c r="D101" s="14"/>
      <c r="E101" s="14"/>
      <c r="F101" s="14"/>
      <c r="G101" s="14"/>
      <c r="H101" s="130" t="s">
        <v>699</v>
      </c>
    </row>
    <row r="102" spans="1:9" ht="18" customHeight="1">
      <c r="A102" s="123" t="s">
        <v>591</v>
      </c>
      <c r="B102" s="14">
        <v>30834.111324304995</v>
      </c>
      <c r="C102" s="14">
        <v>24138.114751862002</v>
      </c>
      <c r="D102" s="14">
        <v>19726.646665515003</v>
      </c>
      <c r="E102" s="14">
        <v>323.01683458100001</v>
      </c>
      <c r="F102" s="14">
        <v>282.35518873000001</v>
      </c>
      <c r="G102" s="14">
        <v>297.96524286500005</v>
      </c>
      <c r="H102" s="130" t="s">
        <v>610</v>
      </c>
    </row>
    <row r="103" spans="1:9" ht="27" customHeight="1">
      <c r="A103" s="393" t="s">
        <v>592</v>
      </c>
      <c r="B103" s="14">
        <v>11708.584801395005</v>
      </c>
      <c r="C103" s="14">
        <v>11364.163914615005</v>
      </c>
      <c r="D103" s="14">
        <v>8966.2254373790001</v>
      </c>
      <c r="E103" s="14">
        <v>115.68390299700005</v>
      </c>
      <c r="F103" s="14">
        <v>107.92345866400002</v>
      </c>
      <c r="G103" s="14">
        <v>91.749444760000031</v>
      </c>
      <c r="H103" s="130" t="s">
        <v>611</v>
      </c>
    </row>
    <row r="104" spans="1:9" ht="18" customHeight="1">
      <c r="A104" s="123" t="s">
        <v>593</v>
      </c>
      <c r="B104" s="14">
        <v>3948.5276362989998</v>
      </c>
      <c r="C104" s="14">
        <v>3905.8020202120001</v>
      </c>
      <c r="D104" s="14">
        <v>3645.2402493089999</v>
      </c>
      <c r="E104" s="14">
        <v>35.244529912000012</v>
      </c>
      <c r="F104" s="14">
        <v>37.157245284999988</v>
      </c>
      <c r="G104" s="14">
        <v>41.892206596000001</v>
      </c>
      <c r="H104" s="130" t="s">
        <v>612</v>
      </c>
    </row>
    <row r="105" spans="1:9" ht="18" customHeight="1">
      <c r="A105" s="123" t="s">
        <v>594</v>
      </c>
      <c r="B105" s="14">
        <v>22189.1830395</v>
      </c>
      <c r="C105" s="14">
        <v>19223.054145725</v>
      </c>
      <c r="D105" s="14">
        <v>18502.034513901002</v>
      </c>
      <c r="E105" s="14">
        <v>159.40107652500001</v>
      </c>
      <c r="F105" s="14">
        <v>151.356089282</v>
      </c>
      <c r="G105" s="14">
        <v>157.63764364100007</v>
      </c>
      <c r="H105" s="130" t="s">
        <v>613</v>
      </c>
    </row>
    <row r="106" spans="1:9" ht="18" customHeight="1">
      <c r="A106" s="131" t="s">
        <v>549</v>
      </c>
      <c r="B106" s="14">
        <f t="shared" ref="B106:G106" si="9">B96-SUM(B97:B105)</f>
        <v>77332.22092716684</v>
      </c>
      <c r="C106" s="14">
        <f t="shared" si="9"/>
        <v>72435.725519459287</v>
      </c>
      <c r="D106" s="14">
        <f t="shared" si="9"/>
        <v>61333.968225011762</v>
      </c>
      <c r="E106" s="14">
        <f t="shared" si="9"/>
        <v>1209.853624552999</v>
      </c>
      <c r="F106" s="14">
        <f t="shared" si="9"/>
        <v>1112.0885765749972</v>
      </c>
      <c r="G106" s="14">
        <f t="shared" si="9"/>
        <v>1163.5459703699973</v>
      </c>
      <c r="H106" s="130" t="s">
        <v>536</v>
      </c>
    </row>
    <row r="107" spans="1:9" ht="18" customHeight="1">
      <c r="A107" s="131"/>
      <c r="B107" s="14"/>
      <c r="C107" s="14"/>
      <c r="D107" s="14"/>
      <c r="E107" s="14"/>
      <c r="F107" s="14"/>
      <c r="G107" s="14"/>
      <c r="H107" s="133"/>
    </row>
    <row r="108" spans="1:9" ht="18" customHeight="1">
      <c r="A108" s="127" t="s">
        <v>279</v>
      </c>
      <c r="B108" s="4">
        <v>621.12393900000006</v>
      </c>
      <c r="C108" s="4">
        <v>268.20247700100003</v>
      </c>
      <c r="D108" s="4">
        <v>152.03702699999999</v>
      </c>
      <c r="E108" s="412">
        <v>0.11657709299999998</v>
      </c>
      <c r="F108" s="412">
        <v>4.8168399999999996E-4</v>
      </c>
      <c r="G108" s="412">
        <v>3.8108800000000002E-4</v>
      </c>
      <c r="H108" s="142" t="s">
        <v>2</v>
      </c>
    </row>
    <row r="109" spans="1:9" ht="18" customHeight="1">
      <c r="A109" s="16"/>
      <c r="B109" s="143"/>
      <c r="C109" s="143"/>
      <c r="H109" s="142"/>
    </row>
    <row r="110" spans="1:9" ht="18" customHeight="1">
      <c r="A110" s="108" t="s">
        <v>187</v>
      </c>
      <c r="B110" s="4">
        <f t="shared" ref="B110:G110" si="10">B8+B18+B26+B41+B74+B96+B108</f>
        <v>715752.15337016445</v>
      </c>
      <c r="C110" s="4">
        <f t="shared" si="10"/>
        <v>737440.74031175242</v>
      </c>
      <c r="D110" s="4">
        <f t="shared" si="10"/>
        <v>528571.07516647573</v>
      </c>
      <c r="E110" s="4">
        <f t="shared" si="10"/>
        <v>71763.942415870071</v>
      </c>
      <c r="F110" s="4">
        <f t="shared" si="10"/>
        <v>62920.390208961027</v>
      </c>
      <c r="G110" s="4">
        <f t="shared" si="10"/>
        <v>60472.277682470027</v>
      </c>
      <c r="H110" s="145" t="s">
        <v>210</v>
      </c>
      <c r="I110" s="129"/>
    </row>
    <row r="111" spans="1:9" ht="18" customHeight="1">
      <c r="A111" s="16"/>
      <c r="B111" s="4"/>
      <c r="D111" s="16"/>
      <c r="F111" s="14"/>
      <c r="G111" s="6"/>
      <c r="H111" s="146"/>
    </row>
    <row r="112" spans="1:9" ht="18" customHeight="1">
      <c r="A112" s="16"/>
      <c r="B112" s="79"/>
      <c r="C112" s="79"/>
      <c r="D112" s="79"/>
      <c r="E112" s="308"/>
      <c r="F112" s="396"/>
      <c r="G112" s="308"/>
      <c r="H112" s="146"/>
    </row>
    <row r="113" spans="1:9" ht="18" customHeight="1">
      <c r="A113" s="16"/>
      <c r="B113" s="79"/>
      <c r="C113" s="79"/>
      <c r="D113" s="79"/>
      <c r="G113" s="6"/>
      <c r="H113" s="146"/>
    </row>
    <row r="114" spans="1:9" ht="18" customHeight="1">
      <c r="B114" s="86"/>
      <c r="C114" s="86"/>
      <c r="D114" s="86"/>
      <c r="H114" s="146"/>
    </row>
    <row r="115" spans="1:9" ht="18" customHeight="1">
      <c r="B115" s="455"/>
      <c r="C115" s="455"/>
      <c r="D115" s="455"/>
      <c r="H115" s="146"/>
    </row>
    <row r="116" spans="1:9" ht="12.75" customHeight="1">
      <c r="A116" s="72" t="s">
        <v>254</v>
      </c>
      <c r="B116" s="14"/>
      <c r="C116" s="16"/>
      <c r="D116" s="35"/>
      <c r="E116" s="35"/>
      <c r="G116" s="35"/>
      <c r="H116" s="92" t="s">
        <v>255</v>
      </c>
    </row>
    <row r="117" spans="1:9" ht="12.75" customHeight="1">
      <c r="A117" s="16"/>
      <c r="B117" s="14"/>
      <c r="C117" s="16"/>
      <c r="D117" s="16"/>
      <c r="G117" s="16"/>
      <c r="H117" s="146"/>
    </row>
    <row r="118" spans="1:9" ht="12.75" customHeight="1">
      <c r="A118" s="16"/>
      <c r="B118" s="14"/>
      <c r="C118" s="16"/>
      <c r="D118" s="16"/>
      <c r="G118" s="16"/>
      <c r="H118" s="146"/>
    </row>
    <row r="119" spans="1:9" ht="12.75" customHeight="1">
      <c r="A119" s="16"/>
      <c r="B119" s="14"/>
      <c r="C119" s="16"/>
      <c r="D119" s="16"/>
      <c r="G119" s="16"/>
      <c r="H119" s="146"/>
    </row>
    <row r="120" spans="1:9" ht="12.75" customHeight="1">
      <c r="A120" s="16"/>
      <c r="B120" s="16"/>
      <c r="C120" s="415"/>
      <c r="D120" s="16"/>
      <c r="G120" s="16"/>
      <c r="H120" s="146"/>
    </row>
    <row r="121" spans="1:9" ht="12.75" customHeight="1">
      <c r="A121" s="16"/>
      <c r="B121" s="16"/>
      <c r="C121" s="16"/>
      <c r="D121" s="16"/>
      <c r="G121" s="16"/>
      <c r="H121" s="146"/>
    </row>
    <row r="122" spans="1:9" ht="12.75" customHeight="1">
      <c r="A122" s="16"/>
      <c r="B122" s="16"/>
      <c r="C122" s="16"/>
      <c r="D122" s="16"/>
      <c r="G122" s="16"/>
      <c r="H122" s="146"/>
    </row>
    <row r="123" spans="1:9" ht="12.75" customHeight="1">
      <c r="A123" s="16"/>
      <c r="B123" s="16"/>
      <c r="C123" s="16"/>
      <c r="D123" s="16"/>
      <c r="G123" s="16"/>
      <c r="H123" s="146"/>
    </row>
    <row r="124" spans="1:9" ht="12.75" customHeight="1">
      <c r="A124" s="114"/>
      <c r="B124" s="16"/>
      <c r="C124" s="16"/>
      <c r="D124" s="147"/>
      <c r="E124" s="147"/>
      <c r="G124" s="6"/>
      <c r="H124" s="148"/>
    </row>
    <row r="125" spans="1:9" ht="12.75" customHeight="1">
      <c r="I125" s="16"/>
    </row>
    <row r="126" spans="1:9" ht="12.75" customHeight="1">
      <c r="A126" s="149"/>
      <c r="B126" s="72"/>
      <c r="C126" s="114"/>
      <c r="D126" s="149"/>
      <c r="E126" s="149"/>
      <c r="G126" s="149"/>
      <c r="H126" s="149"/>
    </row>
    <row r="127" spans="1:9" ht="12.75" customHeight="1">
      <c r="B127" s="149"/>
      <c r="C127" s="72"/>
    </row>
    <row r="128" spans="1:9" ht="12.75" customHeight="1">
      <c r="C128" s="149"/>
      <c r="F128" s="147"/>
    </row>
    <row r="129" spans="1:9" ht="12.75" customHeight="1">
      <c r="A129" s="16"/>
      <c r="D129" s="16"/>
      <c r="F129" s="35"/>
      <c r="G129" s="16"/>
      <c r="H129" s="146"/>
    </row>
    <row r="130" spans="1:9" ht="8.1" customHeight="1">
      <c r="A130" s="16"/>
      <c r="B130" s="16"/>
      <c r="D130" s="16"/>
      <c r="F130" s="149"/>
      <c r="G130" s="16"/>
      <c r="H130" s="146"/>
    </row>
    <row r="131" spans="1:9" ht="8.1" customHeight="1">
      <c r="A131" s="16"/>
      <c r="B131" s="16"/>
      <c r="C131" s="16"/>
      <c r="D131" s="16"/>
      <c r="G131" s="16"/>
      <c r="H131" s="146"/>
    </row>
    <row r="132" spans="1:9" ht="12.75" customHeight="1">
      <c r="A132" s="114"/>
      <c r="B132" s="16"/>
      <c r="C132" s="16"/>
      <c r="D132" s="147"/>
      <c r="E132" s="147"/>
      <c r="G132" s="6"/>
      <c r="H132" s="148"/>
    </row>
    <row r="133" spans="1:9" s="35" customFormat="1" ht="12.75" customHeight="1">
      <c r="A133" s="72"/>
      <c r="B133" s="114"/>
      <c r="C133" s="16"/>
      <c r="F133" s="19"/>
      <c r="H133" s="92"/>
      <c r="I133" s="16"/>
    </row>
    <row r="134" spans="1:9" ht="12.75" customHeight="1">
      <c r="A134" s="149"/>
      <c r="B134" s="72"/>
      <c r="C134" s="114"/>
      <c r="D134" s="149"/>
      <c r="E134" s="149"/>
      <c r="G134" s="149"/>
      <c r="H134" s="149"/>
    </row>
    <row r="135" spans="1:9" ht="12.75" customHeight="1">
      <c r="B135" s="149"/>
      <c r="C135" s="72"/>
    </row>
    <row r="136" spans="1:9" ht="12.75" customHeight="1">
      <c r="C136" s="149"/>
      <c r="F136" s="147"/>
    </row>
    <row r="137" spans="1:9">
      <c r="F137" s="35"/>
    </row>
    <row r="138" spans="1:9" ht="14.25">
      <c r="F138" s="149"/>
    </row>
  </sheetData>
  <mergeCells count="4">
    <mergeCell ref="B5:D5"/>
    <mergeCell ref="E5:G5"/>
    <mergeCell ref="E71:G71"/>
    <mergeCell ref="B71:D71"/>
  </mergeCells>
  <printOptions gridLines="1" gridLinesSet="0"/>
  <pageMargins left="0.78740157480314965" right="0.98425196850393704" top="0.78740157480314965" bottom="0.78740157480314965" header="0.51181102362204722" footer="0.51181102362204722"/>
  <pageSetup paperSize="9" scale="67" pageOrder="overThenDown" orientation="portrait" r:id="rId1"/>
  <headerFooter alignWithMargins="0"/>
  <rowBreaks count="1" manualBreakCount="1">
    <brk id="5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>
    <tabColor rgb="FF92D050"/>
  </sheetPr>
  <dimension ref="A1:L137"/>
  <sheetViews>
    <sheetView view="pageLayout" workbookViewId="0">
      <selection activeCell="A66" sqref="A65:A66"/>
    </sheetView>
  </sheetViews>
  <sheetFormatPr baseColWidth="10" defaultColWidth="9.625" defaultRowHeight="12.75"/>
  <cols>
    <col min="1" max="1" width="32.5" style="8" customWidth="1"/>
    <col min="2" max="2" width="8" style="8" customWidth="1"/>
    <col min="3" max="3" width="10.25" style="8" customWidth="1"/>
    <col min="4" max="5" width="9.375" style="8" customWidth="1"/>
    <col min="6" max="6" width="9.75" style="8" customWidth="1"/>
    <col min="7" max="7" width="8.75" style="8" customWidth="1"/>
    <col min="8" max="8" width="32.625" style="8" customWidth="1"/>
    <col min="9" max="9" width="7.625" style="8" customWidth="1"/>
    <col min="10" max="16384" width="9.625" style="8"/>
  </cols>
  <sheetData>
    <row r="1" spans="1:12" ht="24.75" customHeight="1">
      <c r="A1" s="150" t="s">
        <v>211</v>
      </c>
      <c r="B1" s="150"/>
      <c r="C1" s="150"/>
      <c r="E1" s="26"/>
      <c r="H1" s="151" t="s">
        <v>221</v>
      </c>
    </row>
    <row r="2" spans="1:12" ht="18.95" customHeight="1">
      <c r="H2" s="152"/>
    </row>
    <row r="3" spans="1:12" ht="20.25" customHeight="1">
      <c r="A3" s="153" t="s">
        <v>340</v>
      </c>
      <c r="B3" s="153"/>
      <c r="C3" s="153"/>
      <c r="D3" s="19"/>
      <c r="E3" s="19"/>
      <c r="F3" s="19"/>
      <c r="G3" s="16"/>
      <c r="H3" s="154" t="s">
        <v>339</v>
      </c>
      <c r="I3" s="155"/>
    </row>
    <row r="4" spans="1:12" ht="11.25" customHeight="1">
      <c r="H4" s="156"/>
    </row>
    <row r="5" spans="1:12" ht="14.1" customHeight="1">
      <c r="B5" s="123"/>
      <c r="C5" s="123"/>
      <c r="D5" s="157"/>
      <c r="E5" s="158"/>
      <c r="F5" s="158"/>
      <c r="G5" s="159"/>
    </row>
    <row r="6" spans="1:12" ht="14.1" customHeight="1">
      <c r="A6" s="468" t="s">
        <v>274</v>
      </c>
      <c r="B6" s="479" t="s">
        <v>276</v>
      </c>
      <c r="C6" s="479"/>
      <c r="D6" s="479"/>
      <c r="E6" s="479" t="s">
        <v>277</v>
      </c>
      <c r="F6" s="479"/>
      <c r="G6" s="479"/>
      <c r="H6" s="467" t="s">
        <v>354</v>
      </c>
    </row>
    <row r="7" spans="1:12" ht="17.25" customHeight="1">
      <c r="A7" s="469" t="s">
        <v>275</v>
      </c>
      <c r="B7" s="287" t="s">
        <v>791</v>
      </c>
      <c r="C7" s="287" t="s">
        <v>792</v>
      </c>
      <c r="D7" s="287">
        <v>2021</v>
      </c>
      <c r="E7" s="287" t="s">
        <v>791</v>
      </c>
      <c r="F7" s="287" t="s">
        <v>792</v>
      </c>
      <c r="G7" s="287">
        <v>2021</v>
      </c>
      <c r="H7" s="467" t="s">
        <v>271</v>
      </c>
    </row>
    <row r="8" spans="1:12" ht="8.1" customHeight="1">
      <c r="H8" s="156"/>
    </row>
    <row r="9" spans="1:12" s="162" customFormat="1" ht="17.100000000000001" customHeight="1">
      <c r="A9" s="5" t="s">
        <v>3</v>
      </c>
      <c r="B9" s="4">
        <v>76865.909879825937</v>
      </c>
      <c r="C9" s="4">
        <v>75217.759183177055</v>
      </c>
      <c r="D9" s="4">
        <v>62989.507155583924</v>
      </c>
      <c r="E9" s="4">
        <v>3947.2336447780017</v>
      </c>
      <c r="F9" s="4">
        <v>4627.5219910150008</v>
      </c>
      <c r="G9" s="4">
        <v>4273.0686586600095</v>
      </c>
      <c r="H9" s="161" t="s">
        <v>229</v>
      </c>
    </row>
    <row r="10" spans="1:12" ht="17.100000000000001" customHeight="1">
      <c r="A10" s="163" t="s">
        <v>614</v>
      </c>
      <c r="B10" s="14">
        <v>4623.521856565998</v>
      </c>
      <c r="C10" s="14">
        <v>5517.590947112998</v>
      </c>
      <c r="D10" s="14">
        <v>4818.9585667300016</v>
      </c>
      <c r="E10" s="14">
        <v>468.57422614000018</v>
      </c>
      <c r="F10" s="14">
        <v>628.61792903000003</v>
      </c>
      <c r="G10" s="14">
        <v>607.98123082000029</v>
      </c>
      <c r="H10" s="165" t="s">
        <v>640</v>
      </c>
    </row>
    <row r="11" spans="1:12" ht="17.100000000000001" customHeight="1">
      <c r="A11" s="163" t="s">
        <v>691</v>
      </c>
      <c r="B11" s="14">
        <v>226.716713486</v>
      </c>
      <c r="C11" s="14">
        <v>227.19003335700006</v>
      </c>
      <c r="D11" s="14">
        <v>213.01513396800004</v>
      </c>
      <c r="E11" s="14">
        <v>9.9655245659999991</v>
      </c>
      <c r="F11" s="14">
        <v>11.372840009000001</v>
      </c>
      <c r="G11" s="14">
        <v>12.327650114999999</v>
      </c>
      <c r="H11" s="165" t="s">
        <v>641</v>
      </c>
    </row>
    <row r="12" spans="1:12" ht="17.100000000000001" customHeight="1">
      <c r="A12" s="163" t="s">
        <v>615</v>
      </c>
      <c r="B12" s="14">
        <v>1805.1306652159997</v>
      </c>
      <c r="C12" s="14">
        <v>1884.0845111170001</v>
      </c>
      <c r="D12" s="14">
        <v>1747.3113631329998</v>
      </c>
      <c r="E12" s="14">
        <v>93.643720020000032</v>
      </c>
      <c r="F12" s="14">
        <v>129.735740593</v>
      </c>
      <c r="G12" s="14">
        <v>132.05534923000002</v>
      </c>
      <c r="H12" s="165" t="s">
        <v>642</v>
      </c>
      <c r="K12" s="164"/>
    </row>
    <row r="13" spans="1:12" ht="17.100000000000001" customHeight="1">
      <c r="A13" s="163" t="s">
        <v>616</v>
      </c>
      <c r="B13" s="14">
        <v>12261.113181371999</v>
      </c>
      <c r="C13" s="14">
        <v>10752.579876283</v>
      </c>
      <c r="D13" s="14">
        <v>11493.000262611002</v>
      </c>
      <c r="E13" s="14">
        <v>130.09335475700004</v>
      </c>
      <c r="F13" s="14">
        <v>111.21237250799997</v>
      </c>
      <c r="G13" s="14">
        <v>137.08171183999994</v>
      </c>
      <c r="H13" s="165" t="s">
        <v>643</v>
      </c>
      <c r="K13" s="164"/>
    </row>
    <row r="14" spans="1:12" ht="17.100000000000001" customHeight="1">
      <c r="A14" s="163" t="s">
        <v>617</v>
      </c>
      <c r="B14" s="14">
        <v>2279.8930037939999</v>
      </c>
      <c r="C14" s="14">
        <v>2646.5295208589991</v>
      </c>
      <c r="D14" s="14">
        <v>1628.1976108160006</v>
      </c>
      <c r="E14" s="14">
        <v>140.86324000000002</v>
      </c>
      <c r="F14" s="14">
        <v>174.70013176000003</v>
      </c>
      <c r="G14" s="14">
        <v>136.93390899999997</v>
      </c>
      <c r="H14" s="165" t="s">
        <v>824</v>
      </c>
      <c r="K14" s="164"/>
    </row>
    <row r="15" spans="1:12" ht="17.100000000000001" customHeight="1">
      <c r="A15" s="163" t="s">
        <v>618</v>
      </c>
      <c r="B15" s="14">
        <v>5128.5319627570007</v>
      </c>
      <c r="C15" s="14">
        <v>4983.5676483149982</v>
      </c>
      <c r="D15" s="14">
        <v>3996.7100417489983</v>
      </c>
      <c r="E15" s="14">
        <v>124.62611247400001</v>
      </c>
      <c r="F15" s="14">
        <v>142.77754625900002</v>
      </c>
      <c r="G15" s="14">
        <v>103.96845358000007</v>
      </c>
      <c r="H15" s="165" t="s">
        <v>644</v>
      </c>
      <c r="K15" s="164"/>
    </row>
    <row r="16" spans="1:12" ht="17.100000000000001" customHeight="1">
      <c r="A16" s="163" t="s">
        <v>619</v>
      </c>
      <c r="B16" s="14">
        <v>7481.8867350630017</v>
      </c>
      <c r="C16" s="14">
        <v>6383.3558383280006</v>
      </c>
      <c r="D16" s="14">
        <v>5477.5090720480002</v>
      </c>
      <c r="E16" s="14">
        <v>548.94033223400027</v>
      </c>
      <c r="F16" s="14">
        <v>590.45289882100019</v>
      </c>
      <c r="G16" s="14">
        <v>566.86404765000009</v>
      </c>
      <c r="H16" s="165" t="s">
        <v>645</v>
      </c>
      <c r="L16" s="160"/>
    </row>
    <row r="17" spans="1:10" ht="27.75" customHeight="1">
      <c r="A17" s="456" t="s">
        <v>620</v>
      </c>
      <c r="B17" s="14">
        <v>8627.3715338339989</v>
      </c>
      <c r="C17" s="14">
        <v>8750.3150440169975</v>
      </c>
      <c r="D17" s="14">
        <v>7309.8593760940003</v>
      </c>
      <c r="E17" s="14">
        <v>175.10540420799995</v>
      </c>
      <c r="F17" s="14">
        <v>192.86884911299998</v>
      </c>
      <c r="G17" s="14">
        <v>189.88516334300004</v>
      </c>
      <c r="H17" s="165" t="s">
        <v>416</v>
      </c>
    </row>
    <row r="18" spans="1:10" ht="17.100000000000001" customHeight="1">
      <c r="A18" s="163" t="s">
        <v>621</v>
      </c>
      <c r="B18" s="14">
        <v>4755.2998556400016</v>
      </c>
      <c r="C18" s="14">
        <v>5329.0132771639992</v>
      </c>
      <c r="D18" s="14">
        <v>4296.7725518759989</v>
      </c>
      <c r="E18" s="14">
        <v>325.96876508999992</v>
      </c>
      <c r="F18" s="14">
        <v>370.04497610999994</v>
      </c>
      <c r="G18" s="14">
        <v>331.64724932900003</v>
      </c>
      <c r="H18" s="165" t="s">
        <v>646</v>
      </c>
    </row>
    <row r="19" spans="1:10" ht="17.100000000000001" customHeight="1">
      <c r="A19" s="163" t="s">
        <v>622</v>
      </c>
      <c r="B19" s="14">
        <v>11552.832970208001</v>
      </c>
      <c r="C19" s="14">
        <v>10410.551182456999</v>
      </c>
      <c r="D19" s="14">
        <v>7711.1163206079964</v>
      </c>
      <c r="E19" s="14">
        <v>658.74652198000001</v>
      </c>
      <c r="F19" s="14">
        <v>740.66142352000031</v>
      </c>
      <c r="G19" s="14">
        <v>631.39132412000004</v>
      </c>
      <c r="H19" s="165" t="s">
        <v>647</v>
      </c>
    </row>
    <row r="20" spans="1:10" ht="17.100000000000001" customHeight="1">
      <c r="A20" s="131" t="s">
        <v>549</v>
      </c>
      <c r="B20" s="14">
        <f t="shared" ref="B20:G20" si="0">B9-SUM(B10:B19)</f>
        <v>18123.611401889932</v>
      </c>
      <c r="C20" s="14">
        <f t="shared" si="0"/>
        <v>18332.981304167064</v>
      </c>
      <c r="D20" s="14">
        <f t="shared" si="0"/>
        <v>14297.056855950927</v>
      </c>
      <c r="E20" s="14">
        <f t="shared" si="0"/>
        <v>1270.7064433090009</v>
      </c>
      <c r="F20" s="14">
        <f t="shared" si="0"/>
        <v>1535.0772832920002</v>
      </c>
      <c r="G20" s="14">
        <f t="shared" si="0"/>
        <v>1422.9325696330097</v>
      </c>
      <c r="H20" s="165" t="s">
        <v>539</v>
      </c>
    </row>
    <row r="21" spans="1:10" ht="6" customHeight="1">
      <c r="A21" s="163"/>
      <c r="B21" s="14"/>
      <c r="C21" s="14"/>
      <c r="D21" s="14"/>
      <c r="E21" s="14"/>
      <c r="F21" s="14"/>
      <c r="G21" s="14"/>
      <c r="H21" s="166"/>
    </row>
    <row r="22" spans="1:10" s="162" customFormat="1" ht="17.100000000000001" customHeight="1">
      <c r="A22" s="5" t="s">
        <v>6</v>
      </c>
      <c r="B22" s="4">
        <v>5189.9040646349995</v>
      </c>
      <c r="C22" s="4">
        <v>4327.4871150210001</v>
      </c>
      <c r="D22" s="4">
        <v>2317.0946151540006</v>
      </c>
      <c r="E22" s="4">
        <v>442.73762336699986</v>
      </c>
      <c r="F22" s="4">
        <v>294.99454178600007</v>
      </c>
      <c r="G22" s="4">
        <v>195.56176908999996</v>
      </c>
      <c r="H22" s="161" t="s">
        <v>232</v>
      </c>
    </row>
    <row r="23" spans="1:10" ht="17.100000000000001" customHeight="1">
      <c r="A23" s="163" t="s">
        <v>623</v>
      </c>
      <c r="B23" s="14">
        <v>4793.9001293340007</v>
      </c>
      <c r="C23" s="14">
        <v>3736.540228871002</v>
      </c>
      <c r="D23" s="14">
        <v>1628.2028808779992</v>
      </c>
      <c r="E23" s="14">
        <v>440.21387463699983</v>
      </c>
      <c r="F23" s="14">
        <v>278.97101674099997</v>
      </c>
      <c r="G23" s="14">
        <v>174.48285575999995</v>
      </c>
      <c r="H23" s="165" t="s">
        <v>234</v>
      </c>
    </row>
    <row r="24" spans="1:10" ht="17.100000000000001" customHeight="1">
      <c r="A24" s="163" t="s">
        <v>554</v>
      </c>
      <c r="B24" s="382">
        <v>0.105236</v>
      </c>
      <c r="C24" s="382">
        <v>2.231E-4</v>
      </c>
      <c r="D24" s="14">
        <v>107.50596199999998</v>
      </c>
      <c r="E24" s="382">
        <v>3.9255599999999998E-3</v>
      </c>
      <c r="F24" s="382">
        <v>3.0000000000000001E-6</v>
      </c>
      <c r="G24" s="14">
        <v>19.821091999999997</v>
      </c>
      <c r="H24" s="165" t="s">
        <v>648</v>
      </c>
    </row>
    <row r="25" spans="1:10" ht="17.100000000000001" customHeight="1">
      <c r="A25" s="131" t="s">
        <v>549</v>
      </c>
      <c r="B25" s="14">
        <f t="shared" ref="B25:G25" si="1">B22-SUM(B23:B24)</f>
        <v>395.89869930099849</v>
      </c>
      <c r="C25" s="14">
        <f t="shared" si="1"/>
        <v>590.94666304999828</v>
      </c>
      <c r="D25" s="14">
        <f t="shared" si="1"/>
        <v>581.38577227600149</v>
      </c>
      <c r="E25" s="14">
        <f t="shared" si="1"/>
        <v>2.5198231699999951</v>
      </c>
      <c r="F25" s="14">
        <f t="shared" si="1"/>
        <v>16.023522045000107</v>
      </c>
      <c r="G25" s="14">
        <f t="shared" si="1"/>
        <v>1.2578213300000129</v>
      </c>
      <c r="H25" s="165" t="s">
        <v>287</v>
      </c>
    </row>
    <row r="26" spans="1:10" ht="8.25" customHeight="1">
      <c r="A26" s="163"/>
      <c r="B26" s="14"/>
      <c r="C26" s="14"/>
      <c r="D26" s="14"/>
      <c r="E26" s="14"/>
      <c r="F26" s="14"/>
      <c r="G26" s="14"/>
      <c r="H26" s="166"/>
    </row>
    <row r="27" spans="1:10" s="162" customFormat="1" ht="17.100000000000001" customHeight="1">
      <c r="A27" s="5" t="s">
        <v>8</v>
      </c>
      <c r="B27" s="4">
        <f t="shared" ref="B27:G27" si="2">B28+B34</f>
        <v>23194.058007348016</v>
      </c>
      <c r="C27" s="4">
        <f t="shared" si="2"/>
        <v>30708.657399371037</v>
      </c>
      <c r="D27" s="4">
        <f t="shared" si="2"/>
        <v>23754.538029692008</v>
      </c>
      <c r="E27" s="4">
        <f t="shared" si="2"/>
        <v>9700.5764078810207</v>
      </c>
      <c r="F27" s="4">
        <f t="shared" si="2"/>
        <v>9997.815904162986</v>
      </c>
      <c r="G27" s="4">
        <f t="shared" si="2"/>
        <v>14034.45829708101</v>
      </c>
      <c r="H27" s="161" t="s">
        <v>235</v>
      </c>
    </row>
    <row r="28" spans="1:10" s="162" customFormat="1" ht="17.100000000000001" customHeight="1">
      <c r="A28" s="5" t="s">
        <v>288</v>
      </c>
      <c r="B28" s="4">
        <v>7089.5259777930096</v>
      </c>
      <c r="C28" s="4">
        <v>8570.6703194330039</v>
      </c>
      <c r="D28" s="4">
        <v>7261.3441108149991</v>
      </c>
      <c r="E28" s="4">
        <v>229.62703762499976</v>
      </c>
      <c r="F28" s="4">
        <v>289.90842143799989</v>
      </c>
      <c r="G28" s="4">
        <v>254.89516707799987</v>
      </c>
      <c r="H28" s="161" t="s">
        <v>273</v>
      </c>
    </row>
    <row r="29" spans="1:10" ht="17.100000000000001" customHeight="1">
      <c r="A29" s="163" t="s">
        <v>624</v>
      </c>
      <c r="B29" s="14">
        <v>575.31417072300007</v>
      </c>
      <c r="C29" s="14">
        <v>823.86856119899983</v>
      </c>
      <c r="D29" s="14">
        <v>611.36117057999979</v>
      </c>
      <c r="E29" s="14">
        <v>12.039594596999997</v>
      </c>
      <c r="F29" s="14">
        <v>32.959440575000002</v>
      </c>
      <c r="G29" s="14">
        <v>31.092483504</v>
      </c>
      <c r="H29" s="165" t="s">
        <v>649</v>
      </c>
    </row>
    <row r="30" spans="1:10" ht="17.100000000000001" customHeight="1">
      <c r="A30" s="163" t="s">
        <v>625</v>
      </c>
      <c r="B30" s="14">
        <v>2274.5641224149995</v>
      </c>
      <c r="C30" s="14">
        <v>1620.1348643199997</v>
      </c>
      <c r="D30" s="14">
        <v>587.01790848999985</v>
      </c>
      <c r="E30" s="14">
        <v>36.899550470000008</v>
      </c>
      <c r="F30" s="14">
        <v>45.830694659999999</v>
      </c>
      <c r="G30" s="14">
        <v>30.021466999999994</v>
      </c>
      <c r="H30" s="165" t="s">
        <v>825</v>
      </c>
    </row>
    <row r="31" spans="1:10" ht="17.100000000000001" customHeight="1">
      <c r="A31" s="163" t="s">
        <v>626</v>
      </c>
      <c r="B31" s="14">
        <v>811.92885888799992</v>
      </c>
      <c r="C31" s="14">
        <v>2299.4826654479994</v>
      </c>
      <c r="D31" s="14">
        <v>2773.5857724769994</v>
      </c>
      <c r="E31" s="14">
        <v>24.910019994000002</v>
      </c>
      <c r="F31" s="14">
        <v>34.333258506000007</v>
      </c>
      <c r="G31" s="14">
        <v>40.691658121999993</v>
      </c>
      <c r="H31" s="165" t="s">
        <v>650</v>
      </c>
      <c r="J31" s="391"/>
    </row>
    <row r="32" spans="1:10" ht="17.100000000000001" customHeight="1">
      <c r="A32" s="131" t="s">
        <v>549</v>
      </c>
      <c r="B32" s="14">
        <f t="shared" ref="B32:G32" si="3">B28-SUM(B29:B31)</f>
        <v>3427.71882576701</v>
      </c>
      <c r="C32" s="14">
        <f t="shared" si="3"/>
        <v>3827.1842284660052</v>
      </c>
      <c r="D32" s="14">
        <f t="shared" si="3"/>
        <v>3289.3792592680002</v>
      </c>
      <c r="E32" s="14">
        <f t="shared" si="3"/>
        <v>155.77787256399975</v>
      </c>
      <c r="F32" s="14">
        <f t="shared" si="3"/>
        <v>176.78502769699986</v>
      </c>
      <c r="G32" s="14">
        <f t="shared" si="3"/>
        <v>153.08955845199989</v>
      </c>
      <c r="H32" s="165" t="s">
        <v>539</v>
      </c>
    </row>
    <row r="33" spans="1:8" ht="5.25" customHeight="1">
      <c r="A33" s="163"/>
      <c r="B33" s="14"/>
      <c r="C33" s="14"/>
      <c r="D33" s="14"/>
      <c r="E33" s="14"/>
      <c r="F33" s="14"/>
      <c r="G33" s="14"/>
    </row>
    <row r="34" spans="1:8" s="162" customFormat="1" ht="17.100000000000001" customHeight="1">
      <c r="A34" s="5" t="s">
        <v>9</v>
      </c>
      <c r="B34" s="4">
        <v>16104.532029555005</v>
      </c>
      <c r="C34" s="4">
        <v>22137.987079938033</v>
      </c>
      <c r="D34" s="4">
        <v>16493.193918877008</v>
      </c>
      <c r="E34" s="4">
        <v>9470.9493702560212</v>
      </c>
      <c r="F34" s="4">
        <v>9707.907482724986</v>
      </c>
      <c r="G34" s="4">
        <v>13779.563130003009</v>
      </c>
      <c r="H34" s="161" t="s">
        <v>236</v>
      </c>
    </row>
    <row r="35" spans="1:8" ht="17.100000000000001" customHeight="1">
      <c r="A35" s="163" t="s">
        <v>627</v>
      </c>
      <c r="B35" s="14"/>
      <c r="C35" s="14"/>
      <c r="D35" s="14"/>
      <c r="E35" s="14"/>
      <c r="F35" s="14"/>
      <c r="G35" s="14"/>
      <c r="H35" s="165" t="s">
        <v>651</v>
      </c>
    </row>
    <row r="36" spans="1:8" ht="17.100000000000001" customHeight="1">
      <c r="A36" s="163" t="s">
        <v>628</v>
      </c>
      <c r="B36" s="14">
        <v>2492.4756014719997</v>
      </c>
      <c r="C36" s="14">
        <v>2704.9490072950002</v>
      </c>
      <c r="D36" s="14">
        <v>2287.5230640490008</v>
      </c>
      <c r="E36" s="14">
        <v>94.801369547000007</v>
      </c>
      <c r="F36" s="14">
        <v>94.344171558999975</v>
      </c>
      <c r="G36" s="14">
        <v>97.780229633000019</v>
      </c>
      <c r="H36" s="165" t="s">
        <v>826</v>
      </c>
    </row>
    <row r="37" spans="1:8" ht="17.100000000000001" customHeight="1">
      <c r="A37" s="163" t="s">
        <v>629</v>
      </c>
      <c r="B37" s="14">
        <v>1589.2251830100001</v>
      </c>
      <c r="C37" s="14">
        <v>1634.1688187100003</v>
      </c>
      <c r="D37" s="14">
        <v>1658.4601111799996</v>
      </c>
      <c r="E37" s="14">
        <v>129.75244599999999</v>
      </c>
      <c r="F37" s="14">
        <v>124.49227400000001</v>
      </c>
      <c r="G37" s="14">
        <v>129.914692</v>
      </c>
      <c r="H37" s="165" t="s">
        <v>652</v>
      </c>
    </row>
    <row r="38" spans="1:8" ht="17.100000000000001" customHeight="1">
      <c r="A38" s="163" t="s">
        <v>630</v>
      </c>
      <c r="B38" s="14">
        <v>856.72018453999999</v>
      </c>
      <c r="C38" s="14">
        <v>876.76149672999986</v>
      </c>
      <c r="D38" s="14">
        <v>745.97850606999998</v>
      </c>
      <c r="E38" s="14">
        <v>57.811877180000018</v>
      </c>
      <c r="F38" s="14">
        <v>58.006893000000005</v>
      </c>
      <c r="G38" s="14">
        <v>60.050374000000019</v>
      </c>
      <c r="H38" s="165" t="s">
        <v>653</v>
      </c>
    </row>
    <row r="39" spans="1:8" ht="17.100000000000001" customHeight="1">
      <c r="A39" s="163" t="s">
        <v>631</v>
      </c>
      <c r="B39" s="14">
        <v>7743.2424869900005</v>
      </c>
      <c r="C39" s="14">
        <v>13390.303504517997</v>
      </c>
      <c r="D39" s="14">
        <v>8942.9573355709999</v>
      </c>
      <c r="E39" s="14">
        <v>4565.6743080000006</v>
      </c>
      <c r="F39" s="14">
        <v>5320.5388843999999</v>
      </c>
      <c r="G39" s="14">
        <v>9865.1610839199984</v>
      </c>
      <c r="H39" s="165" t="s">
        <v>654</v>
      </c>
    </row>
    <row r="40" spans="1:8" ht="17.100000000000001" customHeight="1">
      <c r="A40" s="163" t="s">
        <v>632</v>
      </c>
      <c r="B40" s="14">
        <v>1129.7038539500002</v>
      </c>
      <c r="C40" s="14">
        <v>1176.9381439789997</v>
      </c>
      <c r="D40" s="14">
        <v>887.70345726200003</v>
      </c>
      <c r="E40" s="14">
        <v>1036.3333452599998</v>
      </c>
      <c r="F40" s="14">
        <v>1176.9774830000001</v>
      </c>
      <c r="G40" s="14">
        <v>1102.505821</v>
      </c>
      <c r="H40" s="165" t="s">
        <v>655</v>
      </c>
    </row>
    <row r="41" spans="1:8" ht="17.100000000000001" customHeight="1">
      <c r="A41" s="131" t="s">
        <v>549</v>
      </c>
      <c r="B41" s="14">
        <f t="shared" ref="B41:G41" si="4">B34-SUM(B36:B40)</f>
        <v>2293.1647195930036</v>
      </c>
      <c r="C41" s="14">
        <f t="shared" si="4"/>
        <v>2354.8661087060354</v>
      </c>
      <c r="D41" s="14">
        <f t="shared" si="4"/>
        <v>1970.5714447450082</v>
      </c>
      <c r="E41" s="14">
        <f t="shared" si="4"/>
        <v>3586.5760242690203</v>
      </c>
      <c r="F41" s="14">
        <f t="shared" si="4"/>
        <v>2933.5477767659868</v>
      </c>
      <c r="G41" s="14">
        <f t="shared" si="4"/>
        <v>2524.1509294500102</v>
      </c>
      <c r="H41" s="165" t="s">
        <v>539</v>
      </c>
    </row>
    <row r="42" spans="1:8" ht="5.25" customHeight="1">
      <c r="A42" s="163"/>
      <c r="B42" s="14"/>
      <c r="C42" s="14"/>
      <c r="D42" s="14"/>
      <c r="E42" s="14"/>
      <c r="F42" s="14"/>
      <c r="G42" s="14"/>
    </row>
    <row r="43" spans="1:8" s="162" customFormat="1" ht="17.100000000000001" customHeight="1">
      <c r="A43" s="5" t="s">
        <v>10</v>
      </c>
      <c r="B43" s="4">
        <v>95454.810970235572</v>
      </c>
      <c r="C43" s="4">
        <v>125047.28626552083</v>
      </c>
      <c r="D43" s="4">
        <v>90895.319061184986</v>
      </c>
      <c r="E43" s="4">
        <v>15376.759452030936</v>
      </c>
      <c r="F43" s="4">
        <v>13616.489977113077</v>
      </c>
      <c r="G43" s="4">
        <v>14845.489610176937</v>
      </c>
      <c r="H43" s="161" t="s">
        <v>237</v>
      </c>
    </row>
    <row r="44" spans="1:8" ht="17.100000000000001" customHeight="1">
      <c r="A44" s="163" t="s">
        <v>633</v>
      </c>
      <c r="B44" s="14">
        <v>12933.043295957003</v>
      </c>
      <c r="C44" s="14">
        <v>22827.022044803995</v>
      </c>
      <c r="D44" s="14">
        <v>19816.641318840997</v>
      </c>
      <c r="E44" s="14">
        <v>1870.5102350000004</v>
      </c>
      <c r="F44" s="14">
        <v>2056.2168035999998</v>
      </c>
      <c r="G44" s="14">
        <v>2105.7002017239997</v>
      </c>
      <c r="H44" s="165" t="s">
        <v>656</v>
      </c>
    </row>
    <row r="45" spans="1:8" ht="17.100000000000001" customHeight="1">
      <c r="A45" s="163" t="s">
        <v>634</v>
      </c>
      <c r="B45" s="14">
        <v>8443.8420602890037</v>
      </c>
      <c r="C45" s="14">
        <v>6703.2416247399997</v>
      </c>
      <c r="D45" s="14">
        <v>4125.6861020610013</v>
      </c>
      <c r="E45" s="14">
        <v>1.0486210169999999</v>
      </c>
      <c r="F45" s="14">
        <v>1.0145352410000001</v>
      </c>
      <c r="G45" s="14">
        <v>1.4705116500000002</v>
      </c>
      <c r="H45" s="165" t="s">
        <v>729</v>
      </c>
    </row>
    <row r="46" spans="1:8" ht="17.100000000000001" customHeight="1">
      <c r="A46" s="163" t="s">
        <v>635</v>
      </c>
      <c r="B46" s="14">
        <v>56020.338826335959</v>
      </c>
      <c r="C46" s="14">
        <v>79266.408809216999</v>
      </c>
      <c r="D46" s="14">
        <v>51511.133122338964</v>
      </c>
      <c r="E46" s="14">
        <v>10949.030695659996</v>
      </c>
      <c r="F46" s="14">
        <v>9519.8218642099964</v>
      </c>
      <c r="G46" s="14">
        <v>10788.445355557998</v>
      </c>
      <c r="H46" s="165" t="s">
        <v>238</v>
      </c>
    </row>
    <row r="47" spans="1:8" ht="17.100000000000001" customHeight="1">
      <c r="A47" s="163" t="s">
        <v>399</v>
      </c>
      <c r="B47" s="14">
        <v>1280.7239321299999</v>
      </c>
      <c r="C47" s="14">
        <v>836.09932732900006</v>
      </c>
      <c r="D47" s="14">
        <v>1002.345516976</v>
      </c>
      <c r="E47" s="382">
        <v>0.198402148</v>
      </c>
      <c r="F47" s="382">
        <v>0.13415015499999999</v>
      </c>
      <c r="G47" s="382">
        <v>0.14886991799999999</v>
      </c>
      <c r="H47" s="165" t="s">
        <v>827</v>
      </c>
    </row>
    <row r="48" spans="1:8" ht="17.100000000000001" customHeight="1">
      <c r="A48" s="131" t="s">
        <v>549</v>
      </c>
      <c r="B48" s="14">
        <f t="shared" ref="B48:G48" si="5">B43-SUM(B44:B47)</f>
        <v>16776.862855523606</v>
      </c>
      <c r="C48" s="14">
        <f t="shared" si="5"/>
        <v>15414.514459430837</v>
      </c>
      <c r="D48" s="14">
        <f t="shared" si="5"/>
        <v>14439.513000968029</v>
      </c>
      <c r="E48" s="14">
        <f t="shared" si="5"/>
        <v>2555.9714982059395</v>
      </c>
      <c r="F48" s="14">
        <f t="shared" si="5"/>
        <v>2039.3026239070805</v>
      </c>
      <c r="G48" s="14">
        <f t="shared" si="5"/>
        <v>1949.7246713269378</v>
      </c>
      <c r="H48" s="165" t="s">
        <v>539</v>
      </c>
    </row>
    <row r="49" spans="1:8" ht="5.25" customHeight="1">
      <c r="A49" s="163"/>
      <c r="B49" s="14"/>
      <c r="C49" s="14"/>
      <c r="D49" s="14"/>
      <c r="E49" s="14"/>
      <c r="F49" s="14"/>
      <c r="G49" s="14"/>
    </row>
    <row r="50" spans="1:8" s="162" customFormat="1" ht="17.100000000000001" customHeight="1">
      <c r="A50" s="5" t="s">
        <v>12</v>
      </c>
      <c r="B50" s="4">
        <f t="shared" ref="B50:G50" si="6">SUM(B51:B52)</f>
        <v>83798.801379175056</v>
      </c>
      <c r="C50" s="4">
        <f t="shared" si="6"/>
        <v>69795.8393215369</v>
      </c>
      <c r="D50" s="4">
        <f t="shared" si="6"/>
        <v>55373.087186549019</v>
      </c>
      <c r="E50" s="4">
        <f t="shared" si="6"/>
        <v>369.15626788200001</v>
      </c>
      <c r="F50" s="4">
        <f t="shared" si="6"/>
        <v>306.4014260769996</v>
      </c>
      <c r="G50" s="4">
        <f t="shared" si="6"/>
        <v>272.19047952699981</v>
      </c>
      <c r="H50" s="161" t="s">
        <v>243</v>
      </c>
    </row>
    <row r="51" spans="1:8" ht="17.100000000000001" customHeight="1">
      <c r="A51" s="163" t="s">
        <v>636</v>
      </c>
      <c r="B51" s="14">
        <v>203.99740360200005</v>
      </c>
      <c r="C51" s="14">
        <v>184.07035140499985</v>
      </c>
      <c r="D51" s="14">
        <v>157.43302424399999</v>
      </c>
      <c r="E51" s="14">
        <v>1.0482274480000002</v>
      </c>
      <c r="F51" s="14">
        <v>0.8887631669999998</v>
      </c>
      <c r="G51" s="382">
        <v>0.48985873000000013</v>
      </c>
      <c r="H51" s="165" t="s">
        <v>657</v>
      </c>
    </row>
    <row r="52" spans="1:8" ht="17.100000000000001" customHeight="1">
      <c r="A52" s="163" t="s">
        <v>73</v>
      </c>
      <c r="B52" s="14">
        <v>83594.803975573057</v>
      </c>
      <c r="C52" s="14">
        <v>69611.768970131903</v>
      </c>
      <c r="D52" s="14">
        <v>55215.654162305022</v>
      </c>
      <c r="E52" s="14">
        <v>368.10804043400003</v>
      </c>
      <c r="F52" s="14">
        <v>305.51266290999962</v>
      </c>
      <c r="G52" s="14">
        <v>271.70062079699983</v>
      </c>
      <c r="H52" s="165" t="s">
        <v>246</v>
      </c>
    </row>
    <row r="53" spans="1:8" ht="5.25" customHeight="1">
      <c r="A53" s="163"/>
      <c r="B53" s="14"/>
      <c r="C53" s="14"/>
      <c r="D53" s="14"/>
      <c r="E53" s="14"/>
      <c r="F53" s="14"/>
      <c r="G53" s="14"/>
    </row>
    <row r="54" spans="1:8" s="162" customFormat="1" ht="17.100000000000001" customHeight="1">
      <c r="A54" s="5" t="s">
        <v>13</v>
      </c>
      <c r="B54" s="4">
        <v>145509.03934676299</v>
      </c>
      <c r="C54" s="4">
        <v>123235.29241570589</v>
      </c>
      <c r="D54" s="4">
        <v>93712.462174276967</v>
      </c>
      <c r="E54" s="4">
        <v>1265.0704744359991</v>
      </c>
      <c r="F54" s="4">
        <v>1133.7027292960004</v>
      </c>
      <c r="G54" s="4">
        <v>955.25148866499933</v>
      </c>
      <c r="H54" s="161" t="s">
        <v>697</v>
      </c>
    </row>
    <row r="55" spans="1:8" ht="17.100000000000001" customHeight="1">
      <c r="A55" s="163" t="s">
        <v>637</v>
      </c>
      <c r="B55" s="14">
        <v>8936.9657862130007</v>
      </c>
      <c r="C55" s="14">
        <v>8474.5007756539999</v>
      </c>
      <c r="D55" s="14">
        <v>7529.1961118929994</v>
      </c>
      <c r="E55" s="14">
        <v>44.368876785999994</v>
      </c>
      <c r="F55" s="14">
        <v>46.49393416300002</v>
      </c>
      <c r="G55" s="14">
        <v>45.903249813999999</v>
      </c>
      <c r="H55" s="288" t="s">
        <v>658</v>
      </c>
    </row>
    <row r="56" spans="1:8" ht="17.100000000000001" customHeight="1">
      <c r="A56" s="163" t="s">
        <v>638</v>
      </c>
      <c r="B56" s="14">
        <v>2607.4681585310004</v>
      </c>
      <c r="C56" s="14">
        <v>2646.8113281640003</v>
      </c>
      <c r="D56" s="14">
        <v>2116.8208170199996</v>
      </c>
      <c r="E56" s="14">
        <v>11.216119215999992</v>
      </c>
      <c r="F56" s="14">
        <v>11.040258901999994</v>
      </c>
      <c r="G56" s="14">
        <v>9.330750376000001</v>
      </c>
      <c r="H56" s="165" t="s">
        <v>659</v>
      </c>
    </row>
    <row r="57" spans="1:8" ht="24.75" customHeight="1">
      <c r="A57" s="393" t="s">
        <v>835</v>
      </c>
      <c r="B57" s="14">
        <v>1563.4715995450001</v>
      </c>
      <c r="C57" s="14">
        <v>1314.693214826</v>
      </c>
      <c r="D57" s="14">
        <v>1204.33977297</v>
      </c>
      <c r="E57" s="14">
        <v>7.8954640150000017</v>
      </c>
      <c r="F57" s="14">
        <v>7.8068606089999983</v>
      </c>
      <c r="G57" s="14">
        <v>6.7902561029999982</v>
      </c>
      <c r="H57" s="165" t="s">
        <v>828</v>
      </c>
    </row>
    <row r="58" spans="1:8" ht="27" customHeight="1">
      <c r="A58" s="393" t="s">
        <v>834</v>
      </c>
      <c r="B58" s="14">
        <v>15341.221065557002</v>
      </c>
      <c r="C58" s="14">
        <v>11164.401896719995</v>
      </c>
      <c r="D58" s="14">
        <v>7329.9364088819993</v>
      </c>
      <c r="E58" s="14">
        <v>224.39917823200003</v>
      </c>
      <c r="F58" s="14">
        <v>189.40741993500001</v>
      </c>
      <c r="G58" s="14">
        <v>117.39493079400005</v>
      </c>
      <c r="H58" s="133" t="s">
        <v>829</v>
      </c>
    </row>
    <row r="59" spans="1:8" ht="17.100000000000001" customHeight="1">
      <c r="A59" s="163" t="s">
        <v>639</v>
      </c>
      <c r="B59" s="14">
        <v>29529.810606300991</v>
      </c>
      <c r="C59" s="14">
        <v>27610.766292754994</v>
      </c>
      <c r="D59" s="14">
        <v>22645.071837190004</v>
      </c>
      <c r="E59" s="14">
        <v>82.978053722000013</v>
      </c>
      <c r="F59" s="14">
        <v>87.300141682000003</v>
      </c>
      <c r="G59" s="14">
        <v>78.925191848000011</v>
      </c>
      <c r="H59" s="165" t="s">
        <v>660</v>
      </c>
    </row>
    <row r="60" spans="1:8" ht="17.100000000000001" customHeight="1">
      <c r="A60" s="163" t="s">
        <v>400</v>
      </c>
      <c r="B60" s="14">
        <v>64753.152511389038</v>
      </c>
      <c r="C60" s="14">
        <v>53120.350299211008</v>
      </c>
      <c r="D60" s="14">
        <v>37886.388320621001</v>
      </c>
      <c r="E60" s="14">
        <v>579.85466800000017</v>
      </c>
      <c r="F60" s="14">
        <v>487.09092599900009</v>
      </c>
      <c r="G60" s="14">
        <v>413.02288420599996</v>
      </c>
      <c r="H60" s="165" t="s">
        <v>613</v>
      </c>
    </row>
    <row r="61" spans="1:8" ht="17.100000000000001" customHeight="1">
      <c r="A61" s="163" t="s">
        <v>448</v>
      </c>
      <c r="B61" s="14"/>
      <c r="C61" s="14"/>
      <c r="D61" s="14"/>
      <c r="E61" s="14"/>
      <c r="F61" s="14"/>
      <c r="G61" s="14"/>
      <c r="H61" s="165" t="s">
        <v>830</v>
      </c>
    </row>
    <row r="62" spans="1:8" ht="17.100000000000001" customHeight="1">
      <c r="A62" s="163" t="s">
        <v>423</v>
      </c>
      <c r="B62" s="14">
        <v>3490.5602302269999</v>
      </c>
      <c r="C62" s="14">
        <v>2716.0375809280004</v>
      </c>
      <c r="D62" s="14">
        <v>1889.8802073230001</v>
      </c>
      <c r="E62" s="14">
        <v>12.400584882000002</v>
      </c>
      <c r="F62" s="14">
        <v>11.930423468000001</v>
      </c>
      <c r="G62" s="14">
        <v>10.630529782000002</v>
      </c>
      <c r="H62" s="165" t="s">
        <v>661</v>
      </c>
    </row>
    <row r="63" spans="1:8" ht="17.100000000000001" customHeight="1">
      <c r="A63" s="131" t="s">
        <v>549</v>
      </c>
      <c r="B63" s="14">
        <f t="shared" ref="B63:G63" si="7">B54-SUM(B55:B62)</f>
        <v>19286.38938899996</v>
      </c>
      <c r="C63" s="14">
        <f t="shared" si="7"/>
        <v>16187.731027447895</v>
      </c>
      <c r="D63" s="14">
        <f t="shared" si="7"/>
        <v>13110.828698377954</v>
      </c>
      <c r="E63" s="14">
        <f t="shared" si="7"/>
        <v>301.95752958299897</v>
      </c>
      <c r="F63" s="14">
        <f t="shared" si="7"/>
        <v>292.63276453800029</v>
      </c>
      <c r="G63" s="14">
        <f t="shared" si="7"/>
        <v>273.25369574199931</v>
      </c>
      <c r="H63" s="130" t="s">
        <v>287</v>
      </c>
    </row>
    <row r="64" spans="1:8" ht="17.100000000000001" customHeight="1">
      <c r="A64" s="167" t="s">
        <v>16</v>
      </c>
      <c r="B64" s="4">
        <v>196.18618878699996</v>
      </c>
      <c r="C64" s="4">
        <v>279.60515827099999</v>
      </c>
      <c r="D64" s="4">
        <v>362.866547594</v>
      </c>
      <c r="E64" s="412">
        <v>3.6189700000000002E-4</v>
      </c>
      <c r="F64" s="412">
        <v>5.7640999999999996E-4</v>
      </c>
      <c r="G64" s="412">
        <v>8.0590600000000011E-4</v>
      </c>
      <c r="H64" s="161" t="s">
        <v>225</v>
      </c>
    </row>
    <row r="65" spans="1:9" s="16" customFormat="1" ht="11.25" customHeight="1">
      <c r="B65" s="164"/>
      <c r="C65" s="164"/>
      <c r="D65" s="164"/>
      <c r="E65" s="164"/>
      <c r="F65" s="164"/>
      <c r="G65" s="164"/>
      <c r="H65" s="290"/>
    </row>
    <row r="66" spans="1:9" s="162" customFormat="1" ht="17.100000000000001" customHeight="1">
      <c r="A66" s="108" t="s">
        <v>187</v>
      </c>
      <c r="B66" s="160">
        <f t="shared" ref="B66:G66" si="8">SUM(B9+B22+B27+B43+B50+B54+B64)</f>
        <v>430208.70983676956</v>
      </c>
      <c r="C66" s="160">
        <f t="shared" si="8"/>
        <v>428611.92685860366</v>
      </c>
      <c r="D66" s="160">
        <f t="shared" si="8"/>
        <v>329404.87477003498</v>
      </c>
      <c r="E66" s="160">
        <f t="shared" si="8"/>
        <v>31101.534232271959</v>
      </c>
      <c r="F66" s="160">
        <f t="shared" si="8"/>
        <v>29976.92714586006</v>
      </c>
      <c r="G66" s="160">
        <f t="shared" si="8"/>
        <v>34576.021109105961</v>
      </c>
      <c r="H66" s="145" t="s">
        <v>188</v>
      </c>
    </row>
    <row r="67" spans="1:9" ht="8.1" customHeight="1">
      <c r="B67" s="16"/>
      <c r="C67" s="16"/>
      <c r="E67" s="16"/>
      <c r="F67" s="144"/>
    </row>
    <row r="68" spans="1:9" ht="8.1" customHeight="1">
      <c r="B68" s="162"/>
      <c r="C68" s="160"/>
      <c r="D68" s="169"/>
      <c r="E68" s="162"/>
      <c r="F68" s="160"/>
      <c r="G68" s="169"/>
    </row>
    <row r="69" spans="1:9" ht="12.95" customHeight="1">
      <c r="B69" s="86"/>
      <c r="C69" s="86"/>
      <c r="D69" s="86"/>
      <c r="E69" s="168"/>
    </row>
    <row r="70" spans="1:9" ht="12.95" customHeight="1">
      <c r="A70" s="72" t="s">
        <v>254</v>
      </c>
      <c r="B70" s="79"/>
      <c r="C70" s="79"/>
      <c r="D70" s="79"/>
      <c r="G70" s="35"/>
      <c r="H70" s="92" t="s">
        <v>255</v>
      </c>
    </row>
    <row r="71" spans="1:9" ht="12.95" customHeight="1">
      <c r="B71" s="86"/>
      <c r="C71" s="86"/>
      <c r="D71" s="86"/>
      <c r="E71" s="160" t="s">
        <v>163</v>
      </c>
    </row>
    <row r="72" spans="1:9" ht="12.95" customHeight="1">
      <c r="F72" s="317"/>
    </row>
    <row r="73" spans="1:9" ht="12.95" customHeight="1">
      <c r="B73" s="164"/>
    </row>
    <row r="74" spans="1:9" ht="12.95" customHeight="1">
      <c r="B74" s="164"/>
      <c r="I74" s="16"/>
    </row>
    <row r="75" spans="1:9" ht="12.95" customHeight="1">
      <c r="A75" s="291"/>
      <c r="B75" s="164"/>
      <c r="D75" s="291"/>
      <c r="G75" s="291"/>
      <c r="H75" s="291"/>
    </row>
    <row r="76" spans="1:9" ht="12.95" customHeight="1">
      <c r="B76" s="164"/>
      <c r="C76" s="72"/>
      <c r="F76" s="35"/>
      <c r="G76" s="16"/>
    </row>
    <row r="77" spans="1:9" s="35" customFormat="1" ht="12.95" customHeight="1">
      <c r="A77" s="8"/>
      <c r="B77" s="8"/>
      <c r="C77" s="414"/>
      <c r="D77" s="167"/>
      <c r="E77" s="8"/>
      <c r="F77" s="291"/>
      <c r="G77" s="167"/>
      <c r="H77" s="8"/>
      <c r="I77" s="8"/>
    </row>
    <row r="78" spans="1:9" ht="12.95" customHeight="1">
      <c r="D78" s="292"/>
      <c r="G78" s="293"/>
    </row>
    <row r="79" spans="1:9" ht="12.95" customHeight="1">
      <c r="B79" s="72"/>
      <c r="D79" s="16"/>
      <c r="E79" s="35"/>
      <c r="F79" s="167"/>
      <c r="G79" s="16"/>
    </row>
    <row r="80" spans="1:9" ht="12.75" customHeight="1">
      <c r="A80" s="170"/>
      <c r="B80" s="291"/>
      <c r="D80" s="294"/>
      <c r="E80" s="291"/>
      <c r="F80" s="292"/>
      <c r="G80" s="295"/>
      <c r="H80" s="162"/>
      <c r="I80" s="162"/>
    </row>
    <row r="81" spans="1:9" ht="12.6" customHeight="1">
      <c r="A81" s="171"/>
      <c r="D81" s="296"/>
      <c r="F81" s="16"/>
      <c r="G81" s="297"/>
    </row>
    <row r="82" spans="1:9" ht="15">
      <c r="A82" s="171"/>
      <c r="C82" s="170"/>
      <c r="D82" s="296"/>
      <c r="E82" s="167"/>
      <c r="F82" s="294"/>
      <c r="G82" s="297"/>
    </row>
    <row r="83" spans="1:9" s="162" customFormat="1" ht="13.5" customHeight="1">
      <c r="A83" s="171"/>
      <c r="B83" s="8"/>
      <c r="C83" s="171"/>
      <c r="D83" s="296"/>
      <c r="E83" s="292"/>
      <c r="F83" s="296"/>
      <c r="G83" s="297"/>
      <c r="H83" s="8"/>
      <c r="I83" s="8"/>
    </row>
    <row r="84" spans="1:9" ht="13.5" customHeight="1">
      <c r="A84" s="171"/>
      <c r="C84" s="171"/>
      <c r="D84" s="296"/>
      <c r="E84" s="16"/>
      <c r="F84" s="296"/>
      <c r="G84" s="297"/>
    </row>
    <row r="85" spans="1:9" ht="13.5" customHeight="1">
      <c r="A85" s="171"/>
      <c r="B85" s="170"/>
      <c r="C85" s="171"/>
      <c r="D85" s="296"/>
      <c r="E85" s="294"/>
      <c r="F85" s="296"/>
      <c r="G85" s="297"/>
    </row>
    <row r="86" spans="1:9" ht="13.5" customHeight="1">
      <c r="A86" s="171"/>
      <c r="B86" s="171"/>
      <c r="C86" s="171"/>
      <c r="D86" s="296"/>
      <c r="E86" s="296"/>
      <c r="F86" s="296"/>
      <c r="G86" s="297"/>
    </row>
    <row r="87" spans="1:9" ht="13.5" customHeight="1">
      <c r="A87" s="171"/>
      <c r="B87" s="171"/>
      <c r="C87" s="171"/>
      <c r="D87" s="296"/>
      <c r="E87" s="296"/>
      <c r="F87" s="296"/>
      <c r="G87" s="297"/>
    </row>
    <row r="88" spans="1:9" ht="13.5" customHeight="1">
      <c r="A88" s="171"/>
      <c r="B88" s="171"/>
      <c r="C88" s="171"/>
      <c r="D88" s="296"/>
      <c r="E88" s="296"/>
      <c r="F88" s="296"/>
      <c r="G88" s="297"/>
    </row>
    <row r="89" spans="1:9" ht="13.5" customHeight="1">
      <c r="A89" s="171"/>
      <c r="B89" s="171"/>
      <c r="C89" s="171"/>
      <c r="D89" s="296"/>
      <c r="E89" s="296"/>
      <c r="F89" s="296"/>
      <c r="G89" s="297"/>
    </row>
    <row r="90" spans="1:9" ht="13.5" customHeight="1">
      <c r="A90" s="171"/>
      <c r="B90" s="171"/>
      <c r="C90" s="171"/>
      <c r="D90" s="296"/>
      <c r="E90" s="296"/>
      <c r="F90" s="296"/>
      <c r="G90" s="297"/>
    </row>
    <row r="91" spans="1:9" ht="13.5" customHeight="1">
      <c r="A91" s="171"/>
      <c r="B91" s="171"/>
      <c r="C91" s="171"/>
      <c r="D91" s="172"/>
      <c r="E91" s="296"/>
      <c r="F91" s="296"/>
      <c r="G91" s="173"/>
    </row>
    <row r="92" spans="1:9" ht="13.5" customHeight="1">
      <c r="A92" s="170"/>
      <c r="B92" s="171"/>
      <c r="C92" s="171"/>
      <c r="D92" s="294"/>
      <c r="E92" s="296"/>
      <c r="F92" s="296"/>
      <c r="G92" s="295"/>
    </row>
    <row r="93" spans="1:9" ht="13.5" customHeight="1">
      <c r="A93" s="171"/>
      <c r="B93" s="171"/>
      <c r="C93" s="171"/>
      <c r="D93" s="296"/>
      <c r="E93" s="296"/>
      <c r="F93" s="172"/>
      <c r="G93" s="297"/>
    </row>
    <row r="94" spans="1:9" ht="13.5" customHeight="1">
      <c r="A94" s="171"/>
      <c r="B94" s="171"/>
      <c r="C94" s="170"/>
      <c r="D94" s="172"/>
      <c r="E94" s="296"/>
      <c r="F94" s="294"/>
      <c r="G94" s="173"/>
    </row>
    <row r="95" spans="1:9" ht="13.5" customHeight="1">
      <c r="A95" s="170"/>
      <c r="B95" s="171"/>
      <c r="C95" s="171"/>
      <c r="D95" s="174"/>
      <c r="E95" s="296"/>
      <c r="F95" s="296"/>
      <c r="G95" s="175"/>
      <c r="H95" s="162"/>
      <c r="I95" s="162"/>
    </row>
    <row r="96" spans="1:9" ht="13.5" customHeight="1">
      <c r="A96" s="170"/>
      <c r="B96" s="171"/>
      <c r="C96" s="171"/>
      <c r="D96" s="294"/>
      <c r="E96" s="172"/>
      <c r="F96" s="172"/>
      <c r="G96" s="295"/>
      <c r="H96" s="162"/>
      <c r="I96" s="162"/>
    </row>
    <row r="97" spans="1:9" ht="13.5" customHeight="1">
      <c r="A97" s="171"/>
      <c r="B97" s="170"/>
      <c r="C97" s="170"/>
      <c r="D97" s="296"/>
      <c r="E97" s="294"/>
      <c r="F97" s="174"/>
      <c r="G97" s="297"/>
    </row>
    <row r="98" spans="1:9" s="162" customFormat="1" ht="13.5" customHeight="1">
      <c r="A98" s="171"/>
      <c r="B98" s="171"/>
      <c r="C98" s="170"/>
      <c r="D98" s="296"/>
      <c r="E98" s="296"/>
      <c r="F98" s="294"/>
      <c r="G98" s="297"/>
      <c r="H98" s="8"/>
      <c r="I98" s="8"/>
    </row>
    <row r="99" spans="1:9" s="162" customFormat="1" ht="13.5" customHeight="1">
      <c r="A99" s="171"/>
      <c r="B99" s="171"/>
      <c r="C99" s="171"/>
      <c r="D99" s="296"/>
      <c r="E99" s="172"/>
      <c r="F99" s="296"/>
      <c r="G99" s="297"/>
      <c r="H99" s="8"/>
      <c r="I99" s="8"/>
    </row>
    <row r="100" spans="1:9" ht="13.5" customHeight="1">
      <c r="A100" s="171"/>
      <c r="B100" s="170"/>
      <c r="C100" s="171"/>
      <c r="D100" s="172"/>
      <c r="E100" s="174"/>
      <c r="F100" s="296"/>
      <c r="G100" s="173"/>
    </row>
    <row r="101" spans="1:9" ht="13.5" customHeight="1">
      <c r="A101" s="170"/>
      <c r="B101" s="170"/>
      <c r="C101" s="171"/>
      <c r="D101" s="294"/>
      <c r="E101" s="294"/>
      <c r="F101" s="296"/>
      <c r="G101" s="295"/>
      <c r="H101" s="162"/>
      <c r="I101" s="162"/>
    </row>
    <row r="102" spans="1:9" ht="13.5" customHeight="1">
      <c r="A102" s="171"/>
      <c r="B102" s="171"/>
      <c r="C102" s="171"/>
      <c r="D102" s="296"/>
      <c r="E102" s="296"/>
      <c r="F102" s="172"/>
      <c r="G102" s="297"/>
    </row>
    <row r="103" spans="1:9" ht="13.5" customHeight="1">
      <c r="A103" s="171"/>
      <c r="B103" s="171"/>
      <c r="C103" s="170"/>
      <c r="D103" s="296"/>
      <c r="E103" s="296"/>
      <c r="F103" s="294"/>
      <c r="G103" s="297"/>
    </row>
    <row r="104" spans="1:9" s="162" customFormat="1" ht="13.5" customHeight="1">
      <c r="A104" s="171"/>
      <c r="B104" s="171"/>
      <c r="C104" s="171"/>
      <c r="D104" s="296"/>
      <c r="E104" s="296"/>
      <c r="F104" s="296"/>
      <c r="G104" s="297"/>
      <c r="H104" s="8"/>
      <c r="I104" s="8"/>
    </row>
    <row r="105" spans="1:9" ht="13.5" customHeight="1">
      <c r="A105" s="171"/>
      <c r="B105" s="171"/>
      <c r="C105" s="171"/>
      <c r="D105" s="296"/>
      <c r="E105" s="172"/>
      <c r="F105" s="296"/>
      <c r="G105" s="297"/>
    </row>
    <row r="106" spans="1:9" ht="13.5" customHeight="1">
      <c r="A106" s="171"/>
      <c r="B106" s="170"/>
      <c r="C106" s="171"/>
      <c r="D106" s="296"/>
      <c r="E106" s="294"/>
      <c r="F106" s="296"/>
      <c r="G106" s="297"/>
    </row>
    <row r="107" spans="1:9" ht="13.5" customHeight="1">
      <c r="A107" s="171"/>
      <c r="B107" s="171"/>
      <c r="C107" s="171"/>
      <c r="D107" s="172"/>
      <c r="E107" s="296"/>
      <c r="F107" s="296"/>
      <c r="G107" s="173"/>
    </row>
    <row r="108" spans="1:9" ht="13.5" customHeight="1">
      <c r="A108" s="170"/>
      <c r="B108" s="171"/>
      <c r="C108" s="171"/>
      <c r="D108" s="294"/>
      <c r="E108" s="296"/>
      <c r="F108" s="296"/>
      <c r="G108" s="295"/>
      <c r="H108" s="162"/>
      <c r="I108" s="162"/>
    </row>
    <row r="109" spans="1:9" ht="13.5" customHeight="1">
      <c r="A109" s="171"/>
      <c r="B109" s="171"/>
      <c r="C109" s="171"/>
      <c r="D109" s="296"/>
      <c r="E109" s="296"/>
      <c r="F109" s="172"/>
      <c r="G109" s="297"/>
    </row>
    <row r="110" spans="1:9" ht="13.5" customHeight="1">
      <c r="A110" s="171"/>
      <c r="B110" s="171"/>
      <c r="C110" s="170"/>
      <c r="D110" s="296"/>
      <c r="E110" s="296"/>
      <c r="F110" s="294"/>
      <c r="G110" s="297"/>
    </row>
    <row r="111" spans="1:9" s="162" customFormat="1" ht="13.5" customHeight="1">
      <c r="A111" s="171"/>
      <c r="B111" s="171"/>
      <c r="C111" s="171"/>
      <c r="D111" s="296"/>
      <c r="E111" s="296"/>
      <c r="F111" s="296"/>
      <c r="G111" s="297"/>
      <c r="H111" s="8"/>
      <c r="I111" s="8"/>
    </row>
    <row r="112" spans="1:9" ht="13.5" customHeight="1">
      <c r="A112" s="171"/>
      <c r="B112" s="171"/>
      <c r="C112" s="171"/>
      <c r="D112" s="296"/>
      <c r="E112" s="172"/>
      <c r="F112" s="296"/>
      <c r="G112" s="297"/>
    </row>
    <row r="113" spans="1:9" ht="13.5" customHeight="1">
      <c r="A113" s="171"/>
      <c r="B113" s="170"/>
      <c r="C113" s="171"/>
      <c r="D113" s="296"/>
      <c r="E113" s="294"/>
      <c r="F113" s="296"/>
      <c r="G113" s="297"/>
    </row>
    <row r="114" spans="1:9" ht="13.5" customHeight="1">
      <c r="A114" s="171"/>
      <c r="B114" s="171"/>
      <c r="C114" s="171"/>
      <c r="D114" s="172"/>
      <c r="E114" s="296"/>
      <c r="F114" s="296"/>
      <c r="G114" s="173"/>
    </row>
    <row r="115" spans="1:9" ht="13.5" customHeight="1">
      <c r="A115" s="170"/>
      <c r="B115" s="171"/>
      <c r="C115" s="171"/>
      <c r="D115" s="174"/>
      <c r="E115" s="296"/>
      <c r="F115" s="296"/>
      <c r="G115" s="175"/>
      <c r="H115" s="162"/>
      <c r="I115" s="162"/>
    </row>
    <row r="116" spans="1:9" ht="13.5" customHeight="1">
      <c r="A116" s="171"/>
      <c r="B116" s="171"/>
      <c r="C116" s="171"/>
      <c r="D116" s="296"/>
      <c r="E116" s="296"/>
      <c r="F116" s="172"/>
      <c r="G116" s="297"/>
    </row>
    <row r="117" spans="1:9" ht="13.5" customHeight="1">
      <c r="A117" s="171"/>
      <c r="B117" s="171"/>
      <c r="C117" s="170"/>
      <c r="D117" s="296"/>
      <c r="E117" s="296"/>
      <c r="F117" s="174"/>
      <c r="G117" s="297"/>
    </row>
    <row r="118" spans="1:9" s="162" customFormat="1" ht="13.5" customHeight="1">
      <c r="A118" s="170"/>
      <c r="B118" s="171"/>
      <c r="C118" s="171"/>
      <c r="D118" s="294"/>
      <c r="E118" s="296"/>
      <c r="F118" s="296"/>
      <c r="G118" s="295"/>
    </row>
    <row r="119" spans="1:9" ht="13.5" customHeight="1">
      <c r="A119" s="171"/>
      <c r="B119" s="171"/>
      <c r="C119" s="171"/>
      <c r="D119" s="296"/>
      <c r="E119" s="172"/>
      <c r="F119" s="296"/>
      <c r="G119" s="297"/>
    </row>
    <row r="120" spans="1:9" ht="13.5" customHeight="1">
      <c r="A120" s="171"/>
      <c r="B120" s="170"/>
      <c r="C120" s="170"/>
      <c r="D120" s="296"/>
      <c r="E120" s="174"/>
      <c r="F120" s="294"/>
      <c r="G120" s="297"/>
    </row>
    <row r="121" spans="1:9" s="162" customFormat="1" ht="13.5" customHeight="1">
      <c r="A121" s="171"/>
      <c r="B121" s="171"/>
      <c r="C121" s="171"/>
      <c r="D121" s="296"/>
      <c r="E121" s="296"/>
      <c r="F121" s="296"/>
      <c r="G121" s="297"/>
      <c r="H121" s="8"/>
      <c r="I121" s="8"/>
    </row>
    <row r="122" spans="1:9" ht="13.5" customHeight="1">
      <c r="A122" s="171"/>
      <c r="B122" s="171"/>
      <c r="C122" s="171"/>
      <c r="D122" s="296"/>
      <c r="E122" s="296"/>
      <c r="F122" s="296"/>
      <c r="G122" s="297"/>
    </row>
    <row r="123" spans="1:9" ht="13.5" customHeight="1">
      <c r="A123" s="171"/>
      <c r="B123" s="170"/>
      <c r="C123" s="171"/>
      <c r="D123" s="296"/>
      <c r="E123" s="294"/>
      <c r="F123" s="296"/>
      <c r="G123" s="297"/>
    </row>
    <row r="124" spans="1:9" ht="13.5" customHeight="1">
      <c r="A124" s="171"/>
      <c r="B124" s="171"/>
      <c r="C124" s="171"/>
      <c r="D124" s="296"/>
      <c r="E124" s="296"/>
      <c r="F124" s="296"/>
      <c r="G124" s="297"/>
    </row>
    <row r="125" spans="1:9" ht="13.5" customHeight="1">
      <c r="A125" s="171"/>
      <c r="B125" s="171"/>
      <c r="C125" s="171"/>
      <c r="D125" s="172"/>
      <c r="E125" s="296"/>
      <c r="F125" s="296"/>
      <c r="G125" s="173"/>
    </row>
    <row r="126" spans="1:9" ht="13.5" customHeight="1">
      <c r="A126" s="176"/>
      <c r="B126" s="171"/>
      <c r="C126" s="171"/>
      <c r="D126" s="177"/>
      <c r="E126" s="296"/>
      <c r="F126" s="296"/>
      <c r="G126" s="175"/>
      <c r="H126" s="162"/>
      <c r="I126" s="162"/>
    </row>
    <row r="127" spans="1:9" ht="13.5" customHeight="1">
      <c r="A127" s="171"/>
      <c r="B127" s="171"/>
      <c r="C127" s="171"/>
      <c r="D127" s="296"/>
      <c r="E127" s="296"/>
      <c r="F127" s="172"/>
      <c r="G127" s="297"/>
    </row>
    <row r="128" spans="1:9" ht="13.5" customHeight="1">
      <c r="A128" s="170"/>
      <c r="B128" s="171"/>
      <c r="C128" s="176"/>
      <c r="D128" s="174"/>
      <c r="E128" s="296"/>
      <c r="F128" s="177"/>
      <c r="G128" s="175"/>
      <c r="H128" s="162"/>
      <c r="I128" s="162"/>
    </row>
    <row r="129" spans="1:9" s="162" customFormat="1" ht="13.5" customHeight="1">
      <c r="A129" s="16"/>
      <c r="B129" s="171"/>
      <c r="C129" s="171"/>
      <c r="D129" s="16"/>
      <c r="E129" s="296"/>
      <c r="F129" s="296"/>
      <c r="G129" s="16"/>
      <c r="H129" s="8"/>
      <c r="I129" s="8"/>
    </row>
    <row r="130" spans="1:9" ht="13.5" customHeight="1">
      <c r="A130" s="16"/>
      <c r="B130" s="171"/>
      <c r="C130" s="170"/>
      <c r="E130" s="172"/>
      <c r="F130" s="174"/>
    </row>
    <row r="131" spans="1:9" s="162" customFormat="1" ht="13.5" customHeight="1">
      <c r="A131" s="178"/>
      <c r="B131" s="176"/>
      <c r="C131" s="16"/>
      <c r="D131" s="8"/>
      <c r="E131" s="177"/>
      <c r="F131" s="16"/>
      <c r="G131" s="8"/>
      <c r="H131" s="8"/>
      <c r="I131" s="8"/>
    </row>
    <row r="132" spans="1:9" ht="9.6" customHeight="1">
      <c r="B132" s="171"/>
      <c r="C132" s="16"/>
      <c r="E132" s="296"/>
    </row>
    <row r="133" spans="1:9" ht="10.5" customHeight="1">
      <c r="B133" s="170"/>
      <c r="C133" s="178"/>
      <c r="E133" s="174"/>
    </row>
    <row r="134" spans="1:9" ht="10.5" customHeight="1">
      <c r="B134" s="16"/>
      <c r="E134" s="16"/>
    </row>
    <row r="135" spans="1:9" ht="13.5" customHeight="1">
      <c r="B135" s="16"/>
    </row>
    <row r="136" spans="1:9" ht="13.5" customHeight="1">
      <c r="B136" s="178"/>
    </row>
    <row r="137" spans="1:9" ht="13.5" customHeight="1"/>
  </sheetData>
  <mergeCells count="2">
    <mergeCell ref="B6:D6"/>
    <mergeCell ref="E6:G6"/>
  </mergeCells>
  <printOptions gridLines="1" gridLinesSet="0"/>
  <pageMargins left="0.78740157480314965" right="0.78740157480314965" top="0.78740157480314965" bottom="0.59055118110236227" header="0.51181102362204722" footer="0.51181102362204722"/>
  <pageSetup paperSize="9" scale="60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">
    <tabColor rgb="FF92D050"/>
  </sheetPr>
  <dimension ref="A1:N269"/>
  <sheetViews>
    <sheetView view="pageLayout" workbookViewId="0">
      <selection activeCell="H109" sqref="H109"/>
    </sheetView>
  </sheetViews>
  <sheetFormatPr baseColWidth="10" defaultColWidth="9.625" defaultRowHeight="12.75"/>
  <cols>
    <col min="1" max="1" width="34.625" style="181" customWidth="1"/>
    <col min="2" max="4" width="8.625" style="181" customWidth="1"/>
    <col min="5" max="5" width="9" style="181" customWidth="1"/>
    <col min="6" max="6" width="8.625" style="181" customWidth="1"/>
    <col min="7" max="7" width="9.5" style="181" customWidth="1"/>
    <col min="8" max="8" width="32.625" style="181" customWidth="1"/>
    <col min="9" max="9" width="5.625" style="181" customWidth="1"/>
    <col min="10" max="16384" width="9.625" style="181"/>
  </cols>
  <sheetData>
    <row r="1" spans="1:8" ht="24.75" customHeight="1">
      <c r="A1" s="180" t="s">
        <v>211</v>
      </c>
      <c r="D1" s="26"/>
      <c r="H1" s="182" t="s">
        <v>221</v>
      </c>
    </row>
    <row r="2" spans="1:8" ht="18.95" customHeight="1">
      <c r="A2" s="183" t="s">
        <v>163</v>
      </c>
      <c r="H2" s="184"/>
    </row>
    <row r="3" spans="1:8" ht="20.25" customHeight="1">
      <c r="A3" s="185" t="s">
        <v>341</v>
      </c>
      <c r="B3" s="19"/>
      <c r="C3" s="19"/>
      <c r="D3" s="19"/>
      <c r="E3" s="19"/>
      <c r="F3" s="19"/>
      <c r="G3" s="298" t="s">
        <v>163</v>
      </c>
      <c r="H3" s="186" t="s">
        <v>342</v>
      </c>
    </row>
    <row r="4" spans="1:8" ht="20.25" customHeight="1">
      <c r="A4" s="187" t="s">
        <v>196</v>
      </c>
      <c r="H4" s="188" t="s">
        <v>701</v>
      </c>
    </row>
    <row r="5" spans="1:8" ht="14.1" customHeight="1">
      <c r="A5" s="187"/>
      <c r="H5" s="188"/>
    </row>
    <row r="6" spans="1:8" ht="14.1" customHeight="1">
      <c r="A6" s="468" t="s">
        <v>274</v>
      </c>
      <c r="B6" s="479" t="s">
        <v>276</v>
      </c>
      <c r="C6" s="479"/>
      <c r="D6" s="479"/>
      <c r="E6" s="479" t="s">
        <v>277</v>
      </c>
      <c r="F6" s="479"/>
      <c r="G6" s="479"/>
      <c r="H6" s="467" t="s">
        <v>354</v>
      </c>
    </row>
    <row r="7" spans="1:8" ht="15.75">
      <c r="A7" s="469" t="s">
        <v>275</v>
      </c>
      <c r="B7" s="287" t="s">
        <v>791</v>
      </c>
      <c r="C7" s="287" t="s">
        <v>792</v>
      </c>
      <c r="D7" s="287">
        <v>2021</v>
      </c>
      <c r="E7" s="287" t="s">
        <v>791</v>
      </c>
      <c r="F7" s="287" t="s">
        <v>792</v>
      </c>
      <c r="G7" s="287">
        <v>2021</v>
      </c>
      <c r="H7" s="467" t="s">
        <v>271</v>
      </c>
    </row>
    <row r="8" spans="1:8" ht="8.1" customHeight="1">
      <c r="H8" s="184"/>
    </row>
    <row r="9" spans="1:8" s="192" customFormat="1" ht="15.95" customHeight="1">
      <c r="A9" s="189" t="s">
        <v>27</v>
      </c>
      <c r="B9" s="190">
        <v>36815.038760617055</v>
      </c>
      <c r="C9" s="190">
        <v>36063.451992678019</v>
      </c>
      <c r="D9" s="190">
        <v>19185.727867092006</v>
      </c>
      <c r="E9" s="190">
        <v>6700.3512650090006</v>
      </c>
      <c r="F9" s="190">
        <v>5704.2122446820031</v>
      </c>
      <c r="G9" s="190">
        <v>2959.5734627699949</v>
      </c>
      <c r="H9" s="191" t="s">
        <v>51</v>
      </c>
    </row>
    <row r="10" spans="1:8" ht="15.95" customHeight="1">
      <c r="A10" s="131" t="s">
        <v>29</v>
      </c>
      <c r="B10" s="194">
        <v>13835.719263880001</v>
      </c>
      <c r="C10" s="194">
        <v>16592.262366000003</v>
      </c>
      <c r="D10" s="194">
        <v>5516.5897744999993</v>
      </c>
      <c r="E10" s="194">
        <v>4555.6569835</v>
      </c>
      <c r="F10" s="194">
        <v>3968.7393085900007</v>
      </c>
      <c r="G10" s="194">
        <v>1963.4904913</v>
      </c>
      <c r="H10" s="193" t="s">
        <v>53</v>
      </c>
    </row>
    <row r="11" spans="1:8" ht="15.95" customHeight="1">
      <c r="A11" s="131" t="s">
        <v>458</v>
      </c>
      <c r="B11" s="194">
        <v>369.27805413999994</v>
      </c>
      <c r="C11" s="194">
        <v>271.19196599999998</v>
      </c>
      <c r="D11" s="194">
        <v>170.658095</v>
      </c>
      <c r="E11" s="194">
        <v>49.667933899999994</v>
      </c>
      <c r="F11" s="194">
        <v>41.2297005</v>
      </c>
      <c r="G11" s="194">
        <v>32.703386599999995</v>
      </c>
      <c r="H11" s="193" t="s">
        <v>459</v>
      </c>
    </row>
    <row r="12" spans="1:8" ht="15.95" customHeight="1">
      <c r="A12" s="131" t="s">
        <v>28</v>
      </c>
      <c r="B12" s="194">
        <v>3441.432745049</v>
      </c>
      <c r="C12" s="194">
        <v>3377.9942699999997</v>
      </c>
      <c r="D12" s="194">
        <v>2309.3390485999998</v>
      </c>
      <c r="E12" s="194">
        <v>81.053592133999999</v>
      </c>
      <c r="F12" s="194">
        <v>80.544854342000008</v>
      </c>
      <c r="G12" s="194">
        <v>65.757037287000003</v>
      </c>
      <c r="H12" s="193" t="s">
        <v>52</v>
      </c>
    </row>
    <row r="13" spans="1:8" ht="15.95" customHeight="1">
      <c r="A13" s="131" t="s">
        <v>424</v>
      </c>
      <c r="B13" s="194">
        <v>19.132550209999998</v>
      </c>
      <c r="C13" s="194">
        <v>19.535920099999998</v>
      </c>
      <c r="D13" s="194">
        <v>8.9652618430000004</v>
      </c>
      <c r="E13" s="194">
        <v>1.2710274810000002</v>
      </c>
      <c r="F13" s="194">
        <v>1.9911309900000003</v>
      </c>
      <c r="G13" s="194">
        <v>1.0525122530000002</v>
      </c>
      <c r="H13" s="193" t="s">
        <v>425</v>
      </c>
    </row>
    <row r="14" spans="1:8" ht="15.95" customHeight="1">
      <c r="A14" s="131" t="s">
        <v>427</v>
      </c>
      <c r="B14" s="194">
        <v>216.14715900099998</v>
      </c>
      <c r="C14" s="194">
        <v>197.22555399999999</v>
      </c>
      <c r="D14" s="194">
        <v>114.27026500000001</v>
      </c>
      <c r="E14" s="194">
        <v>2.92295689</v>
      </c>
      <c r="F14" s="194">
        <v>2.8865475370000002</v>
      </c>
      <c r="G14" s="194">
        <v>2.4310815239999997</v>
      </c>
      <c r="H14" s="193" t="s">
        <v>426</v>
      </c>
    </row>
    <row r="15" spans="1:8" ht="15.95" customHeight="1">
      <c r="A15" s="131" t="s">
        <v>289</v>
      </c>
      <c r="B15" s="194">
        <f t="shared" ref="B15:G15" si="0">B9-SUM(B10:B14)</f>
        <v>18933.328988337053</v>
      </c>
      <c r="C15" s="194">
        <f t="shared" si="0"/>
        <v>15605.241916578019</v>
      </c>
      <c r="D15" s="194">
        <f t="shared" si="0"/>
        <v>11065.905422149008</v>
      </c>
      <c r="E15" s="194">
        <f t="shared" si="0"/>
        <v>2009.778771104001</v>
      </c>
      <c r="F15" s="194">
        <f t="shared" si="0"/>
        <v>1608.8207027230023</v>
      </c>
      <c r="G15" s="194">
        <f t="shared" si="0"/>
        <v>894.13895380599524</v>
      </c>
      <c r="H15" s="130" t="s">
        <v>287</v>
      </c>
    </row>
    <row r="16" spans="1:8" ht="15.95" customHeight="1">
      <c r="A16" s="131"/>
      <c r="H16" s="195"/>
    </row>
    <row r="17" spans="1:11" s="192" customFormat="1" ht="15.95" customHeight="1">
      <c r="A17" s="189" t="s">
        <v>30</v>
      </c>
      <c r="B17" s="190">
        <v>44592.692110972006</v>
      </c>
      <c r="C17" s="190">
        <v>49176.890463510004</v>
      </c>
      <c r="D17" s="190">
        <v>30184.796325413001</v>
      </c>
      <c r="E17" s="190">
        <v>9303.2192310909977</v>
      </c>
      <c r="F17" s="190">
        <v>4950.7476581950023</v>
      </c>
      <c r="G17" s="190">
        <v>5664.3726992520005</v>
      </c>
      <c r="H17" s="191" t="s">
        <v>232</v>
      </c>
    </row>
    <row r="18" spans="1:11" ht="15.95" customHeight="1">
      <c r="A18" s="131" t="s">
        <v>31</v>
      </c>
      <c r="B18" s="194">
        <v>5395.3891787030007</v>
      </c>
      <c r="C18" s="194">
        <v>5225.7773211880012</v>
      </c>
      <c r="D18" s="194">
        <v>3363.3682660919994</v>
      </c>
      <c r="E18" s="194">
        <v>4599.3963678010005</v>
      </c>
      <c r="F18" s="194">
        <v>650.50002919000008</v>
      </c>
      <c r="G18" s="194">
        <v>595.135646683</v>
      </c>
      <c r="H18" s="193" t="s">
        <v>56</v>
      </c>
    </row>
    <row r="19" spans="1:11" ht="24" customHeight="1">
      <c r="A19" s="457" t="s">
        <v>450</v>
      </c>
      <c r="B19" s="194">
        <v>682.33652705099996</v>
      </c>
      <c r="C19" s="194">
        <v>630.06880604199989</v>
      </c>
      <c r="D19" s="194">
        <v>419.18378580000001</v>
      </c>
      <c r="E19" s="194">
        <v>278.33179589899999</v>
      </c>
      <c r="F19" s="194">
        <v>246.69005197999999</v>
      </c>
      <c r="G19" s="194">
        <v>252.94910521999995</v>
      </c>
      <c r="H19" s="193" t="s">
        <v>54</v>
      </c>
    </row>
    <row r="20" spans="1:11" ht="15.95" customHeight="1">
      <c r="A20" s="131" t="s">
        <v>7</v>
      </c>
      <c r="B20" s="194">
        <v>5073.8119877369991</v>
      </c>
      <c r="C20" s="194">
        <v>4857.556894108001</v>
      </c>
      <c r="D20" s="194">
        <v>2838.5687455240004</v>
      </c>
      <c r="E20" s="194">
        <v>483.57557215700012</v>
      </c>
      <c r="F20" s="194">
        <v>370.68157401300004</v>
      </c>
      <c r="G20" s="194">
        <v>381.29851934300001</v>
      </c>
      <c r="H20" s="193" t="s">
        <v>55</v>
      </c>
    </row>
    <row r="21" spans="1:11" ht="15.95" customHeight="1">
      <c r="A21" s="163" t="s">
        <v>417</v>
      </c>
      <c r="B21" s="194">
        <v>5521.7587107310001</v>
      </c>
      <c r="C21" s="194">
        <v>6804.4377135609993</v>
      </c>
      <c r="D21" s="194">
        <v>2687.4205340310004</v>
      </c>
      <c r="E21" s="194">
        <v>575.01551818400014</v>
      </c>
      <c r="F21" s="194">
        <v>607.79969775999984</v>
      </c>
      <c r="G21" s="194">
        <v>413.55369892800007</v>
      </c>
      <c r="H21" s="193" t="s">
        <v>700</v>
      </c>
    </row>
    <row r="22" spans="1:11" ht="15.95" customHeight="1">
      <c r="A22" s="131" t="s">
        <v>289</v>
      </c>
      <c r="B22" s="194">
        <f t="shared" ref="B22:G22" si="1">B17-SUM(B18:B21)</f>
        <v>27919.395706750005</v>
      </c>
      <c r="C22" s="194">
        <f t="shared" si="1"/>
        <v>31659.049728611004</v>
      </c>
      <c r="D22" s="194">
        <f t="shared" si="1"/>
        <v>20876.254993966002</v>
      </c>
      <c r="E22" s="194">
        <f t="shared" si="1"/>
        <v>3366.8999770499968</v>
      </c>
      <c r="F22" s="194">
        <f t="shared" si="1"/>
        <v>3075.0763052520024</v>
      </c>
      <c r="G22" s="194">
        <f t="shared" si="1"/>
        <v>4021.4357290780003</v>
      </c>
      <c r="H22" s="130" t="s">
        <v>287</v>
      </c>
    </row>
    <row r="23" spans="1:11" ht="15.95" customHeight="1">
      <c r="A23" s="131"/>
      <c r="H23" s="300"/>
    </row>
    <row r="24" spans="1:11" s="192" customFormat="1" ht="15.95" customHeight="1">
      <c r="A24" s="189" t="s">
        <v>8</v>
      </c>
      <c r="B24" s="190">
        <f t="shared" ref="B24:G24" si="2">B25+B30</f>
        <v>14282.116053257991</v>
      </c>
      <c r="C24" s="190">
        <f t="shared" si="2"/>
        <v>15908.867837863005</v>
      </c>
      <c r="D24" s="190">
        <f t="shared" si="2"/>
        <v>12364.918169291002</v>
      </c>
      <c r="E24" s="190">
        <f t="shared" si="2"/>
        <v>2426.2399321770008</v>
      </c>
      <c r="F24" s="190">
        <f t="shared" si="2"/>
        <v>2335.0963478429985</v>
      </c>
      <c r="G24" s="190">
        <f t="shared" si="2"/>
        <v>2171.2567202730006</v>
      </c>
      <c r="H24" s="191" t="s">
        <v>235</v>
      </c>
      <c r="J24" s="383"/>
    </row>
    <row r="25" spans="1:11" s="192" customFormat="1" ht="15.95" customHeight="1">
      <c r="A25" s="189" t="s">
        <v>290</v>
      </c>
      <c r="B25" s="190">
        <v>10510.554819478994</v>
      </c>
      <c r="C25" s="190">
        <v>11744.215484523009</v>
      </c>
      <c r="D25" s="190">
        <v>10044.468060925003</v>
      </c>
      <c r="E25" s="190">
        <v>1211.3132597220001</v>
      </c>
      <c r="F25" s="190">
        <v>1174.8875003039991</v>
      </c>
      <c r="G25" s="190">
        <v>1329.7374968460006</v>
      </c>
      <c r="H25" s="191" t="s">
        <v>273</v>
      </c>
    </row>
    <row r="26" spans="1:11" ht="15.95" customHeight="1">
      <c r="A26" s="131" t="s">
        <v>304</v>
      </c>
      <c r="B26" s="194">
        <v>6.5316599999999987</v>
      </c>
      <c r="C26" s="194">
        <v>6.9787910000000002</v>
      </c>
      <c r="D26" s="194">
        <v>5.891737</v>
      </c>
      <c r="E26" s="385">
        <v>0.24192279999999999</v>
      </c>
      <c r="F26" s="385">
        <v>0.28565569999999996</v>
      </c>
      <c r="G26" s="385">
        <v>0.25886296599999997</v>
      </c>
      <c r="H26" s="193" t="s">
        <v>57</v>
      </c>
    </row>
    <row r="27" spans="1:11" ht="15.95" customHeight="1">
      <c r="A27" s="131" t="s">
        <v>449</v>
      </c>
      <c r="B27" s="194">
        <v>5015.8458201529993</v>
      </c>
      <c r="C27" s="194">
        <v>6097.6600218230005</v>
      </c>
      <c r="D27" s="194">
        <v>4807.83473177</v>
      </c>
      <c r="E27" s="194">
        <v>381.45335434500004</v>
      </c>
      <c r="F27" s="194">
        <v>381.79673772599995</v>
      </c>
      <c r="G27" s="194">
        <v>419.20023634200004</v>
      </c>
      <c r="H27" s="130" t="s">
        <v>533</v>
      </c>
    </row>
    <row r="28" spans="1:11" ht="15.95" customHeight="1">
      <c r="A28" s="131" t="s">
        <v>831</v>
      </c>
      <c r="B28" s="194">
        <v>2618.3798033749999</v>
      </c>
      <c r="C28" s="194">
        <v>2748.182217</v>
      </c>
      <c r="D28" s="194">
        <v>2703.0615323799998</v>
      </c>
      <c r="E28" s="194">
        <v>560.90046202799999</v>
      </c>
      <c r="F28" s="194">
        <v>523.03039754700001</v>
      </c>
      <c r="G28" s="194">
        <v>576.04552166799988</v>
      </c>
      <c r="H28" s="195" t="s">
        <v>832</v>
      </c>
      <c r="J28" s="384"/>
      <c r="K28" s="384"/>
    </row>
    <row r="29" spans="1:11" ht="15.95" customHeight="1">
      <c r="A29" s="131" t="s">
        <v>300</v>
      </c>
      <c r="B29" s="194">
        <f t="shared" ref="B29:G29" si="3">B25-SUM(B26:B28)</f>
        <v>2869.7975359509946</v>
      </c>
      <c r="C29" s="194">
        <f t="shared" si="3"/>
        <v>2891.3944547000083</v>
      </c>
      <c r="D29" s="194">
        <f t="shared" si="3"/>
        <v>2527.6800597750025</v>
      </c>
      <c r="E29" s="194">
        <f t="shared" si="3"/>
        <v>268.71752054900003</v>
      </c>
      <c r="F29" s="194">
        <f t="shared" si="3"/>
        <v>269.77470933099914</v>
      </c>
      <c r="G29" s="194">
        <f t="shared" si="3"/>
        <v>334.23287587000073</v>
      </c>
      <c r="H29" s="130" t="s">
        <v>287</v>
      </c>
    </row>
    <row r="30" spans="1:11" s="192" customFormat="1" ht="15.95" customHeight="1">
      <c r="A30" s="189" t="s">
        <v>291</v>
      </c>
      <c r="B30" s="190">
        <v>3771.5612337789976</v>
      </c>
      <c r="C30" s="190">
        <v>4164.6523533399959</v>
      </c>
      <c r="D30" s="190">
        <v>2320.4501083659998</v>
      </c>
      <c r="E30" s="190">
        <v>1214.9266724550007</v>
      </c>
      <c r="F30" s="190">
        <v>1160.2088475389996</v>
      </c>
      <c r="G30" s="190">
        <v>841.51922342699993</v>
      </c>
      <c r="H30" s="196" t="s">
        <v>236</v>
      </c>
    </row>
    <row r="31" spans="1:11" ht="15.95" customHeight="1">
      <c r="A31" s="131" t="s">
        <v>305</v>
      </c>
      <c r="B31" s="194">
        <v>247.38077952500004</v>
      </c>
      <c r="C31" s="194">
        <v>220.26886999999999</v>
      </c>
      <c r="D31" s="194">
        <v>137.49257384999996</v>
      </c>
      <c r="E31" s="194">
        <v>8.5728730510000002</v>
      </c>
      <c r="F31" s="194">
        <v>7.9128395839999994</v>
      </c>
      <c r="G31" s="194">
        <v>6.4859106300000002</v>
      </c>
      <c r="H31" s="165" t="s">
        <v>58</v>
      </c>
    </row>
    <row r="32" spans="1:11" ht="15.95" customHeight="1">
      <c r="A32" s="131" t="s">
        <v>306</v>
      </c>
      <c r="B32" s="194">
        <v>309.87975424399997</v>
      </c>
      <c r="C32" s="194">
        <v>320.02034145000005</v>
      </c>
      <c r="D32" s="194">
        <v>172.4558931</v>
      </c>
      <c r="E32" s="194">
        <v>15.938469299999996</v>
      </c>
      <c r="F32" s="194">
        <v>15.893948120000003</v>
      </c>
      <c r="G32" s="194">
        <v>9.9446973929999984</v>
      </c>
      <c r="H32" s="165" t="s">
        <v>59</v>
      </c>
    </row>
    <row r="33" spans="1:11" ht="15.95" customHeight="1">
      <c r="A33" s="131" t="s">
        <v>439</v>
      </c>
      <c r="B33" s="194">
        <v>544.76341891000004</v>
      </c>
      <c r="C33" s="194">
        <v>836.91291060000003</v>
      </c>
      <c r="D33" s="194">
        <v>400.01527026000008</v>
      </c>
      <c r="E33" s="194">
        <v>477.70537700000006</v>
      </c>
      <c r="F33" s="194">
        <v>422.52729550000004</v>
      </c>
      <c r="G33" s="194">
        <v>309.17624000000001</v>
      </c>
      <c r="H33" s="165" t="s">
        <v>440</v>
      </c>
    </row>
    <row r="34" spans="1:11" ht="15.95" customHeight="1">
      <c r="A34" s="131" t="s">
        <v>401</v>
      </c>
      <c r="B34" s="194"/>
      <c r="C34" s="194"/>
      <c r="D34" s="194"/>
      <c r="E34" s="194"/>
      <c r="F34" s="194"/>
      <c r="G34" s="194"/>
      <c r="H34" s="165" t="s">
        <v>419</v>
      </c>
      <c r="J34" s="384"/>
    </row>
    <row r="35" spans="1:11" ht="15.95" customHeight="1">
      <c r="A35" s="131" t="s">
        <v>447</v>
      </c>
      <c r="B35" s="194">
        <v>2264.5200647809997</v>
      </c>
      <c r="C35" s="194">
        <v>2323.9641444999997</v>
      </c>
      <c r="D35" s="194">
        <v>1275.2639257649998</v>
      </c>
      <c r="E35" s="194">
        <v>534.76281299999994</v>
      </c>
      <c r="F35" s="194">
        <v>462.35428409999997</v>
      </c>
      <c r="G35" s="194">
        <v>323.79167800000005</v>
      </c>
      <c r="H35" s="165" t="s">
        <v>838</v>
      </c>
      <c r="J35" s="384"/>
    </row>
    <row r="36" spans="1:11" ht="15.95" customHeight="1">
      <c r="A36" s="131" t="s">
        <v>300</v>
      </c>
      <c r="B36" s="194">
        <f t="shared" ref="B36:G36" si="4">B30-SUM(B31:B35)</f>
        <v>405.01721631899773</v>
      </c>
      <c r="C36" s="194">
        <f t="shared" si="4"/>
        <v>463.48608678999608</v>
      </c>
      <c r="D36" s="194">
        <f t="shared" si="4"/>
        <v>335.22244539099984</v>
      </c>
      <c r="E36" s="194">
        <f t="shared" si="4"/>
        <v>177.94714010400071</v>
      </c>
      <c r="F36" s="194">
        <f t="shared" si="4"/>
        <v>251.5204802349997</v>
      </c>
      <c r="G36" s="194">
        <f t="shared" si="4"/>
        <v>192.12069740399988</v>
      </c>
      <c r="H36" s="130" t="s">
        <v>287</v>
      </c>
    </row>
    <row r="37" spans="1:11" ht="15.95" customHeight="1">
      <c r="A37" s="131"/>
      <c r="B37" s="194"/>
      <c r="C37" s="194"/>
      <c r="D37" s="194"/>
      <c r="E37" s="194"/>
      <c r="F37" s="194"/>
      <c r="G37" s="194"/>
      <c r="H37" s="166" t="s">
        <v>163</v>
      </c>
    </row>
    <row r="38" spans="1:11" s="192" customFormat="1" ht="15.95" customHeight="1">
      <c r="A38" s="189" t="s">
        <v>32</v>
      </c>
      <c r="B38" s="190">
        <v>77598.977921684011</v>
      </c>
      <c r="C38" s="190">
        <v>76491.614061998975</v>
      </c>
      <c r="D38" s="190">
        <v>62050.711312341977</v>
      </c>
      <c r="E38" s="190">
        <v>3855.8765643269976</v>
      </c>
      <c r="F38" s="190">
        <v>3819.0196873070017</v>
      </c>
      <c r="G38" s="190">
        <v>4904.7976337199925</v>
      </c>
      <c r="H38" s="191" t="s">
        <v>237</v>
      </c>
    </row>
    <row r="39" spans="1:11" ht="15.95" customHeight="1">
      <c r="A39" s="131" t="s">
        <v>38</v>
      </c>
      <c r="B39" s="194"/>
      <c r="C39" s="194"/>
      <c r="D39" s="194"/>
      <c r="E39" s="194"/>
      <c r="F39" s="194"/>
      <c r="G39" s="194"/>
      <c r="H39" s="193" t="s">
        <v>62</v>
      </c>
    </row>
    <row r="40" spans="1:11" ht="15.95" customHeight="1">
      <c r="A40" s="131" t="s">
        <v>39</v>
      </c>
      <c r="B40" s="194">
        <v>2026.0009855559997</v>
      </c>
      <c r="C40" s="194">
        <v>1936.7754491069998</v>
      </c>
      <c r="D40" s="194">
        <v>1558.7009186620005</v>
      </c>
      <c r="E40" s="194">
        <v>57.285789847999986</v>
      </c>
      <c r="F40" s="194">
        <v>55.081374488000023</v>
      </c>
      <c r="G40" s="194">
        <v>54.52702562399999</v>
      </c>
      <c r="H40" s="193" t="s">
        <v>241</v>
      </c>
    </row>
    <row r="41" spans="1:11" ht="15.95" customHeight="1">
      <c r="A41" s="131" t="s">
        <v>432</v>
      </c>
      <c r="B41" s="194">
        <v>8928.7261451169998</v>
      </c>
      <c r="C41" s="194">
        <v>7980.6469975750006</v>
      </c>
      <c r="D41" s="194">
        <v>6109.474492321001</v>
      </c>
      <c r="E41" s="194">
        <v>96.652270997000002</v>
      </c>
      <c r="F41" s="194">
        <v>85.883823278999998</v>
      </c>
      <c r="G41" s="194">
        <v>74.204152836000006</v>
      </c>
      <c r="H41" s="193" t="s">
        <v>833</v>
      </c>
    </row>
    <row r="42" spans="1:11" ht="15.95" customHeight="1">
      <c r="A42" s="131" t="s">
        <v>428</v>
      </c>
      <c r="B42" s="194">
        <v>1416.7681498629995</v>
      </c>
      <c r="C42" s="194">
        <v>1382.5291227369999</v>
      </c>
      <c r="D42" s="194">
        <v>1524.5921431400002</v>
      </c>
      <c r="E42" s="194">
        <v>24.942703699000003</v>
      </c>
      <c r="F42" s="194">
        <v>24.274098586999994</v>
      </c>
      <c r="G42" s="194">
        <v>31.777127992</v>
      </c>
      <c r="H42" s="193" t="s">
        <v>429</v>
      </c>
    </row>
    <row r="43" spans="1:11" ht="15.95" customHeight="1">
      <c r="A43" s="131" t="s">
        <v>34</v>
      </c>
      <c r="B43" s="194">
        <v>1162.706317183</v>
      </c>
      <c r="C43" s="194">
        <v>1182.8051577599999</v>
      </c>
      <c r="D43" s="194">
        <v>649.499592818</v>
      </c>
      <c r="E43" s="194">
        <v>235.90852589100004</v>
      </c>
      <c r="F43" s="194">
        <v>127.501186072</v>
      </c>
      <c r="G43" s="194">
        <v>168.71715099000002</v>
      </c>
      <c r="H43" s="193" t="s">
        <v>23</v>
      </c>
    </row>
    <row r="44" spans="1:11" ht="15.95" customHeight="1">
      <c r="A44" s="131" t="s">
        <v>36</v>
      </c>
      <c r="B44" s="14"/>
      <c r="C44" s="14"/>
      <c r="D44" s="14"/>
      <c r="E44" s="14"/>
      <c r="F44" s="14"/>
      <c r="G44" s="14"/>
      <c r="H44" s="193" t="s">
        <v>154</v>
      </c>
    </row>
    <row r="45" spans="1:11" ht="15.95" customHeight="1">
      <c r="A45" s="131" t="s">
        <v>37</v>
      </c>
      <c r="B45" s="194">
        <v>216.08837400100003</v>
      </c>
      <c r="C45" s="194">
        <v>202.89628974099998</v>
      </c>
      <c r="D45" s="194">
        <v>175.59600841499997</v>
      </c>
      <c r="E45" s="194">
        <v>3.1130305429999998</v>
      </c>
      <c r="F45" s="194">
        <v>3.0905877240000001</v>
      </c>
      <c r="G45" s="194">
        <v>2.6844566159999999</v>
      </c>
      <c r="H45" s="193" t="s">
        <v>155</v>
      </c>
    </row>
    <row r="46" spans="1:11" ht="15.95" customHeight="1">
      <c r="A46" s="131" t="s">
        <v>430</v>
      </c>
      <c r="B46" s="194"/>
      <c r="C46" s="194"/>
      <c r="D46" s="194"/>
      <c r="E46" s="194"/>
      <c r="F46" s="194"/>
      <c r="G46" s="194"/>
      <c r="H46" s="133" t="s">
        <v>849</v>
      </c>
    </row>
    <row r="47" spans="1:11" ht="15.95" customHeight="1">
      <c r="A47" s="131" t="s">
        <v>431</v>
      </c>
      <c r="B47" s="194">
        <v>1583.2990548559997</v>
      </c>
      <c r="C47" s="194">
        <v>1182.6347136889999</v>
      </c>
      <c r="D47" s="194">
        <v>1251.5466585040001</v>
      </c>
      <c r="E47" s="194">
        <v>190.04277270900008</v>
      </c>
      <c r="F47" s="194">
        <v>106.65851140200003</v>
      </c>
      <c r="G47" s="194">
        <v>151.56112363200003</v>
      </c>
      <c r="H47" s="133" t="s">
        <v>407</v>
      </c>
    </row>
    <row r="48" spans="1:11" ht="24" customHeight="1">
      <c r="A48" s="457" t="s">
        <v>837</v>
      </c>
      <c r="B48" s="194">
        <v>8749.0844379819991</v>
      </c>
      <c r="C48" s="194">
        <v>9285.1138580679999</v>
      </c>
      <c r="D48" s="194">
        <v>7261.2417617999999</v>
      </c>
      <c r="E48" s="194">
        <v>303.42125762899991</v>
      </c>
      <c r="F48" s="194">
        <v>313.43690021699996</v>
      </c>
      <c r="G48" s="194">
        <v>304.62357486500002</v>
      </c>
      <c r="H48" s="133" t="s">
        <v>434</v>
      </c>
      <c r="K48" s="133"/>
    </row>
    <row r="49" spans="1:11" ht="15.95" customHeight="1">
      <c r="A49" s="131" t="s">
        <v>35</v>
      </c>
      <c r="B49" s="194">
        <v>5344.4119135649998</v>
      </c>
      <c r="C49" s="194">
        <v>6808.7072919230004</v>
      </c>
      <c r="D49" s="194">
        <v>4815.9565254079989</v>
      </c>
      <c r="E49" s="194">
        <v>451.89722629700003</v>
      </c>
      <c r="F49" s="194">
        <v>540.86612243399998</v>
      </c>
      <c r="G49" s="194">
        <v>488.32475707799995</v>
      </c>
      <c r="H49" s="193" t="s">
        <v>61</v>
      </c>
      <c r="K49" s="133"/>
    </row>
    <row r="50" spans="1:11" ht="15.95" customHeight="1">
      <c r="A50" s="131" t="s">
        <v>33</v>
      </c>
      <c r="B50" s="194">
        <v>7705.1259705170005</v>
      </c>
      <c r="C50" s="194">
        <v>8869.7081606919965</v>
      </c>
      <c r="D50" s="194">
        <v>6837.9250971519996</v>
      </c>
      <c r="E50" s="194">
        <v>797.18125505800003</v>
      </c>
      <c r="F50" s="194">
        <v>902.64611735899985</v>
      </c>
      <c r="G50" s="194">
        <v>1324.4949407080001</v>
      </c>
      <c r="H50" s="193" t="s">
        <v>60</v>
      </c>
    </row>
    <row r="51" spans="1:11" ht="15.95" customHeight="1">
      <c r="A51" s="131" t="s">
        <v>289</v>
      </c>
      <c r="B51" s="194">
        <f t="shared" ref="B51:G51" si="5">B38-SUM(B39:B50)</f>
        <v>40466.766573044013</v>
      </c>
      <c r="C51" s="194">
        <f t="shared" si="5"/>
        <v>37659.797020706974</v>
      </c>
      <c r="D51" s="194">
        <f t="shared" si="5"/>
        <v>31866.178114121976</v>
      </c>
      <c r="E51" s="194">
        <f t="shared" si="5"/>
        <v>1695.4317316559977</v>
      </c>
      <c r="F51" s="194">
        <f t="shared" si="5"/>
        <v>1659.5809657450018</v>
      </c>
      <c r="G51" s="194">
        <f t="shared" si="5"/>
        <v>2303.8833233789928</v>
      </c>
      <c r="H51" s="130" t="s">
        <v>287</v>
      </c>
    </row>
    <row r="52" spans="1:11" ht="12.75" customHeight="1">
      <c r="A52" s="131"/>
      <c r="C52" s="197"/>
      <c r="D52" s="197"/>
      <c r="E52" s="197"/>
      <c r="F52" s="197"/>
      <c r="G52" s="297"/>
    </row>
    <row r="53" spans="1:11" ht="12.75" customHeight="1">
      <c r="A53" s="131"/>
      <c r="B53" s="197"/>
      <c r="C53" s="197"/>
      <c r="D53" s="197"/>
      <c r="E53" s="197"/>
      <c r="F53" s="197"/>
      <c r="G53" s="297"/>
    </row>
    <row r="54" spans="1:11" ht="12.75" customHeight="1">
      <c r="A54" s="131"/>
      <c r="B54" s="197"/>
      <c r="C54" s="197"/>
      <c r="D54" s="197"/>
      <c r="E54" s="197"/>
      <c r="F54" s="197"/>
      <c r="G54" s="297"/>
    </row>
    <row r="55" spans="1:11" ht="12.75" customHeight="1">
      <c r="A55" s="179"/>
      <c r="B55" s="197"/>
      <c r="C55" s="197"/>
      <c r="D55" s="197"/>
      <c r="E55" s="197"/>
      <c r="F55" s="197"/>
      <c r="G55" s="198"/>
      <c r="H55" s="391"/>
    </row>
    <row r="56" spans="1:11" ht="12.75" customHeight="1">
      <c r="A56" s="179"/>
      <c r="B56" s="197"/>
      <c r="C56" s="197"/>
      <c r="D56" s="197"/>
      <c r="E56" s="197"/>
      <c r="F56" s="197"/>
      <c r="G56" s="198"/>
    </row>
    <row r="57" spans="1:11" ht="12.75" customHeight="1">
      <c r="A57" s="179"/>
      <c r="B57" s="197"/>
      <c r="C57" s="197"/>
      <c r="D57" s="197"/>
      <c r="E57" s="197"/>
      <c r="F57" s="197"/>
      <c r="G57" s="198"/>
    </row>
    <row r="58" spans="1:11" ht="12.75" customHeight="1">
      <c r="A58" s="179"/>
      <c r="B58" s="197"/>
      <c r="C58" s="197"/>
      <c r="D58" s="197"/>
      <c r="E58" s="197"/>
      <c r="F58" s="197"/>
      <c r="G58" s="198"/>
    </row>
    <row r="59" spans="1:11" ht="12.75" customHeight="1">
      <c r="A59" s="179"/>
      <c r="B59" s="197"/>
      <c r="C59" s="197"/>
      <c r="D59" s="197"/>
      <c r="E59" s="197"/>
      <c r="F59" s="197"/>
      <c r="G59" s="198"/>
    </row>
    <row r="60" spans="1:11" ht="12.75" customHeight="1">
      <c r="A60" s="179"/>
      <c r="B60" s="197"/>
      <c r="C60" s="197"/>
      <c r="D60" s="197"/>
      <c r="E60" s="197"/>
      <c r="F60" s="197"/>
      <c r="G60" s="198"/>
    </row>
    <row r="61" spans="1:11" ht="12.75" customHeight="1">
      <c r="A61" s="179"/>
      <c r="B61" s="197"/>
      <c r="C61" s="197"/>
      <c r="D61" s="197"/>
      <c r="E61" s="197"/>
      <c r="F61" s="197"/>
      <c r="G61" s="198"/>
    </row>
    <row r="62" spans="1:11" ht="12.75" customHeight="1">
      <c r="A62" s="179"/>
      <c r="B62" s="197"/>
      <c r="C62" s="197"/>
      <c r="D62" s="197"/>
      <c r="E62" s="197"/>
      <c r="F62" s="197"/>
      <c r="G62" s="198"/>
    </row>
    <row r="63" spans="1:11" ht="12.75" customHeight="1">
      <c r="A63" s="179"/>
      <c r="B63" s="197"/>
      <c r="C63" s="197"/>
      <c r="D63" s="197"/>
      <c r="E63" s="197"/>
      <c r="F63" s="197"/>
      <c r="G63" s="198"/>
    </row>
    <row r="64" spans="1:11" ht="12.75" customHeight="1">
      <c r="A64" s="179"/>
      <c r="B64" s="197"/>
      <c r="C64" s="197"/>
      <c r="D64" s="197"/>
      <c r="E64" s="197"/>
      <c r="F64" s="197"/>
      <c r="G64" s="198"/>
    </row>
    <row r="65" spans="1:9" ht="12.75" customHeight="1">
      <c r="A65" s="179"/>
      <c r="B65" s="197"/>
      <c r="C65" s="197"/>
      <c r="D65" s="197"/>
      <c r="E65" s="197"/>
      <c r="F65" s="197"/>
      <c r="G65" s="198"/>
    </row>
    <row r="66" spans="1:9" ht="12.75" customHeight="1">
      <c r="A66" s="179"/>
      <c r="B66" s="197"/>
      <c r="C66" s="197"/>
      <c r="D66" s="197"/>
      <c r="E66" s="197"/>
      <c r="F66" s="197"/>
      <c r="G66" s="198"/>
    </row>
    <row r="67" spans="1:9" ht="12.75" customHeight="1">
      <c r="A67" s="179"/>
      <c r="B67" s="197"/>
      <c r="C67" s="197"/>
      <c r="D67" s="197"/>
      <c r="E67" s="197"/>
      <c r="F67" s="197"/>
      <c r="G67" s="198"/>
    </row>
    <row r="68" spans="1:9" ht="12.75" customHeight="1">
      <c r="A68" s="179"/>
      <c r="B68" s="197"/>
      <c r="C68" s="197"/>
      <c r="D68" s="197"/>
      <c r="E68" s="197"/>
      <c r="F68" s="197"/>
      <c r="G68" s="198"/>
    </row>
    <row r="69" spans="1:9" ht="12.75" customHeight="1">
      <c r="A69" s="179"/>
      <c r="B69" s="197"/>
      <c r="C69" s="197"/>
      <c r="D69" s="197"/>
      <c r="E69" s="197"/>
      <c r="F69" s="197"/>
      <c r="G69" s="198"/>
    </row>
    <row r="70" spans="1:9" ht="12.75" customHeight="1">
      <c r="A70" s="179"/>
      <c r="B70" s="197"/>
      <c r="C70" s="197"/>
      <c r="D70" s="197"/>
      <c r="E70" s="197"/>
      <c r="F70" s="197"/>
      <c r="G70" s="198"/>
    </row>
    <row r="71" spans="1:9" ht="12.75" customHeight="1">
      <c r="A71" s="179"/>
      <c r="B71" s="197"/>
      <c r="C71" s="197"/>
      <c r="D71" s="197"/>
      <c r="E71" s="197"/>
      <c r="F71" s="197"/>
      <c r="G71" s="198"/>
    </row>
    <row r="72" spans="1:9" ht="12.75" customHeight="1">
      <c r="A72" s="179"/>
      <c r="B72" s="197"/>
      <c r="C72" s="197"/>
      <c r="D72" s="197"/>
      <c r="E72" s="197"/>
      <c r="F72" s="197"/>
      <c r="G72" s="198"/>
    </row>
    <row r="73" spans="1:9" ht="12.75" customHeight="1">
      <c r="A73" s="179"/>
      <c r="B73" s="197"/>
      <c r="C73" s="197"/>
      <c r="D73" s="197"/>
      <c r="E73" s="197"/>
      <c r="F73" s="197"/>
      <c r="G73" s="198"/>
    </row>
    <row r="74" spans="1:9" ht="12.75" customHeight="1">
      <c r="A74" s="179"/>
      <c r="B74" s="197"/>
      <c r="C74" s="197"/>
      <c r="D74" s="197"/>
      <c r="E74" s="197"/>
      <c r="F74" s="197"/>
      <c r="G74" s="198"/>
    </row>
    <row r="75" spans="1:9" ht="12.75" customHeight="1">
      <c r="A75" s="199"/>
      <c r="B75" s="199"/>
      <c r="C75" s="199"/>
      <c r="D75" s="199"/>
      <c r="E75" s="199"/>
      <c r="F75" s="199"/>
      <c r="G75" s="199"/>
      <c r="H75" s="199"/>
    </row>
    <row r="76" spans="1:9" ht="24.75" customHeight="1">
      <c r="A76" s="180" t="s">
        <v>227</v>
      </c>
      <c r="H76" s="182" t="s">
        <v>221</v>
      </c>
    </row>
    <row r="77" spans="1:9" ht="18.95" customHeight="1">
      <c r="A77" s="183" t="s">
        <v>163</v>
      </c>
      <c r="H77" s="184"/>
    </row>
    <row r="78" spans="1:9" ht="20.25" customHeight="1">
      <c r="A78" s="185" t="s">
        <v>341</v>
      </c>
      <c r="B78" s="19"/>
      <c r="C78" s="19"/>
      <c r="D78" s="19"/>
      <c r="E78" s="19"/>
      <c r="F78" s="19"/>
      <c r="G78" s="16"/>
      <c r="H78" s="200" t="s">
        <v>342</v>
      </c>
    </row>
    <row r="79" spans="1:9" ht="20.25" customHeight="1">
      <c r="A79" s="187" t="s">
        <v>186</v>
      </c>
      <c r="H79" s="201" t="s">
        <v>705</v>
      </c>
      <c r="I79" s="201"/>
    </row>
    <row r="80" spans="1:9" ht="18.95" customHeight="1">
      <c r="A80" s="187"/>
      <c r="H80" s="184"/>
    </row>
    <row r="81" spans="1:14" ht="18.95" customHeight="1">
      <c r="A81" s="468" t="s">
        <v>274</v>
      </c>
      <c r="B81" s="479" t="s">
        <v>276</v>
      </c>
      <c r="C81" s="479"/>
      <c r="D81" s="479"/>
      <c r="E81" s="479" t="s">
        <v>277</v>
      </c>
      <c r="F81" s="479"/>
      <c r="G81" s="479"/>
      <c r="H81" s="467" t="s">
        <v>354</v>
      </c>
      <c r="L81" s="308"/>
      <c r="M81" s="308"/>
      <c r="N81" s="308"/>
    </row>
    <row r="82" spans="1:14" ht="15.75">
      <c r="A82" s="469" t="s">
        <v>275</v>
      </c>
      <c r="B82" s="287" t="s">
        <v>791</v>
      </c>
      <c r="C82" s="287" t="s">
        <v>792</v>
      </c>
      <c r="D82" s="287">
        <v>2021</v>
      </c>
      <c r="E82" s="287" t="s">
        <v>791</v>
      </c>
      <c r="F82" s="287" t="s">
        <v>792</v>
      </c>
      <c r="G82" s="287">
        <v>2021</v>
      </c>
      <c r="H82" s="467" t="s">
        <v>271</v>
      </c>
    </row>
    <row r="83" spans="1:14" ht="14.1" customHeight="1">
      <c r="G83" s="194"/>
      <c r="H83" s="184"/>
    </row>
    <row r="84" spans="1:14" ht="18" customHeight="1">
      <c r="A84" s="189" t="s">
        <v>40</v>
      </c>
      <c r="B84" s="190">
        <f t="shared" ref="B84:G84" si="6">B85+B89</f>
        <v>88838.174535774117</v>
      </c>
      <c r="C84" s="190">
        <f t="shared" si="6"/>
        <v>74571.956176809093</v>
      </c>
      <c r="D84" s="190">
        <f t="shared" si="6"/>
        <v>64924.528104875069</v>
      </c>
      <c r="E84" s="190">
        <f t="shared" si="6"/>
        <v>604.17779478899956</v>
      </c>
      <c r="F84" s="190">
        <f t="shared" si="6"/>
        <v>555.32793304699953</v>
      </c>
      <c r="G84" s="190">
        <f t="shared" si="6"/>
        <v>555.71792684900015</v>
      </c>
      <c r="H84" s="191" t="s">
        <v>243</v>
      </c>
      <c r="I84" s="192"/>
    </row>
    <row r="85" spans="1:14" ht="18" customHeight="1">
      <c r="A85" s="189" t="s">
        <v>41</v>
      </c>
      <c r="B85" s="190">
        <v>788.65400900800012</v>
      </c>
      <c r="C85" s="190">
        <v>1036.5183957849995</v>
      </c>
      <c r="D85" s="190">
        <v>1278.199944531</v>
      </c>
      <c r="E85" s="190">
        <v>13.221968924000002</v>
      </c>
      <c r="F85" s="190">
        <v>19.426056820999996</v>
      </c>
      <c r="G85" s="190">
        <v>27.398412142000012</v>
      </c>
      <c r="H85" s="202" t="s">
        <v>63</v>
      </c>
      <c r="I85" s="192"/>
    </row>
    <row r="86" spans="1:14" ht="18" customHeight="1">
      <c r="A86" s="131" t="s">
        <v>42</v>
      </c>
      <c r="B86" s="194">
        <v>739.17344121600001</v>
      </c>
      <c r="C86" s="194">
        <v>792.58405664599991</v>
      </c>
      <c r="D86" s="194">
        <v>991.27223406499979</v>
      </c>
      <c r="E86" s="194">
        <v>12.068293080000004</v>
      </c>
      <c r="F86" s="194">
        <v>15.107068648999999</v>
      </c>
      <c r="G86" s="194">
        <v>22.169212563000006</v>
      </c>
      <c r="H86" s="193" t="s">
        <v>245</v>
      </c>
    </row>
    <row r="87" spans="1:14" s="192" customFormat="1" ht="18" customHeight="1">
      <c r="A87" s="131" t="s">
        <v>435</v>
      </c>
      <c r="B87" s="194">
        <v>44.732456001999999</v>
      </c>
      <c r="C87" s="194">
        <v>234.61797100000001</v>
      </c>
      <c r="D87" s="194">
        <v>271.81707</v>
      </c>
      <c r="E87" s="194">
        <v>1.1045433030000003</v>
      </c>
      <c r="F87" s="194">
        <v>4.2246900090000006</v>
      </c>
      <c r="G87" s="194">
        <v>5.1488578199999999</v>
      </c>
      <c r="H87" s="133" t="s">
        <v>843</v>
      </c>
      <c r="I87" s="181"/>
      <c r="J87" s="383"/>
    </row>
    <row r="88" spans="1:14" s="192" customFormat="1" ht="18" customHeight="1">
      <c r="A88" s="131" t="s">
        <v>289</v>
      </c>
      <c r="B88" s="194">
        <f t="shared" ref="B88:G88" si="7">B85-SUM(B86:B87)</f>
        <v>4.7481117900000527</v>
      </c>
      <c r="C88" s="194">
        <f t="shared" si="7"/>
        <v>9.3163681389996782</v>
      </c>
      <c r="D88" s="194">
        <f t="shared" si="7"/>
        <v>15.110640466000177</v>
      </c>
      <c r="E88" s="385">
        <f t="shared" si="7"/>
        <v>4.9132540999998753E-2</v>
      </c>
      <c r="F88" s="385">
        <f t="shared" si="7"/>
        <v>9.4298162999997714E-2</v>
      </c>
      <c r="G88" s="385">
        <f t="shared" si="7"/>
        <v>8.0341759000006618E-2</v>
      </c>
      <c r="H88" s="130" t="s">
        <v>287</v>
      </c>
      <c r="I88" s="181"/>
    </row>
    <row r="89" spans="1:14" ht="18" customHeight="1">
      <c r="A89" s="413" t="s">
        <v>43</v>
      </c>
      <c r="B89" s="190">
        <v>88049.520526766122</v>
      </c>
      <c r="C89" s="190">
        <v>73535.437781024099</v>
      </c>
      <c r="D89" s="190">
        <v>63646.32816034407</v>
      </c>
      <c r="E89" s="190">
        <v>590.95582586499961</v>
      </c>
      <c r="F89" s="190">
        <v>535.90187622599956</v>
      </c>
      <c r="G89" s="190">
        <v>528.31951470700017</v>
      </c>
      <c r="H89" s="202" t="s">
        <v>246</v>
      </c>
      <c r="I89" s="192"/>
      <c r="K89" s="123"/>
      <c r="L89" s="133"/>
    </row>
    <row r="90" spans="1:14" ht="18" customHeight="1">
      <c r="A90" s="141" t="s">
        <v>708</v>
      </c>
      <c r="B90" s="194"/>
      <c r="C90" s="194"/>
      <c r="D90" s="194"/>
      <c r="E90" s="194"/>
      <c r="F90" s="194"/>
      <c r="G90" s="194"/>
      <c r="H90" s="133" t="s">
        <v>409</v>
      </c>
      <c r="K90" s="123"/>
      <c r="L90" s="133"/>
    </row>
    <row r="91" spans="1:14" ht="18" customHeight="1">
      <c r="A91" s="141" t="s">
        <v>709</v>
      </c>
      <c r="B91" s="194">
        <v>11728.321336455998</v>
      </c>
      <c r="C91" s="194">
        <v>8241.8752243100007</v>
      </c>
      <c r="D91" s="194">
        <v>7536.8568248639976</v>
      </c>
      <c r="E91" s="194">
        <v>22.710149863000009</v>
      </c>
      <c r="F91" s="194">
        <v>19.631079119999995</v>
      </c>
      <c r="G91" s="194">
        <v>20.365024078000001</v>
      </c>
      <c r="H91" s="133" t="s">
        <v>844</v>
      </c>
      <c r="K91" s="123"/>
      <c r="L91" s="133"/>
    </row>
    <row r="92" spans="1:14" ht="18" customHeight="1">
      <c r="A92" s="183" t="s">
        <v>451</v>
      </c>
      <c r="B92" s="194"/>
      <c r="C92" s="194"/>
      <c r="D92" s="194"/>
      <c r="E92" s="194"/>
      <c r="F92" s="194"/>
      <c r="G92" s="194"/>
      <c r="H92" s="193" t="s">
        <v>66</v>
      </c>
    </row>
    <row r="93" spans="1:14" s="192" customFormat="1" ht="18" customHeight="1">
      <c r="A93" s="131" t="s">
        <v>46</v>
      </c>
      <c r="B93" s="194">
        <v>911.84795652900016</v>
      </c>
      <c r="C93" s="194">
        <v>769.2926280879999</v>
      </c>
      <c r="D93" s="194">
        <v>441.13784851600013</v>
      </c>
      <c r="E93" s="194">
        <v>6.6739337180000025</v>
      </c>
      <c r="F93" s="194">
        <v>4.7766565389999984</v>
      </c>
      <c r="G93" s="194">
        <v>2.1590027060000003</v>
      </c>
      <c r="H93" s="193" t="s">
        <v>67</v>
      </c>
      <c r="I93" s="181"/>
      <c r="J93" s="383"/>
    </row>
    <row r="94" spans="1:14" ht="18" customHeight="1">
      <c r="A94" s="123" t="s">
        <v>411</v>
      </c>
      <c r="B94" s="194"/>
      <c r="C94" s="194"/>
      <c r="D94" s="194"/>
      <c r="E94" s="194"/>
      <c r="F94" s="194"/>
      <c r="G94" s="194"/>
      <c r="H94" s="133" t="s">
        <v>850</v>
      </c>
    </row>
    <row r="95" spans="1:14" ht="18" customHeight="1">
      <c r="A95" s="123" t="s">
        <v>410</v>
      </c>
      <c r="B95" s="194">
        <v>10737.747651183001</v>
      </c>
      <c r="C95" s="194">
        <v>9097.6382620579989</v>
      </c>
      <c r="D95" s="194">
        <v>6325.2221692589992</v>
      </c>
      <c r="E95" s="194">
        <v>50.681158840000016</v>
      </c>
      <c r="F95" s="194">
        <v>48.142681039999992</v>
      </c>
      <c r="G95" s="194">
        <v>34.334945807000004</v>
      </c>
      <c r="H95" s="133" t="s">
        <v>413</v>
      </c>
    </row>
    <row r="96" spans="1:14" ht="18" customHeight="1">
      <c r="A96" s="183" t="s">
        <v>315</v>
      </c>
      <c r="B96" s="194"/>
      <c r="C96" s="194"/>
      <c r="D96" s="194"/>
      <c r="E96" s="194"/>
      <c r="F96" s="194"/>
      <c r="G96" s="194"/>
      <c r="H96" s="193" t="s">
        <v>845</v>
      </c>
    </row>
    <row r="97" spans="1:12" ht="18" customHeight="1">
      <c r="A97" s="131" t="s">
        <v>316</v>
      </c>
      <c r="B97" s="194">
        <v>1844.7204147199998</v>
      </c>
      <c r="C97" s="194">
        <v>1561.5447218660004</v>
      </c>
      <c r="D97" s="194">
        <v>1267.89298022</v>
      </c>
      <c r="E97" s="194">
        <v>34.148680312000003</v>
      </c>
      <c r="F97" s="194">
        <v>33.532651572000006</v>
      </c>
      <c r="G97" s="194">
        <v>30.237513230999994</v>
      </c>
      <c r="H97" s="193" t="s">
        <v>317</v>
      </c>
      <c r="J97" s="123"/>
      <c r="K97" s="133"/>
    </row>
    <row r="98" spans="1:12" ht="18" customHeight="1">
      <c r="A98" s="131" t="s">
        <v>45</v>
      </c>
      <c r="B98" s="194">
        <v>7043.7769831229998</v>
      </c>
      <c r="C98" s="194">
        <v>6525.9204364249999</v>
      </c>
      <c r="D98" s="194">
        <v>6689.1595146629998</v>
      </c>
      <c r="E98" s="194">
        <v>36.083825110999996</v>
      </c>
      <c r="F98" s="194">
        <v>37.374127322</v>
      </c>
      <c r="G98" s="194">
        <v>39.630185649000005</v>
      </c>
      <c r="H98" s="193" t="s">
        <v>292</v>
      </c>
      <c r="J98" s="123"/>
      <c r="K98" s="133"/>
    </row>
    <row r="99" spans="1:12" ht="18" customHeight="1">
      <c r="A99" s="183" t="s">
        <v>805</v>
      </c>
      <c r="B99" s="194"/>
      <c r="C99" s="194"/>
      <c r="D99" s="194"/>
      <c r="E99" s="194"/>
      <c r="F99" s="194"/>
      <c r="G99" s="194"/>
      <c r="H99" s="193" t="s">
        <v>247</v>
      </c>
    </row>
    <row r="100" spans="1:12" ht="18" customHeight="1">
      <c r="A100" s="183" t="s">
        <v>452</v>
      </c>
      <c r="B100" s="194">
        <v>459.80144612199996</v>
      </c>
      <c r="C100" s="194">
        <v>496.02047529999999</v>
      </c>
      <c r="D100" s="194">
        <v>334.57757856399996</v>
      </c>
      <c r="E100" s="194">
        <v>2.7048994970000004</v>
      </c>
      <c r="F100" s="194">
        <v>2.8441737190000005</v>
      </c>
      <c r="G100" s="194">
        <v>2.9011292940000004</v>
      </c>
      <c r="H100" s="193" t="s">
        <v>65</v>
      </c>
      <c r="J100" s="131"/>
    </row>
    <row r="101" spans="1:12" ht="18" customHeight="1">
      <c r="A101" s="183" t="s">
        <v>436</v>
      </c>
      <c r="B101" s="14"/>
      <c r="C101" s="14"/>
      <c r="D101" s="14"/>
      <c r="E101" s="14"/>
      <c r="F101" s="14"/>
      <c r="G101" s="14"/>
      <c r="H101" s="195" t="s">
        <v>846</v>
      </c>
    </row>
    <row r="102" spans="1:12" ht="18" customHeight="1">
      <c r="A102" s="183" t="s">
        <v>437</v>
      </c>
      <c r="B102" s="194">
        <v>3588.7113151069998</v>
      </c>
      <c r="C102" s="194">
        <v>3194.1150053269998</v>
      </c>
      <c r="D102" s="194">
        <v>2746.9216106389995</v>
      </c>
      <c r="E102" s="194">
        <v>2.5305911590000005</v>
      </c>
      <c r="F102" s="194">
        <v>3.0672838760000003</v>
      </c>
      <c r="G102" s="194">
        <v>2.3767633469999998</v>
      </c>
      <c r="H102" s="193" t="s">
        <v>836</v>
      </c>
    </row>
    <row r="103" spans="1:12" ht="25.5">
      <c r="A103" s="457" t="s">
        <v>453</v>
      </c>
      <c r="B103" s="194">
        <v>14427.483495273003</v>
      </c>
      <c r="C103" s="194">
        <v>12142.724630688004</v>
      </c>
      <c r="D103" s="194">
        <v>9135.4604238230004</v>
      </c>
      <c r="E103" s="194">
        <v>98.335839014999976</v>
      </c>
      <c r="F103" s="194">
        <v>79.353925686000011</v>
      </c>
      <c r="G103" s="194">
        <v>64.217537336000021</v>
      </c>
      <c r="H103" s="133" t="s">
        <v>847</v>
      </c>
    </row>
    <row r="104" spans="1:12" ht="18" customHeight="1">
      <c r="A104" s="131" t="s">
        <v>44</v>
      </c>
      <c r="B104" s="194">
        <v>2676.9999032020005</v>
      </c>
      <c r="C104" s="194">
        <v>2583.404953102</v>
      </c>
      <c r="D104" s="194">
        <v>2506.6677849919997</v>
      </c>
      <c r="E104" s="194">
        <v>18.708225767000002</v>
      </c>
      <c r="F104" s="194">
        <v>19.675892833999999</v>
      </c>
      <c r="G104" s="194">
        <v>21.243839373000004</v>
      </c>
      <c r="H104" s="193" t="s">
        <v>64</v>
      </c>
    </row>
    <row r="105" spans="1:12" ht="18" customHeight="1">
      <c r="A105" s="131" t="s">
        <v>441</v>
      </c>
      <c r="B105" s="194">
        <v>3992.2582106070004</v>
      </c>
      <c r="C105" s="194">
        <v>3822.3370768119999</v>
      </c>
      <c r="D105" s="194">
        <v>3302.7938998420004</v>
      </c>
      <c r="E105" s="194">
        <v>38.216406661999997</v>
      </c>
      <c r="F105" s="194">
        <v>41.318173067999993</v>
      </c>
      <c r="G105" s="194">
        <v>40.628217960000001</v>
      </c>
      <c r="H105" s="193" t="s">
        <v>438</v>
      </c>
    </row>
    <row r="106" spans="1:12" ht="18" customHeight="1">
      <c r="A106" s="131" t="s">
        <v>289</v>
      </c>
      <c r="B106" s="194">
        <f t="shared" ref="B106:G106" si="8">B89-SUM(B90:B105)</f>
        <v>30637.851814444119</v>
      </c>
      <c r="C106" s="194">
        <f t="shared" si="8"/>
        <v>25100.5643670481</v>
      </c>
      <c r="D106" s="194">
        <f t="shared" si="8"/>
        <v>23359.637524962069</v>
      </c>
      <c r="E106" s="194">
        <f t="shared" si="8"/>
        <v>280.16211592099961</v>
      </c>
      <c r="F106" s="194">
        <f t="shared" si="8"/>
        <v>246.18523144999955</v>
      </c>
      <c r="G106" s="194">
        <f t="shared" si="8"/>
        <v>270.22535592600013</v>
      </c>
      <c r="H106" s="130" t="s">
        <v>287</v>
      </c>
    </row>
    <row r="107" spans="1:12" ht="12" customHeight="1">
      <c r="A107" s="131"/>
      <c r="B107" s="194"/>
      <c r="C107" s="194"/>
      <c r="D107" s="194"/>
      <c r="E107" s="194"/>
      <c r="F107" s="194"/>
      <c r="G107" s="194"/>
      <c r="H107" s="195"/>
    </row>
    <row r="108" spans="1:12" ht="18" customHeight="1">
      <c r="A108" s="189" t="s">
        <v>47</v>
      </c>
      <c r="B108" s="190">
        <v>92789.026424894939</v>
      </c>
      <c r="C108" s="190">
        <v>82919.504411665053</v>
      </c>
      <c r="D108" s="190">
        <v>69873.891197651974</v>
      </c>
      <c r="E108" s="190">
        <v>941.22475107800176</v>
      </c>
      <c r="F108" s="190">
        <v>910.65763999399974</v>
      </c>
      <c r="G108" s="190">
        <v>934.00612255500073</v>
      </c>
      <c r="H108" s="161" t="s">
        <v>697</v>
      </c>
      <c r="I108" s="192"/>
      <c r="K108" s="123"/>
      <c r="L108" s="133"/>
    </row>
    <row r="109" spans="1:12" ht="27.75" customHeight="1">
      <c r="A109" s="393" t="s">
        <v>842</v>
      </c>
      <c r="B109" s="194">
        <v>5649.3320579299989</v>
      </c>
      <c r="C109" s="194">
        <v>4996.0150903219992</v>
      </c>
      <c r="D109" s="194">
        <v>5248.4268637690002</v>
      </c>
      <c r="E109" s="194">
        <v>7.4230725060000005</v>
      </c>
      <c r="F109" s="194">
        <v>6.8506673339999997</v>
      </c>
      <c r="G109" s="194">
        <v>6.6902674260000001</v>
      </c>
      <c r="H109" s="133" t="s">
        <v>851</v>
      </c>
    </row>
    <row r="110" spans="1:12" ht="18" customHeight="1">
      <c r="A110" s="131" t="s">
        <v>48</v>
      </c>
      <c r="B110" s="194">
        <v>974.21787196899959</v>
      </c>
      <c r="C110" s="194">
        <v>888.41021888399985</v>
      </c>
      <c r="D110" s="194">
        <v>602.50805770600005</v>
      </c>
      <c r="E110" s="194">
        <v>38.606308113000004</v>
      </c>
      <c r="F110" s="194">
        <v>35.193037015000002</v>
      </c>
      <c r="G110" s="194">
        <v>30.324071896</v>
      </c>
      <c r="H110" s="193" t="s">
        <v>0</v>
      </c>
    </row>
    <row r="111" spans="1:12" s="192" customFormat="1" ht="18" customHeight="1">
      <c r="A111" s="183" t="s">
        <v>455</v>
      </c>
      <c r="B111" s="14"/>
      <c r="C111" s="14"/>
      <c r="D111" s="14"/>
      <c r="E111" s="14"/>
      <c r="F111" s="14"/>
      <c r="G111" s="14"/>
      <c r="H111" s="193" t="s">
        <v>69</v>
      </c>
      <c r="I111" s="181"/>
    </row>
    <row r="112" spans="1:12" ht="18" customHeight="1">
      <c r="A112" s="131" t="s">
        <v>454</v>
      </c>
      <c r="B112" s="194">
        <v>26968.706399672988</v>
      </c>
      <c r="C112" s="194">
        <v>20642.911380133002</v>
      </c>
      <c r="D112" s="194">
        <v>16921.098827097005</v>
      </c>
      <c r="E112" s="194">
        <v>272.67670390199999</v>
      </c>
      <c r="F112" s="194">
        <v>237.57524930400001</v>
      </c>
      <c r="G112" s="194">
        <v>257.38143832999998</v>
      </c>
      <c r="H112" s="193" t="s">
        <v>70</v>
      </c>
    </row>
    <row r="113" spans="1:9" ht="18" customHeight="1">
      <c r="A113" s="131" t="s">
        <v>49</v>
      </c>
      <c r="B113" s="194">
        <v>1397.3472592110004</v>
      </c>
      <c r="C113" s="194">
        <v>1177.0718064929999</v>
      </c>
      <c r="D113" s="194">
        <v>1035.0009388379999</v>
      </c>
      <c r="E113" s="194">
        <v>12.928209301999999</v>
      </c>
      <c r="F113" s="194">
        <v>12.795590372000003</v>
      </c>
      <c r="G113" s="194">
        <v>12.669728022999998</v>
      </c>
      <c r="H113" s="193" t="s">
        <v>68</v>
      </c>
    </row>
    <row r="114" spans="1:9" ht="15">
      <c r="A114" s="131" t="s">
        <v>414</v>
      </c>
      <c r="B114" s="194">
        <v>4147.3042196830002</v>
      </c>
      <c r="C114" s="194">
        <v>4592.2582976679996</v>
      </c>
      <c r="D114" s="194">
        <v>3950.8334603090007</v>
      </c>
      <c r="E114" s="194">
        <v>26.279092823000006</v>
      </c>
      <c r="F114" s="194">
        <v>29.405087168000005</v>
      </c>
      <c r="G114" s="194">
        <v>27.749192906999994</v>
      </c>
      <c r="H114" s="133" t="s">
        <v>848</v>
      </c>
    </row>
    <row r="115" spans="1:9" ht="18" customHeight="1">
      <c r="A115" s="131" t="s">
        <v>415</v>
      </c>
      <c r="B115" s="194">
        <v>1803.5521307089998</v>
      </c>
      <c r="C115" s="194">
        <v>1784.6865144529997</v>
      </c>
      <c r="D115" s="194">
        <v>1797.1174375730002</v>
      </c>
      <c r="E115" s="194">
        <v>9.4929149010000007</v>
      </c>
      <c r="F115" s="194">
        <v>10.952122715</v>
      </c>
      <c r="G115" s="194">
        <v>12.889747998999997</v>
      </c>
      <c r="H115" s="134" t="s">
        <v>445</v>
      </c>
    </row>
    <row r="116" spans="1:9" ht="18" customHeight="1">
      <c r="A116" s="131" t="s">
        <v>50</v>
      </c>
      <c r="B116" s="194">
        <v>16744.549758211</v>
      </c>
      <c r="C116" s="194">
        <v>14010.78894</v>
      </c>
      <c r="D116" s="194">
        <v>13881.663133670998</v>
      </c>
      <c r="E116" s="194">
        <v>121.59334856799998</v>
      </c>
      <c r="F116" s="194">
        <v>112.09795843000001</v>
      </c>
      <c r="G116" s="194">
        <v>117.79033744000002</v>
      </c>
      <c r="H116" s="193" t="s">
        <v>1</v>
      </c>
    </row>
    <row r="117" spans="1:9" ht="18" customHeight="1">
      <c r="A117" s="131" t="s">
        <v>289</v>
      </c>
      <c r="B117" s="194">
        <f t="shared" ref="B117:G117" si="9">B108-SUM(B109:B116)</f>
        <v>35104.016727508948</v>
      </c>
      <c r="C117" s="194">
        <f t="shared" si="9"/>
        <v>34827.362163712052</v>
      </c>
      <c r="D117" s="194">
        <f t="shared" si="9"/>
        <v>26437.242478688975</v>
      </c>
      <c r="E117" s="194">
        <f t="shared" si="9"/>
        <v>452.22510096300175</v>
      </c>
      <c r="F117" s="194">
        <f t="shared" si="9"/>
        <v>465.78792765599974</v>
      </c>
      <c r="G117" s="194">
        <f t="shared" si="9"/>
        <v>468.51133853400069</v>
      </c>
      <c r="H117" s="130" t="s">
        <v>287</v>
      </c>
    </row>
    <row r="118" spans="1:9" ht="18" customHeight="1">
      <c r="A118" s="189" t="s">
        <v>16</v>
      </c>
      <c r="B118" s="190">
        <v>11.644547999999999</v>
      </c>
      <c r="C118" s="411">
        <v>0.42439500000000002</v>
      </c>
      <c r="D118" s="411">
        <v>0.41612099999999996</v>
      </c>
      <c r="E118" s="411">
        <v>1.5813599999999999E-4</v>
      </c>
      <c r="F118" s="411">
        <v>1.8001000000000003E-5</v>
      </c>
      <c r="G118" s="411">
        <v>3.6037999999999996E-5</v>
      </c>
      <c r="H118" s="191" t="s">
        <v>2</v>
      </c>
    </row>
    <row r="119" spans="1:9" ht="18" customHeight="1">
      <c r="A119" s="16"/>
      <c r="D119" s="194"/>
      <c r="G119" s="194"/>
      <c r="H119" s="300"/>
    </row>
    <row r="120" spans="1:9" ht="18" customHeight="1">
      <c r="A120" s="108" t="s">
        <v>187</v>
      </c>
      <c r="B120" s="190">
        <f t="shared" ref="B120:G120" si="10">B9+B17+B24+B38+B84+B108+B118</f>
        <v>354927.67035520013</v>
      </c>
      <c r="C120" s="190">
        <f t="shared" si="10"/>
        <v>335132.70933952415</v>
      </c>
      <c r="D120" s="190">
        <f t="shared" si="10"/>
        <v>258584.98909766501</v>
      </c>
      <c r="E120" s="190">
        <f t="shared" si="10"/>
        <v>23831.089696607003</v>
      </c>
      <c r="F120" s="190">
        <f t="shared" si="10"/>
        <v>18275.061529069004</v>
      </c>
      <c r="G120" s="190">
        <f t="shared" si="10"/>
        <v>17189.72460145699</v>
      </c>
      <c r="H120" s="145" t="s">
        <v>188</v>
      </c>
      <c r="I120" s="192"/>
    </row>
    <row r="121" spans="1:9" ht="12.75" customHeight="1">
      <c r="A121" s="108"/>
      <c r="B121" s="190"/>
      <c r="C121" s="190"/>
      <c r="D121" s="190"/>
      <c r="E121" s="190"/>
      <c r="F121" s="190"/>
      <c r="G121" s="190"/>
      <c r="H121" s="145"/>
      <c r="I121" s="192"/>
    </row>
    <row r="122" spans="1:9" s="318" customFormat="1" ht="12.75" customHeight="1"/>
    <row r="123" spans="1:9" ht="12.75" customHeight="1">
      <c r="B123" s="459"/>
      <c r="C123" s="459"/>
      <c r="D123" s="459"/>
    </row>
    <row r="124" spans="1:9" ht="12.75" customHeight="1">
      <c r="B124" s="458"/>
    </row>
    <row r="125" spans="1:9" ht="12.75" customHeight="1"/>
    <row r="126" spans="1:9" ht="12.75" customHeight="1"/>
    <row r="127" spans="1:9" ht="12.75" customHeight="1"/>
    <row r="128" spans="1:9" ht="12.75" customHeight="1"/>
    <row r="129" spans="1:9" ht="12.75" customHeight="1"/>
    <row r="130" spans="1:9" ht="12.75" customHeight="1"/>
    <row r="131" spans="1:9" ht="12.75" customHeight="1"/>
    <row r="132" spans="1:9" ht="12.75" customHeight="1"/>
    <row r="133" spans="1:9" ht="12.75" customHeight="1"/>
    <row r="134" spans="1:9" ht="12.75" customHeight="1"/>
    <row r="135" spans="1:9" ht="12.75" customHeight="1">
      <c r="A135" s="72"/>
      <c r="H135" s="184"/>
    </row>
    <row r="136" spans="1:9" ht="12.75" customHeight="1">
      <c r="H136" s="184"/>
    </row>
    <row r="137" spans="1:9" ht="12.75" customHeight="1">
      <c r="A137" s="72" t="s">
        <v>254</v>
      </c>
      <c r="B137" s="35"/>
      <c r="C137" s="35"/>
      <c r="D137" s="35"/>
      <c r="E137" s="35"/>
      <c r="F137" s="35"/>
      <c r="G137" s="35"/>
      <c r="H137" s="92" t="s">
        <v>255</v>
      </c>
      <c r="I137" s="16"/>
    </row>
    <row r="138" spans="1:9" ht="12.75" customHeight="1">
      <c r="A138" s="199"/>
      <c r="B138" s="199"/>
      <c r="C138" s="199"/>
      <c r="D138" s="199"/>
      <c r="E138" s="199"/>
      <c r="F138" s="199"/>
      <c r="G138" s="199"/>
      <c r="H138" s="199"/>
    </row>
    <row r="139" spans="1:9" ht="12.75" customHeight="1">
      <c r="A139" s="180"/>
    </row>
    <row r="140" spans="1:9" ht="12.75" customHeight="1">
      <c r="A140" s="183"/>
    </row>
    <row r="141" spans="1:9" ht="12.95" customHeight="1">
      <c r="A141" s="185"/>
      <c r="G141" s="16"/>
    </row>
    <row r="142" spans="1:9" ht="12.75" customHeight="1">
      <c r="A142" s="187"/>
    </row>
    <row r="143" spans="1:9" ht="12.75" customHeight="1">
      <c r="G143" s="16"/>
    </row>
    <row r="144" spans="1:9" ht="12.75" customHeight="1">
      <c r="B144" s="203"/>
      <c r="C144" s="203"/>
      <c r="D144" s="203"/>
      <c r="E144" s="203"/>
      <c r="F144" s="203"/>
      <c r="G144" s="293"/>
    </row>
    <row r="145" spans="1:9" s="35" customFormat="1" ht="12.75" customHeight="1">
      <c r="A145" s="181"/>
      <c r="B145" s="192"/>
      <c r="C145" s="192"/>
      <c r="D145" s="192"/>
      <c r="E145" s="192"/>
      <c r="F145" s="192"/>
      <c r="G145" s="192"/>
      <c r="H145" s="181"/>
      <c r="I145" s="181"/>
    </row>
    <row r="146" spans="1:9" ht="12.75" customHeight="1">
      <c r="A146" s="189"/>
      <c r="B146" s="204"/>
      <c r="C146" s="204"/>
      <c r="D146" s="204"/>
      <c r="E146" s="204"/>
      <c r="F146" s="204"/>
      <c r="G146" s="295"/>
      <c r="H146" s="192"/>
      <c r="I146" s="192"/>
    </row>
    <row r="147" spans="1:9" ht="12.75" customHeight="1">
      <c r="A147" s="131"/>
      <c r="B147" s="205"/>
      <c r="C147" s="205"/>
      <c r="D147" s="205"/>
      <c r="E147" s="205"/>
      <c r="F147" s="205"/>
      <c r="G147" s="297"/>
    </row>
    <row r="148" spans="1:9" ht="12.75" customHeight="1">
      <c r="A148" s="131"/>
      <c r="B148" s="205"/>
      <c r="C148" s="205"/>
      <c r="D148" s="205"/>
      <c r="E148" s="205"/>
      <c r="F148" s="205"/>
      <c r="G148" s="301"/>
    </row>
    <row r="149" spans="1:9" ht="12.75" customHeight="1">
      <c r="A149" s="131"/>
      <c r="B149" s="205"/>
      <c r="C149" s="205"/>
      <c r="D149" s="205"/>
      <c r="E149" s="205"/>
      <c r="F149" s="205"/>
      <c r="G149" s="301"/>
    </row>
    <row r="150" spans="1:9" ht="12.75" customHeight="1">
      <c r="A150" s="131"/>
      <c r="B150" s="205"/>
      <c r="C150" s="205"/>
      <c r="D150" s="205"/>
      <c r="E150" s="205"/>
      <c r="F150" s="205"/>
      <c r="G150" s="301"/>
    </row>
    <row r="151" spans="1:9" ht="19.5" customHeight="1">
      <c r="A151" s="131"/>
      <c r="B151" s="205"/>
      <c r="C151" s="205"/>
      <c r="D151" s="205"/>
      <c r="E151" s="205"/>
      <c r="F151" s="205"/>
      <c r="G151" s="301"/>
    </row>
    <row r="152" spans="1:9" ht="16.5" customHeight="1">
      <c r="A152" s="131"/>
      <c r="B152" s="198"/>
      <c r="C152" s="198"/>
      <c r="D152" s="198"/>
      <c r="E152" s="198"/>
      <c r="F152" s="198"/>
      <c r="G152" s="198"/>
    </row>
    <row r="153" spans="1:9">
      <c r="A153" s="189"/>
      <c r="B153" s="204"/>
      <c r="C153" s="204"/>
      <c r="D153" s="204"/>
      <c r="E153" s="204"/>
      <c r="F153" s="204"/>
      <c r="G153" s="302"/>
      <c r="H153" s="192"/>
      <c r="I153" s="192"/>
    </row>
    <row r="154" spans="1:9" s="192" customFormat="1">
      <c r="A154" s="131"/>
      <c r="B154" s="205"/>
      <c r="C154" s="205"/>
      <c r="D154" s="205"/>
      <c r="E154" s="205"/>
      <c r="F154" s="205"/>
      <c r="G154" s="301"/>
      <c r="H154" s="181"/>
      <c r="I154" s="181"/>
    </row>
    <row r="155" spans="1:9">
      <c r="A155" s="131"/>
      <c r="B155" s="205"/>
      <c r="C155" s="205"/>
      <c r="D155" s="205"/>
      <c r="E155" s="205"/>
      <c r="F155" s="205"/>
      <c r="G155" s="301"/>
    </row>
    <row r="156" spans="1:9">
      <c r="A156" s="131"/>
      <c r="B156" s="205"/>
      <c r="C156" s="205"/>
      <c r="D156" s="205"/>
      <c r="E156" s="205"/>
      <c r="F156" s="205"/>
      <c r="G156" s="301"/>
    </row>
    <row r="157" spans="1:9">
      <c r="A157" s="131"/>
      <c r="B157" s="198"/>
      <c r="C157" s="198"/>
      <c r="D157" s="198"/>
      <c r="E157" s="198"/>
      <c r="F157" s="198"/>
      <c r="G157" s="198"/>
    </row>
    <row r="158" spans="1:9">
      <c r="A158" s="189"/>
      <c r="B158" s="206"/>
      <c r="C158" s="206"/>
      <c r="D158" s="206"/>
      <c r="E158" s="206"/>
      <c r="F158" s="206"/>
      <c r="G158" s="206"/>
      <c r="H158" s="192"/>
      <c r="I158" s="192"/>
    </row>
    <row r="159" spans="1:9">
      <c r="A159" s="189"/>
      <c r="B159" s="204"/>
      <c r="C159" s="204"/>
      <c r="D159" s="204"/>
      <c r="E159" s="204"/>
      <c r="F159" s="204"/>
      <c r="G159" s="302"/>
      <c r="H159" s="192"/>
      <c r="I159" s="192"/>
    </row>
    <row r="160" spans="1:9">
      <c r="A160" s="131"/>
      <c r="B160" s="205"/>
      <c r="C160" s="205"/>
      <c r="D160" s="205"/>
      <c r="E160" s="205"/>
      <c r="F160" s="205"/>
      <c r="G160" s="301"/>
    </row>
    <row r="161" spans="1:9" s="192" customFormat="1">
      <c r="A161" s="131"/>
      <c r="B161" s="205"/>
      <c r="C161" s="205"/>
      <c r="D161" s="205"/>
      <c r="E161" s="205"/>
      <c r="F161" s="205"/>
      <c r="G161" s="301"/>
      <c r="H161" s="181"/>
      <c r="I161" s="181"/>
    </row>
    <row r="162" spans="1:9">
      <c r="A162" s="131"/>
      <c r="B162" s="205"/>
      <c r="C162" s="205"/>
      <c r="D162" s="205"/>
      <c r="E162" s="205"/>
      <c r="F162" s="205"/>
      <c r="G162" s="301"/>
    </row>
    <row r="163" spans="1:9">
      <c r="A163" s="131"/>
      <c r="B163" s="198"/>
      <c r="C163" s="198"/>
      <c r="D163" s="198"/>
      <c r="E163" s="198"/>
      <c r="F163" s="198"/>
      <c r="G163" s="198"/>
    </row>
    <row r="164" spans="1:9">
      <c r="A164" s="189"/>
      <c r="B164" s="204"/>
      <c r="C164" s="204"/>
      <c r="D164" s="204"/>
      <c r="E164" s="204"/>
      <c r="F164" s="204"/>
      <c r="G164" s="295"/>
      <c r="H164" s="192"/>
      <c r="I164" s="192"/>
    </row>
    <row r="165" spans="1:9">
      <c r="A165" s="131"/>
      <c r="B165" s="205"/>
      <c r="C165" s="205"/>
      <c r="D165" s="205"/>
      <c r="E165" s="205"/>
      <c r="F165" s="205"/>
      <c r="G165" s="301"/>
    </row>
    <row r="166" spans="1:9" s="192" customFormat="1">
      <c r="A166" s="131"/>
      <c r="B166" s="205"/>
      <c r="C166" s="205"/>
      <c r="D166" s="205"/>
      <c r="E166" s="205"/>
      <c r="F166" s="205"/>
      <c r="G166" s="301"/>
      <c r="H166" s="181"/>
      <c r="I166" s="181"/>
    </row>
    <row r="167" spans="1:9" s="192" customFormat="1">
      <c r="A167" s="131"/>
      <c r="B167" s="205"/>
      <c r="C167" s="205"/>
      <c r="D167" s="205"/>
      <c r="E167" s="205"/>
      <c r="F167" s="205"/>
      <c r="G167" s="301"/>
      <c r="H167" s="181"/>
      <c r="I167" s="181"/>
    </row>
    <row r="168" spans="1:9">
      <c r="A168" s="131"/>
      <c r="B168" s="198"/>
      <c r="C168" s="198"/>
      <c r="D168" s="198"/>
      <c r="E168" s="198"/>
      <c r="F168" s="198"/>
      <c r="G168" s="198"/>
    </row>
    <row r="169" spans="1:9">
      <c r="A169" s="189"/>
      <c r="B169" s="204"/>
      <c r="C169" s="204"/>
      <c r="D169" s="204"/>
      <c r="E169" s="204"/>
      <c r="F169" s="204"/>
      <c r="G169" s="295"/>
      <c r="H169" s="192"/>
      <c r="I169" s="192"/>
    </row>
    <row r="170" spans="1:9">
      <c r="A170" s="131"/>
      <c r="B170" s="205"/>
      <c r="C170" s="205"/>
      <c r="D170" s="205"/>
      <c r="E170" s="205"/>
      <c r="F170" s="205"/>
      <c r="G170" s="301"/>
    </row>
    <row r="171" spans="1:9">
      <c r="A171" s="131"/>
      <c r="B171" s="205"/>
      <c r="C171" s="205"/>
      <c r="D171" s="205"/>
      <c r="E171" s="205"/>
      <c r="F171" s="205"/>
      <c r="G171" s="301"/>
    </row>
    <row r="172" spans="1:9" s="192" customFormat="1">
      <c r="A172" s="131"/>
      <c r="B172" s="205"/>
      <c r="C172" s="205"/>
      <c r="D172" s="205"/>
      <c r="E172" s="205"/>
      <c r="F172" s="205"/>
      <c r="G172" s="301"/>
      <c r="H172" s="181"/>
      <c r="I172" s="181"/>
    </row>
    <row r="173" spans="1:9">
      <c r="A173" s="131"/>
      <c r="B173" s="205"/>
      <c r="C173" s="205"/>
      <c r="D173" s="205"/>
      <c r="E173" s="205"/>
      <c r="F173" s="205"/>
      <c r="G173" s="301"/>
    </row>
    <row r="174" spans="1:9">
      <c r="A174" s="131"/>
      <c r="B174" s="205"/>
      <c r="C174" s="205"/>
      <c r="D174" s="205"/>
      <c r="E174" s="205"/>
      <c r="F174" s="205"/>
      <c r="G174" s="301"/>
    </row>
    <row r="175" spans="1:9">
      <c r="A175" s="131"/>
      <c r="B175" s="205"/>
      <c r="C175" s="205"/>
      <c r="D175" s="205"/>
      <c r="E175" s="205"/>
      <c r="F175" s="205"/>
      <c r="G175" s="301"/>
    </row>
    <row r="176" spans="1:9">
      <c r="A176" s="131"/>
      <c r="B176" s="205"/>
      <c r="C176" s="205"/>
      <c r="D176" s="205"/>
      <c r="E176" s="205"/>
      <c r="F176" s="205"/>
      <c r="G176" s="16"/>
    </row>
    <row r="177" spans="1:9" s="192" customFormat="1">
      <c r="A177" s="131"/>
      <c r="B177" s="205"/>
      <c r="C177" s="205"/>
      <c r="D177" s="205"/>
      <c r="E177" s="205"/>
      <c r="F177" s="205"/>
      <c r="G177" s="301"/>
      <c r="H177" s="181"/>
      <c r="I177" s="181"/>
    </row>
    <row r="178" spans="1:9">
      <c r="A178" s="131"/>
      <c r="B178" s="205"/>
      <c r="C178" s="205"/>
      <c r="D178" s="205"/>
      <c r="E178" s="205"/>
      <c r="F178" s="205"/>
      <c r="G178" s="16"/>
    </row>
    <row r="179" spans="1:9">
      <c r="A179" s="131"/>
      <c r="B179" s="205"/>
      <c r="C179" s="205"/>
      <c r="D179" s="205"/>
      <c r="E179" s="205"/>
      <c r="F179" s="205"/>
      <c r="G179" s="301"/>
    </row>
    <row r="180" spans="1:9">
      <c r="A180" s="183"/>
      <c r="B180" s="205"/>
      <c r="C180" s="205"/>
      <c r="D180" s="205"/>
      <c r="E180" s="205"/>
      <c r="F180" s="205"/>
      <c r="G180" s="301"/>
    </row>
    <row r="181" spans="1:9">
      <c r="A181" s="183"/>
      <c r="B181" s="205"/>
      <c r="C181" s="205"/>
      <c r="D181" s="205"/>
      <c r="E181" s="205"/>
      <c r="F181" s="205"/>
      <c r="G181" s="16"/>
    </row>
    <row r="182" spans="1:9">
      <c r="A182" s="131"/>
      <c r="B182" s="205"/>
      <c r="C182" s="205"/>
      <c r="D182" s="205"/>
      <c r="E182" s="205"/>
      <c r="F182" s="205"/>
      <c r="G182" s="301"/>
    </row>
    <row r="183" spans="1:9">
      <c r="A183" s="131"/>
      <c r="B183" s="205"/>
      <c r="C183" s="205"/>
      <c r="D183" s="205"/>
      <c r="E183" s="205"/>
      <c r="F183" s="205"/>
      <c r="G183" s="301"/>
    </row>
    <row r="184" spans="1:9">
      <c r="A184" s="183"/>
      <c r="B184" s="205"/>
      <c r="C184" s="205"/>
      <c r="D184" s="205"/>
      <c r="E184" s="205"/>
      <c r="F184" s="205"/>
      <c r="G184" s="16"/>
    </row>
    <row r="185" spans="1:9">
      <c r="A185" s="131"/>
      <c r="B185" s="205"/>
      <c r="C185" s="205"/>
      <c r="D185" s="205"/>
      <c r="E185" s="205"/>
      <c r="F185" s="205"/>
      <c r="G185" s="301"/>
    </row>
    <row r="186" spans="1:9">
      <c r="A186" s="131"/>
      <c r="B186" s="198"/>
      <c r="C186" s="198"/>
      <c r="D186" s="198"/>
      <c r="E186" s="198"/>
      <c r="F186" s="198"/>
      <c r="G186" s="198"/>
    </row>
    <row r="187" spans="1:9">
      <c r="A187" s="131"/>
      <c r="B187" s="197"/>
      <c r="C187" s="197"/>
      <c r="D187" s="197"/>
      <c r="E187" s="197"/>
      <c r="F187" s="197"/>
      <c r="G187" s="297"/>
    </row>
    <row r="188" spans="1:9">
      <c r="A188" s="131"/>
      <c r="B188" s="197"/>
      <c r="C188" s="197"/>
      <c r="D188" s="197"/>
      <c r="E188" s="197"/>
      <c r="F188" s="197"/>
      <c r="G188" s="16"/>
    </row>
    <row r="189" spans="1:9">
      <c r="A189" s="131"/>
      <c r="B189" s="197"/>
      <c r="C189" s="197"/>
      <c r="D189" s="197"/>
      <c r="E189" s="197"/>
      <c r="F189" s="197"/>
      <c r="G189" s="16"/>
    </row>
    <row r="190" spans="1:9">
      <c r="A190" s="131"/>
      <c r="B190" s="197"/>
      <c r="C190" s="197"/>
      <c r="D190" s="197"/>
      <c r="E190" s="197"/>
      <c r="F190" s="197"/>
      <c r="G190" s="16"/>
    </row>
    <row r="191" spans="1:9">
      <c r="A191" s="131"/>
      <c r="B191" s="197"/>
      <c r="C191" s="197"/>
      <c r="D191" s="197"/>
      <c r="E191" s="197"/>
      <c r="F191" s="197"/>
      <c r="G191" s="16"/>
    </row>
    <row r="192" spans="1:9">
      <c r="A192" s="131"/>
      <c r="B192" s="197"/>
      <c r="C192" s="197"/>
      <c r="D192" s="197"/>
      <c r="E192" s="197"/>
      <c r="F192" s="197"/>
      <c r="G192" s="16"/>
    </row>
    <row r="193" spans="1:9">
      <c r="A193" s="131"/>
      <c r="B193" s="197"/>
      <c r="C193" s="197"/>
      <c r="D193" s="197"/>
      <c r="E193" s="197"/>
      <c r="F193" s="197"/>
      <c r="G193" s="16"/>
    </row>
    <row r="194" spans="1:9">
      <c r="A194" s="131"/>
      <c r="B194" s="197"/>
      <c r="C194" s="197"/>
      <c r="D194" s="197"/>
      <c r="E194" s="197"/>
      <c r="F194" s="197"/>
      <c r="G194" s="16"/>
    </row>
    <row r="195" spans="1:9" ht="12.95" customHeight="1">
      <c r="A195" s="16"/>
      <c r="B195" s="16"/>
      <c r="C195" s="16"/>
      <c r="D195" s="16"/>
      <c r="E195" s="16"/>
      <c r="F195" s="16"/>
      <c r="G195" s="16"/>
      <c r="H195" s="16"/>
      <c r="I195" s="16"/>
    </row>
    <row r="196" spans="1:9" ht="12.95" customHeight="1">
      <c r="A196" s="16"/>
    </row>
    <row r="197" spans="1:9" ht="12.95" customHeight="1">
      <c r="A197" s="207"/>
    </row>
    <row r="198" spans="1:9" ht="12.95" customHeight="1">
      <c r="A198" s="16"/>
    </row>
    <row r="199" spans="1:9" ht="12.95" customHeight="1">
      <c r="A199" s="180"/>
    </row>
    <row r="200" spans="1:9" ht="14.25" customHeight="1">
      <c r="A200" s="183"/>
    </row>
    <row r="201" spans="1:9" ht="10.5" customHeight="1">
      <c r="A201" s="185"/>
      <c r="G201" s="16"/>
    </row>
    <row r="202" spans="1:9" ht="10.5" customHeight="1">
      <c r="A202" s="187"/>
    </row>
    <row r="203" spans="1:9" s="16" customFormat="1" ht="10.5" customHeight="1">
      <c r="A203" s="185"/>
      <c r="B203" s="181"/>
      <c r="C203" s="181"/>
      <c r="D203" s="181"/>
      <c r="E203" s="181"/>
      <c r="F203" s="181"/>
      <c r="H203" s="181"/>
      <c r="I203" s="181"/>
    </row>
    <row r="204" spans="1:9" ht="10.5" customHeight="1">
      <c r="B204" s="208"/>
      <c r="C204" s="208"/>
      <c r="D204" s="208"/>
      <c r="E204" s="208"/>
      <c r="F204" s="208"/>
      <c r="G204" s="293"/>
    </row>
    <row r="205" spans="1:9" ht="10.5" customHeight="1">
      <c r="B205" s="192"/>
      <c r="C205" s="192"/>
      <c r="D205" s="192"/>
      <c r="E205" s="192"/>
      <c r="F205" s="192"/>
      <c r="G205" s="192"/>
    </row>
    <row r="206" spans="1:9" ht="13.5" customHeight="1">
      <c r="A206" s="189"/>
      <c r="B206" s="206"/>
      <c r="C206" s="206"/>
      <c r="D206" s="206"/>
      <c r="E206" s="206"/>
      <c r="F206" s="206"/>
      <c r="G206" s="206"/>
      <c r="H206" s="192"/>
      <c r="I206" s="192"/>
    </row>
    <row r="207" spans="1:9" ht="24.75" customHeight="1">
      <c r="A207" s="189"/>
      <c r="B207" s="204"/>
      <c r="C207" s="204"/>
      <c r="D207" s="204"/>
      <c r="E207" s="204"/>
      <c r="F207" s="204"/>
      <c r="G207" s="209"/>
      <c r="H207" s="192"/>
      <c r="I207" s="192"/>
    </row>
    <row r="208" spans="1:9" ht="19.5" customHeight="1">
      <c r="A208" s="131"/>
      <c r="B208" s="205"/>
      <c r="C208" s="205"/>
      <c r="D208" s="205"/>
      <c r="E208" s="205"/>
      <c r="F208" s="205"/>
      <c r="G208" s="301"/>
    </row>
    <row r="209" spans="1:9" ht="19.5" customHeight="1">
      <c r="A209" s="131"/>
      <c r="B209" s="205"/>
      <c r="C209" s="205"/>
      <c r="D209" s="205"/>
      <c r="E209" s="205"/>
      <c r="F209" s="205"/>
      <c r="G209" s="301"/>
    </row>
    <row r="210" spans="1:9" ht="19.5" customHeight="1">
      <c r="A210" s="131"/>
      <c r="B210" s="210"/>
      <c r="C210" s="210"/>
      <c r="D210" s="210"/>
      <c r="E210" s="210"/>
      <c r="F210" s="210"/>
      <c r="G210" s="297"/>
    </row>
    <row r="211" spans="1:9" ht="19.5" customHeight="1">
      <c r="A211" s="189"/>
      <c r="B211" s="204"/>
      <c r="C211" s="204"/>
      <c r="D211" s="204"/>
      <c r="E211" s="204"/>
      <c r="F211" s="204"/>
      <c r="G211" s="302"/>
      <c r="H211" s="192"/>
      <c r="I211" s="192"/>
    </row>
    <row r="212" spans="1:9" ht="16.5" customHeight="1">
      <c r="A212" s="131"/>
      <c r="B212" s="205"/>
      <c r="C212" s="205"/>
      <c r="D212" s="205"/>
      <c r="E212" s="205"/>
      <c r="F212" s="205"/>
      <c r="G212" s="301"/>
    </row>
    <row r="213" spans="1:9" ht="16.5" customHeight="1">
      <c r="A213" s="131"/>
      <c r="B213" s="205"/>
      <c r="C213" s="205"/>
      <c r="D213" s="205"/>
      <c r="E213" s="205"/>
      <c r="F213" s="205"/>
      <c r="G213" s="301"/>
    </row>
    <row r="214" spans="1:9" s="192" customFormat="1">
      <c r="A214" s="131"/>
      <c r="B214" s="205"/>
      <c r="C214" s="205"/>
      <c r="D214" s="205"/>
      <c r="E214" s="205"/>
      <c r="F214" s="205"/>
      <c r="G214" s="301"/>
      <c r="H214" s="181"/>
      <c r="I214" s="181"/>
    </row>
    <row r="215" spans="1:9" s="192" customFormat="1">
      <c r="A215" s="183"/>
      <c r="B215" s="205"/>
      <c r="C215" s="205"/>
      <c r="D215" s="205"/>
      <c r="E215" s="205"/>
      <c r="F215" s="205"/>
      <c r="G215" s="16"/>
      <c r="H215" s="181"/>
      <c r="I215" s="181"/>
    </row>
    <row r="216" spans="1:9">
      <c r="A216" s="131"/>
      <c r="B216" s="205"/>
      <c r="C216" s="205"/>
      <c r="D216" s="205"/>
      <c r="E216" s="205"/>
      <c r="F216" s="205"/>
      <c r="G216" s="301"/>
    </row>
    <row r="217" spans="1:9">
      <c r="A217" s="131"/>
      <c r="B217" s="205"/>
      <c r="C217" s="205"/>
      <c r="D217" s="205"/>
      <c r="E217" s="205"/>
      <c r="F217" s="205"/>
      <c r="G217" s="301"/>
    </row>
    <row r="218" spans="1:9" ht="13.5" customHeight="1">
      <c r="A218" s="131"/>
      <c r="B218" s="205"/>
      <c r="C218" s="205"/>
      <c r="D218" s="205"/>
      <c r="E218" s="205"/>
      <c r="F218" s="205"/>
      <c r="G218" s="301"/>
    </row>
    <row r="219" spans="1:9" s="192" customFormat="1">
      <c r="A219" s="131"/>
      <c r="B219" s="205"/>
      <c r="C219" s="205"/>
      <c r="D219" s="205"/>
      <c r="E219" s="205"/>
      <c r="F219" s="205"/>
      <c r="G219" s="16"/>
      <c r="H219" s="181"/>
      <c r="I219" s="181"/>
    </row>
    <row r="220" spans="1:9">
      <c r="A220" s="131"/>
      <c r="B220" s="205"/>
      <c r="C220" s="205"/>
      <c r="D220" s="205"/>
      <c r="E220" s="205"/>
      <c r="F220" s="205"/>
      <c r="G220" s="301"/>
    </row>
    <row r="221" spans="1:9">
      <c r="A221" s="131"/>
      <c r="B221" s="205"/>
      <c r="C221" s="205"/>
      <c r="D221" s="205"/>
      <c r="E221" s="205"/>
      <c r="F221" s="205"/>
      <c r="G221" s="301"/>
    </row>
    <row r="222" spans="1:9">
      <c r="A222" s="183"/>
      <c r="B222" s="205"/>
      <c r="C222" s="205"/>
      <c r="D222" s="205"/>
      <c r="E222" s="205"/>
      <c r="F222" s="205"/>
      <c r="G222" s="16"/>
    </row>
    <row r="223" spans="1:9">
      <c r="A223" s="131"/>
      <c r="B223" s="205"/>
      <c r="C223" s="205"/>
      <c r="D223" s="205"/>
      <c r="E223" s="205"/>
      <c r="F223" s="205"/>
      <c r="G223" s="301"/>
    </row>
    <row r="224" spans="1:9">
      <c r="A224" s="131"/>
      <c r="B224" s="205"/>
      <c r="C224" s="205"/>
      <c r="D224" s="205"/>
      <c r="E224" s="205"/>
      <c r="F224" s="205"/>
      <c r="G224" s="301"/>
    </row>
    <row r="225" spans="1:9">
      <c r="A225" s="131"/>
      <c r="B225" s="205"/>
      <c r="C225" s="205"/>
      <c r="D225" s="205"/>
      <c r="E225" s="205"/>
      <c r="F225" s="205"/>
      <c r="G225" s="301"/>
    </row>
    <row r="226" spans="1:9">
      <c r="A226" s="131"/>
      <c r="B226" s="205"/>
      <c r="C226" s="205"/>
      <c r="D226" s="205"/>
      <c r="E226" s="205"/>
      <c r="F226" s="205"/>
      <c r="G226" s="301"/>
    </row>
    <row r="227" spans="1:9">
      <c r="A227" s="131"/>
      <c r="B227" s="205"/>
      <c r="C227" s="205"/>
      <c r="D227" s="205"/>
      <c r="E227" s="205"/>
      <c r="F227" s="205"/>
      <c r="G227" s="301"/>
    </row>
    <row r="228" spans="1:9">
      <c r="A228" s="131"/>
      <c r="B228" s="198"/>
      <c r="C228" s="198"/>
      <c r="D228" s="198"/>
      <c r="E228" s="198"/>
      <c r="F228" s="198"/>
      <c r="G228" s="198"/>
    </row>
    <row r="229" spans="1:9">
      <c r="A229" s="131"/>
      <c r="B229" s="205"/>
      <c r="C229" s="205"/>
      <c r="D229" s="205"/>
      <c r="E229" s="205"/>
      <c r="F229" s="205"/>
      <c r="G229" s="16"/>
    </row>
    <row r="230" spans="1:9">
      <c r="A230" s="189"/>
      <c r="B230" s="204"/>
      <c r="C230" s="204"/>
      <c r="D230" s="204"/>
      <c r="E230" s="204"/>
      <c r="F230" s="204"/>
      <c r="G230" s="295"/>
      <c r="H230" s="192"/>
      <c r="I230" s="192"/>
    </row>
    <row r="231" spans="1:9">
      <c r="A231" s="131"/>
      <c r="B231" s="205"/>
      <c r="C231" s="205"/>
      <c r="D231" s="205"/>
      <c r="E231" s="205"/>
      <c r="F231" s="205"/>
      <c r="G231" s="301"/>
    </row>
    <row r="232" spans="1:9">
      <c r="A232" s="131"/>
      <c r="B232" s="205"/>
      <c r="C232" s="205"/>
      <c r="D232" s="205"/>
      <c r="E232" s="205"/>
      <c r="F232" s="205"/>
      <c r="G232" s="301"/>
    </row>
    <row r="233" spans="1:9">
      <c r="A233" s="131"/>
      <c r="B233" s="205"/>
      <c r="C233" s="205"/>
      <c r="D233" s="205"/>
      <c r="E233" s="205"/>
      <c r="F233" s="205"/>
      <c r="G233" s="301"/>
    </row>
    <row r="234" spans="1:9">
      <c r="A234" s="131"/>
      <c r="B234" s="205"/>
      <c r="C234" s="205"/>
      <c r="D234" s="205"/>
      <c r="E234" s="205"/>
      <c r="F234" s="205"/>
      <c r="G234" s="301"/>
    </row>
    <row r="235" spans="1:9">
      <c r="A235" s="131"/>
      <c r="B235" s="205"/>
      <c r="C235" s="205"/>
      <c r="D235" s="205"/>
      <c r="E235" s="205"/>
      <c r="F235" s="205"/>
      <c r="G235" s="301"/>
    </row>
    <row r="236" spans="1:9">
      <c r="A236" s="183"/>
      <c r="B236" s="205"/>
      <c r="C236" s="205"/>
      <c r="D236" s="205"/>
      <c r="E236" s="205"/>
      <c r="F236" s="205"/>
      <c r="G236" s="16"/>
    </row>
    <row r="237" spans="1:9">
      <c r="A237" s="131"/>
      <c r="B237" s="205"/>
      <c r="C237" s="205"/>
      <c r="D237" s="205"/>
      <c r="E237" s="205"/>
      <c r="F237" s="205"/>
      <c r="G237" s="301"/>
    </row>
    <row r="238" spans="1:9" s="192" customFormat="1">
      <c r="A238" s="131"/>
      <c r="B238" s="198"/>
      <c r="C238" s="198"/>
      <c r="D238" s="198"/>
      <c r="E238" s="198"/>
      <c r="F238" s="198"/>
      <c r="G238" s="198"/>
      <c r="H238" s="181"/>
      <c r="I238" s="181"/>
    </row>
    <row r="239" spans="1:9">
      <c r="A239" s="183"/>
      <c r="B239" s="205"/>
      <c r="C239" s="205"/>
      <c r="D239" s="205"/>
      <c r="E239" s="205"/>
      <c r="F239" s="205"/>
      <c r="G239" s="205"/>
    </row>
    <row r="240" spans="1:9">
      <c r="B240" s="205"/>
      <c r="C240" s="205"/>
      <c r="D240" s="205"/>
      <c r="E240" s="205"/>
      <c r="F240" s="205"/>
      <c r="G240" s="205"/>
    </row>
    <row r="241" spans="1:9">
      <c r="A241" s="189"/>
      <c r="B241" s="206"/>
      <c r="C241" s="206"/>
      <c r="D241" s="206"/>
      <c r="E241" s="206"/>
      <c r="F241" s="206"/>
      <c r="G241" s="206"/>
      <c r="H241" s="192"/>
      <c r="I241" s="192"/>
    </row>
    <row r="249" spans="1:9" s="192" customFormat="1">
      <c r="A249" s="181"/>
      <c r="B249" s="181"/>
      <c r="C249" s="181"/>
      <c r="D249" s="181"/>
      <c r="E249" s="181"/>
      <c r="F249" s="181"/>
      <c r="G249" s="181"/>
      <c r="H249" s="181"/>
      <c r="I249" s="181"/>
    </row>
    <row r="254" spans="1:9">
      <c r="A254" s="16"/>
    </row>
    <row r="256" spans="1:9">
      <c r="A256" s="16"/>
      <c r="B256" s="16"/>
      <c r="C256" s="16"/>
      <c r="D256" s="16"/>
      <c r="E256" s="16"/>
      <c r="F256" s="16"/>
      <c r="G256" s="16"/>
      <c r="H256" s="16"/>
      <c r="I256" s="16"/>
    </row>
    <row r="257" spans="1:1">
      <c r="A257" s="207"/>
    </row>
    <row r="258" spans="1:1">
      <c r="A258" s="16"/>
    </row>
    <row r="259" spans="1:1">
      <c r="A259" s="16"/>
    </row>
    <row r="262" spans="1:1" ht="10.5" customHeight="1">
      <c r="A262" s="16"/>
    </row>
    <row r="263" spans="1:1" ht="8.4499999999999993" customHeight="1"/>
    <row r="264" spans="1:1" s="16" customFormat="1" ht="10.5" customHeight="1"/>
    <row r="265" spans="1:1" ht="10.5" customHeight="1">
      <c r="A265" s="207"/>
    </row>
    <row r="266" spans="1:1" ht="13.5" customHeight="1">
      <c r="A266" s="16"/>
    </row>
    <row r="267" spans="1:1" ht="13.5" customHeight="1">
      <c r="A267" s="16"/>
    </row>
    <row r="268" spans="1:1" ht="13.5" customHeight="1"/>
    <row r="269" spans="1:1" ht="13.5" customHeight="1"/>
  </sheetData>
  <mergeCells count="4">
    <mergeCell ref="B6:D6"/>
    <mergeCell ref="E6:G6"/>
    <mergeCell ref="B81:D81"/>
    <mergeCell ref="E81:G81"/>
  </mergeCells>
  <printOptions gridLines="1" gridLinesSet="0"/>
  <pageMargins left="0.78740157480314965" right="0.78740157480314965" top="0.59055118110236227" bottom="0.39370078740157483" header="0.51181102362204722" footer="0.51181102362204722"/>
  <pageSetup paperSize="9" scale="69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>
    <tabColor rgb="FF92D050"/>
  </sheetPr>
  <dimension ref="A1:J138"/>
  <sheetViews>
    <sheetView view="pageLayout" workbookViewId="0">
      <selection activeCell="H43" sqref="H43"/>
    </sheetView>
  </sheetViews>
  <sheetFormatPr baseColWidth="10" defaultColWidth="9.625" defaultRowHeight="12.75"/>
  <cols>
    <col min="1" max="1" width="36.25" style="9" customWidth="1"/>
    <col min="2" max="2" width="7.125" style="9" customWidth="1"/>
    <col min="3" max="3" width="8.375" style="9" customWidth="1"/>
    <col min="4" max="4" width="7.5" style="9" customWidth="1"/>
    <col min="5" max="5" width="7.875" style="9" customWidth="1"/>
    <col min="6" max="6" width="6" style="9" customWidth="1"/>
    <col min="7" max="7" width="6.625" style="9" customWidth="1"/>
    <col min="8" max="8" width="32.625" style="9" customWidth="1"/>
    <col min="9" max="9" width="7.625" style="9" customWidth="1"/>
    <col min="10" max="16384" width="9.625" style="9"/>
  </cols>
  <sheetData>
    <row r="1" spans="1:8" ht="24.75" customHeight="1">
      <c r="A1" s="211" t="s">
        <v>211</v>
      </c>
      <c r="E1" s="26"/>
      <c r="H1" s="212" t="s">
        <v>221</v>
      </c>
    </row>
    <row r="2" spans="1:8" ht="18.95" customHeight="1">
      <c r="H2" s="213" t="s">
        <v>163</v>
      </c>
    </row>
    <row r="3" spans="1:8" ht="20.25" customHeight="1">
      <c r="A3" s="214" t="s">
        <v>344</v>
      </c>
      <c r="B3" s="19"/>
      <c r="C3" s="19"/>
      <c r="D3" s="19"/>
      <c r="E3" s="19"/>
      <c r="F3" s="19"/>
      <c r="G3" s="16"/>
      <c r="H3" s="215" t="s">
        <v>343</v>
      </c>
    </row>
    <row r="4" spans="1:8" ht="20.25" customHeight="1">
      <c r="A4" s="187" t="s">
        <v>197</v>
      </c>
      <c r="B4" s="16"/>
      <c r="C4" s="16"/>
      <c r="D4" s="16"/>
      <c r="E4" s="16"/>
      <c r="F4" s="16"/>
      <c r="G4" s="16"/>
      <c r="H4" s="216" t="s">
        <v>702</v>
      </c>
    </row>
    <row r="5" spans="1:8" ht="14.1" customHeight="1">
      <c r="A5" s="187"/>
      <c r="B5" s="16"/>
      <c r="C5" s="16"/>
      <c r="D5" s="16"/>
      <c r="E5" s="16"/>
      <c r="F5" s="16"/>
      <c r="G5" s="16"/>
      <c r="H5" s="216"/>
    </row>
    <row r="6" spans="1:8" ht="14.1" customHeight="1">
      <c r="A6" s="468" t="s">
        <v>274</v>
      </c>
      <c r="B6" s="479" t="s">
        <v>276</v>
      </c>
      <c r="C6" s="479"/>
      <c r="D6" s="479"/>
      <c r="E6" s="479" t="s">
        <v>277</v>
      </c>
      <c r="F6" s="479"/>
      <c r="G6" s="479"/>
      <c r="H6" s="467" t="s">
        <v>354</v>
      </c>
    </row>
    <row r="7" spans="1:8" s="181" customFormat="1" ht="16.5" customHeight="1">
      <c r="A7" s="469" t="s">
        <v>275</v>
      </c>
      <c r="B7" s="330" t="s">
        <v>791</v>
      </c>
      <c r="C7" s="287" t="s">
        <v>792</v>
      </c>
      <c r="D7" s="287">
        <v>2021</v>
      </c>
      <c r="E7" s="330" t="s">
        <v>791</v>
      </c>
      <c r="F7" s="287" t="s">
        <v>792</v>
      </c>
      <c r="G7" s="287">
        <v>2021</v>
      </c>
      <c r="H7" s="467" t="s">
        <v>271</v>
      </c>
    </row>
    <row r="8" spans="1:8" ht="8.1" customHeight="1">
      <c r="D8" s="217"/>
      <c r="G8" s="217"/>
      <c r="H8" s="213"/>
    </row>
    <row r="9" spans="1:8" s="221" customFormat="1" ht="15" customHeight="1">
      <c r="A9" s="218" t="s">
        <v>3</v>
      </c>
      <c r="B9" s="190">
        <v>49980.288727782012</v>
      </c>
      <c r="C9" s="190">
        <v>45169.565706878959</v>
      </c>
      <c r="D9" s="190">
        <v>40788.533490015936</v>
      </c>
      <c r="E9" s="190">
        <v>2048.87718554</v>
      </c>
      <c r="F9" s="190">
        <v>2219.0667798449981</v>
      </c>
      <c r="G9" s="190">
        <v>2102.0219213120004</v>
      </c>
      <c r="H9" s="220" t="s">
        <v>229</v>
      </c>
    </row>
    <row r="10" spans="1:8" s="221" customFormat="1" ht="15" customHeight="1">
      <c r="A10" s="222" t="s">
        <v>4</v>
      </c>
      <c r="B10" s="194">
        <v>1295.1679243730002</v>
      </c>
      <c r="C10" s="194">
        <v>1454.8550248339998</v>
      </c>
      <c r="D10" s="194">
        <v>1268.2272907889999</v>
      </c>
      <c r="E10" s="194">
        <v>105.41770665000001</v>
      </c>
      <c r="F10" s="194">
        <v>148.89200688</v>
      </c>
      <c r="G10" s="194">
        <v>166.23241958</v>
      </c>
      <c r="H10" s="223" t="s">
        <v>17</v>
      </c>
    </row>
    <row r="11" spans="1:8" s="221" customFormat="1" ht="15" customHeight="1">
      <c r="A11" s="222" t="s">
        <v>456</v>
      </c>
      <c r="B11" s="194">
        <v>181.82621277000004</v>
      </c>
      <c r="C11" s="194">
        <v>175.03421165999998</v>
      </c>
      <c r="D11" s="194">
        <v>162.38633457999998</v>
      </c>
      <c r="E11" s="194">
        <v>8.1240257400000004</v>
      </c>
      <c r="F11" s="194">
        <v>9.3720122499999992</v>
      </c>
      <c r="G11" s="194">
        <v>10.307391949999998</v>
      </c>
      <c r="H11" s="223" t="s">
        <v>19</v>
      </c>
    </row>
    <row r="12" spans="1:8" ht="15" customHeight="1">
      <c r="A12" s="222" t="s">
        <v>5</v>
      </c>
      <c r="B12" s="194">
        <v>1314.793315099</v>
      </c>
      <c r="C12" s="194">
        <v>1223.3423265399999</v>
      </c>
      <c r="D12" s="194">
        <v>1124.305020543</v>
      </c>
      <c r="E12" s="194">
        <v>66.808007419999996</v>
      </c>
      <c r="F12" s="194">
        <v>85.852959340000012</v>
      </c>
      <c r="G12" s="194">
        <v>84.990580779999988</v>
      </c>
      <c r="H12" s="223" t="s">
        <v>18</v>
      </c>
    </row>
    <row r="13" spans="1:8" ht="15" customHeight="1">
      <c r="A13" s="222" t="s">
        <v>687</v>
      </c>
      <c r="B13" s="194">
        <v>11386.817066847003</v>
      </c>
      <c r="C13" s="194">
        <v>9633.4792636680013</v>
      </c>
      <c r="D13" s="194">
        <v>10633.731565026001</v>
      </c>
      <c r="E13" s="194">
        <v>118.07799805700002</v>
      </c>
      <c r="F13" s="194">
        <v>98.71135412000001</v>
      </c>
      <c r="G13" s="194">
        <v>126.29031729499999</v>
      </c>
      <c r="H13" s="224" t="s">
        <v>364</v>
      </c>
    </row>
    <row r="14" spans="1:8" ht="15" customHeight="1">
      <c r="A14" s="222" t="s">
        <v>228</v>
      </c>
      <c r="B14" s="194">
        <v>6287.236307428997</v>
      </c>
      <c r="C14" s="194">
        <v>5284.5735957059997</v>
      </c>
      <c r="D14" s="194">
        <v>4606.4940604310004</v>
      </c>
      <c r="E14" s="194">
        <v>374.92093350999994</v>
      </c>
      <c r="F14" s="194">
        <v>374.15237967299993</v>
      </c>
      <c r="G14" s="194">
        <v>380.34883208000008</v>
      </c>
      <c r="H14" s="224" t="s">
        <v>162</v>
      </c>
    </row>
    <row r="15" spans="1:8" ht="15" customHeight="1">
      <c r="A15" s="163" t="s">
        <v>443</v>
      </c>
      <c r="B15" s="194">
        <v>4487.8931888770003</v>
      </c>
      <c r="C15" s="194">
        <v>4086.4530798150008</v>
      </c>
      <c r="D15" s="194">
        <v>3733.6701410599999</v>
      </c>
      <c r="E15" s="194">
        <v>72.559069806000011</v>
      </c>
      <c r="F15" s="194">
        <v>73.429794050999988</v>
      </c>
      <c r="G15" s="194">
        <v>74.787677075000005</v>
      </c>
      <c r="H15" s="165" t="s">
        <v>416</v>
      </c>
    </row>
    <row r="16" spans="1:8" ht="15" customHeight="1">
      <c r="A16" s="222" t="s">
        <v>135</v>
      </c>
      <c r="B16" s="194">
        <v>9542.8569317259971</v>
      </c>
      <c r="C16" s="194">
        <v>7985.1169062770014</v>
      </c>
      <c r="D16" s="194">
        <v>6132.9778088769981</v>
      </c>
      <c r="E16" s="194">
        <v>493.57069227999989</v>
      </c>
      <c r="F16" s="194">
        <v>559.25395258000015</v>
      </c>
      <c r="G16" s="194">
        <v>477.73973086000007</v>
      </c>
      <c r="H16" s="223" t="s">
        <v>75</v>
      </c>
    </row>
    <row r="17" spans="1:8" ht="15" customHeight="1">
      <c r="A17" s="131" t="s">
        <v>289</v>
      </c>
      <c r="B17" s="194">
        <f t="shared" ref="B17:G17" si="0">B9-SUM(B10:B16)</f>
        <v>15483.697780661016</v>
      </c>
      <c r="C17" s="194">
        <f t="shared" si="0"/>
        <v>15326.711298378956</v>
      </c>
      <c r="D17" s="194">
        <f t="shared" si="0"/>
        <v>13126.741268709935</v>
      </c>
      <c r="E17" s="194">
        <f t="shared" si="0"/>
        <v>809.39875207700015</v>
      </c>
      <c r="F17" s="194">
        <f t="shared" si="0"/>
        <v>869.40232095099782</v>
      </c>
      <c r="G17" s="194">
        <f t="shared" si="0"/>
        <v>781.32497169200019</v>
      </c>
      <c r="H17" s="130" t="s">
        <v>287</v>
      </c>
    </row>
    <row r="18" spans="1:8" ht="12.95" customHeight="1">
      <c r="A18" s="222"/>
      <c r="B18" s="194"/>
      <c r="C18" s="194"/>
      <c r="D18" s="194"/>
      <c r="E18" s="194"/>
      <c r="F18" s="194"/>
      <c r="G18" s="194"/>
      <c r="H18" s="224"/>
    </row>
    <row r="19" spans="1:8" s="221" customFormat="1" ht="15" customHeight="1">
      <c r="A19" s="218" t="s">
        <v>6</v>
      </c>
      <c r="B19" s="190">
        <v>365.32160888900006</v>
      </c>
      <c r="C19" s="190">
        <v>587.86016622999989</v>
      </c>
      <c r="D19" s="190">
        <v>686.51202269499993</v>
      </c>
      <c r="E19" s="411">
        <v>0.21392446500000006</v>
      </c>
      <c r="F19" s="190">
        <v>15.59700254</v>
      </c>
      <c r="G19" s="190">
        <v>20.745015049999999</v>
      </c>
      <c r="H19" s="220" t="s">
        <v>232</v>
      </c>
    </row>
    <row r="20" spans="1:8" ht="15" customHeight="1">
      <c r="A20" s="222" t="s">
        <v>7</v>
      </c>
      <c r="B20" s="194">
        <v>0.86989755899999999</v>
      </c>
      <c r="C20" s="194">
        <v>1.07528969</v>
      </c>
      <c r="D20" s="385">
        <v>0.12748289499999998</v>
      </c>
      <c r="E20" s="385">
        <v>2.6403356999999999E-2</v>
      </c>
      <c r="F20" s="385">
        <v>5.2400040000000009E-2</v>
      </c>
      <c r="G20" s="385">
        <v>2.8957499999999999E-3</v>
      </c>
      <c r="H20" s="223" t="s">
        <v>76</v>
      </c>
    </row>
    <row r="21" spans="1:8" ht="15" customHeight="1">
      <c r="A21" s="163" t="s">
        <v>417</v>
      </c>
      <c r="B21" s="385">
        <v>1.5660000000000001E-3</v>
      </c>
      <c r="C21" s="385">
        <v>0</v>
      </c>
      <c r="D21" s="194">
        <v>107.35047299999999</v>
      </c>
      <c r="E21" s="385">
        <v>4.0300000000000004E-5</v>
      </c>
      <c r="F21" s="385">
        <v>0</v>
      </c>
      <c r="G21" s="194">
        <v>19.809871000000001</v>
      </c>
      <c r="H21" s="223" t="s">
        <v>700</v>
      </c>
    </row>
    <row r="22" spans="1:8" ht="15" customHeight="1">
      <c r="A22" s="131" t="s">
        <v>289</v>
      </c>
      <c r="B22" s="194">
        <f t="shared" ref="B22:G22" si="1">B19-SUM(B20:B21)</f>
        <v>364.45014533000005</v>
      </c>
      <c r="C22" s="194">
        <f t="shared" si="1"/>
        <v>586.78487653999991</v>
      </c>
      <c r="D22" s="194">
        <f t="shared" si="1"/>
        <v>579.03406679999989</v>
      </c>
      <c r="E22" s="385">
        <f t="shared" si="1"/>
        <v>0.18748080800000005</v>
      </c>
      <c r="F22" s="194">
        <f t="shared" si="1"/>
        <v>15.5446025</v>
      </c>
      <c r="G22" s="194">
        <f t="shared" si="1"/>
        <v>0.9322482999999977</v>
      </c>
      <c r="H22" s="130" t="s">
        <v>287</v>
      </c>
    </row>
    <row r="23" spans="1:8" ht="12.95" customHeight="1">
      <c r="A23" s="222"/>
      <c r="B23" s="194"/>
      <c r="C23" s="194"/>
      <c r="D23" s="194"/>
      <c r="E23" s="194"/>
      <c r="F23" s="194"/>
      <c r="G23" s="194"/>
      <c r="H23" s="224"/>
    </row>
    <row r="24" spans="1:8" s="221" customFormat="1" ht="15" customHeight="1">
      <c r="A24" s="218" t="s">
        <v>8</v>
      </c>
      <c r="B24" s="190">
        <f t="shared" ref="B24:G24" si="2">B25+B29</f>
        <v>8311.8733567909967</v>
      </c>
      <c r="C24" s="190">
        <f t="shared" si="2"/>
        <v>11150.271712549002</v>
      </c>
      <c r="D24" s="190">
        <f t="shared" si="2"/>
        <v>9769.2807943600019</v>
      </c>
      <c r="E24" s="190">
        <f t="shared" si="2"/>
        <v>3307.4806910610005</v>
      </c>
      <c r="F24" s="190">
        <f t="shared" si="2"/>
        <v>3221.8492151549999</v>
      </c>
      <c r="G24" s="190">
        <f t="shared" si="2"/>
        <v>3822.0795447729965</v>
      </c>
      <c r="H24" s="225" t="s">
        <v>235</v>
      </c>
    </row>
    <row r="25" spans="1:8" s="221" customFormat="1" ht="15" customHeight="1">
      <c r="A25" s="218" t="s">
        <v>288</v>
      </c>
      <c r="B25" s="190">
        <v>3602.6143227039984</v>
      </c>
      <c r="C25" s="190">
        <v>4837.2333199049981</v>
      </c>
      <c r="D25" s="190">
        <v>4815.9353574890019</v>
      </c>
      <c r="E25" s="190">
        <v>89.261132383999978</v>
      </c>
      <c r="F25" s="190">
        <v>119.97521338600001</v>
      </c>
      <c r="G25" s="190">
        <v>117.38638575100002</v>
      </c>
      <c r="H25" s="225" t="s">
        <v>293</v>
      </c>
    </row>
    <row r="26" spans="1:8" ht="15" customHeight="1">
      <c r="A26" s="222" t="s">
        <v>444</v>
      </c>
      <c r="B26" s="194">
        <v>388.20621935100007</v>
      </c>
      <c r="C26" s="194">
        <v>553.90897154000004</v>
      </c>
      <c r="D26" s="194">
        <v>337.269286932</v>
      </c>
      <c r="E26" s="194">
        <v>10.055182761000001</v>
      </c>
      <c r="F26" s="194">
        <v>26.680640025999999</v>
      </c>
      <c r="G26" s="194">
        <v>25.410839240000001</v>
      </c>
      <c r="H26" s="223" t="s">
        <v>852</v>
      </c>
    </row>
    <row r="27" spans="1:8" ht="15" customHeight="1">
      <c r="A27" s="163" t="s">
        <v>302</v>
      </c>
      <c r="B27" s="194">
        <v>606.44226685199999</v>
      </c>
      <c r="C27" s="194">
        <v>1939.5958489409995</v>
      </c>
      <c r="D27" s="194">
        <v>2296.8213524109997</v>
      </c>
      <c r="E27" s="194">
        <v>16.713122590000001</v>
      </c>
      <c r="F27" s="194">
        <v>23.757072375999996</v>
      </c>
      <c r="G27" s="194">
        <v>28.187064670000002</v>
      </c>
      <c r="H27" s="165" t="s">
        <v>20</v>
      </c>
    </row>
    <row r="28" spans="1:8" ht="15" customHeight="1">
      <c r="A28" s="131" t="s">
        <v>300</v>
      </c>
      <c r="B28" s="194">
        <f t="shared" ref="B28:G28" si="3">B25-SUM(B26:B27)</f>
        <v>2607.9658365009982</v>
      </c>
      <c r="C28" s="194">
        <f t="shared" si="3"/>
        <v>2343.7284994239985</v>
      </c>
      <c r="D28" s="194">
        <f t="shared" si="3"/>
        <v>2181.8447181460024</v>
      </c>
      <c r="E28" s="194">
        <f t="shared" si="3"/>
        <v>62.492827032999976</v>
      </c>
      <c r="F28" s="194">
        <f t="shared" si="3"/>
        <v>69.537500984000019</v>
      </c>
      <c r="G28" s="194">
        <f t="shared" si="3"/>
        <v>63.788481841000021</v>
      </c>
      <c r="H28" s="130" t="s">
        <v>287</v>
      </c>
    </row>
    <row r="29" spans="1:8" s="221" customFormat="1" ht="15" customHeight="1">
      <c r="A29" s="218" t="s">
        <v>9</v>
      </c>
      <c r="B29" s="190">
        <v>4709.2590340869983</v>
      </c>
      <c r="C29" s="190">
        <v>6313.0383926440027</v>
      </c>
      <c r="D29" s="190">
        <v>4953.345436870999</v>
      </c>
      <c r="E29" s="190">
        <v>3218.2195586770004</v>
      </c>
      <c r="F29" s="190">
        <v>3101.8740017689997</v>
      </c>
      <c r="G29" s="190">
        <v>3704.6931590219965</v>
      </c>
      <c r="H29" s="225" t="s">
        <v>294</v>
      </c>
    </row>
    <row r="30" spans="1:8" ht="15" customHeight="1">
      <c r="A30" s="222" t="s">
        <v>298</v>
      </c>
      <c r="B30" s="194">
        <v>14.730867</v>
      </c>
      <c r="C30" s="194">
        <v>19.322396999999995</v>
      </c>
      <c r="D30" s="194">
        <v>17.949184000000002</v>
      </c>
      <c r="E30" s="194">
        <v>2.9649999999999999</v>
      </c>
      <c r="F30" s="194">
        <v>4.250268000000001</v>
      </c>
      <c r="G30" s="194">
        <v>3.7613380000000007</v>
      </c>
      <c r="H30" s="223" t="s">
        <v>295</v>
      </c>
    </row>
    <row r="31" spans="1:8" ht="15" customHeight="1">
      <c r="A31" s="222" t="s">
        <v>301</v>
      </c>
      <c r="B31" s="194">
        <v>548.45386954000003</v>
      </c>
      <c r="C31" s="194">
        <v>456.97430441000006</v>
      </c>
      <c r="D31" s="194">
        <v>419.66999733000006</v>
      </c>
      <c r="E31" s="194">
        <v>23.354347000000001</v>
      </c>
      <c r="F31" s="194">
        <v>19.953800999999999</v>
      </c>
      <c r="G31" s="194">
        <v>19.287201000000003</v>
      </c>
      <c r="H31" s="223" t="s">
        <v>297</v>
      </c>
    </row>
    <row r="32" spans="1:8" ht="15" customHeight="1">
      <c r="A32" s="163" t="s">
        <v>303</v>
      </c>
      <c r="B32" s="194">
        <v>903.30006899999989</v>
      </c>
      <c r="C32" s="194">
        <v>1095.8786070000001</v>
      </c>
      <c r="D32" s="194">
        <v>1028.5765119999999</v>
      </c>
      <c r="E32" s="194">
        <v>71.276797999999999</v>
      </c>
      <c r="F32" s="194">
        <v>80.860570999999993</v>
      </c>
      <c r="G32" s="194">
        <v>77.885597999999987</v>
      </c>
      <c r="H32" s="165" t="s">
        <v>22</v>
      </c>
    </row>
    <row r="33" spans="1:10" ht="15" customHeight="1">
      <c r="A33" s="163" t="s">
        <v>442</v>
      </c>
      <c r="B33" s="194">
        <v>187.30192299999999</v>
      </c>
      <c r="C33" s="194">
        <v>189.52324970399999</v>
      </c>
      <c r="D33" s="194">
        <v>132.71607510000001</v>
      </c>
      <c r="E33" s="194">
        <v>157.44203700000003</v>
      </c>
      <c r="F33" s="194">
        <v>182.53801699999997</v>
      </c>
      <c r="G33" s="194">
        <v>148.245529</v>
      </c>
      <c r="H33" s="165" t="s">
        <v>21</v>
      </c>
    </row>
    <row r="34" spans="1:10" ht="15" customHeight="1">
      <c r="A34" s="222" t="s">
        <v>299</v>
      </c>
      <c r="B34" s="194">
        <v>916.93552204000002</v>
      </c>
      <c r="C34" s="194">
        <v>2096.8936623</v>
      </c>
      <c r="D34" s="194">
        <v>1727.3464064970001</v>
      </c>
      <c r="E34" s="194">
        <v>609.45899999999995</v>
      </c>
      <c r="F34" s="194">
        <v>809.62</v>
      </c>
      <c r="G34" s="194">
        <v>1973.675337961</v>
      </c>
      <c r="H34" s="223" t="s">
        <v>296</v>
      </c>
    </row>
    <row r="35" spans="1:10" ht="15" customHeight="1">
      <c r="A35" s="163" t="s">
        <v>422</v>
      </c>
      <c r="B35" s="194"/>
      <c r="C35" s="194"/>
      <c r="D35" s="194"/>
      <c r="E35" s="194"/>
      <c r="F35" s="194"/>
      <c r="G35" s="194"/>
      <c r="H35" s="165" t="s">
        <v>419</v>
      </c>
    </row>
    <row r="36" spans="1:10" ht="15" customHeight="1">
      <c r="A36" s="163" t="s">
        <v>418</v>
      </c>
      <c r="B36" s="194">
        <v>1113.1375010059996</v>
      </c>
      <c r="C36" s="194">
        <v>1379.2247085440001</v>
      </c>
      <c r="D36" s="194">
        <v>1044.167536854</v>
      </c>
      <c r="E36" s="194">
        <v>31.655661596999995</v>
      </c>
      <c r="F36" s="194">
        <v>36.846016559000006</v>
      </c>
      <c r="G36" s="194">
        <v>33.901482552999994</v>
      </c>
      <c r="H36" s="165" t="s">
        <v>838</v>
      </c>
    </row>
    <row r="37" spans="1:10" ht="15" customHeight="1">
      <c r="A37" s="131" t="s">
        <v>300</v>
      </c>
      <c r="B37" s="194">
        <f t="shared" ref="B37:G37" si="4">B29-SUM(B30:B36)</f>
        <v>1025.3992825009987</v>
      </c>
      <c r="C37" s="194">
        <f t="shared" si="4"/>
        <v>1075.2214636860026</v>
      </c>
      <c r="D37" s="194">
        <f t="shared" si="4"/>
        <v>582.91972508999879</v>
      </c>
      <c r="E37" s="194">
        <f t="shared" si="4"/>
        <v>2322.0667150800004</v>
      </c>
      <c r="F37" s="194">
        <f t="shared" si="4"/>
        <v>1967.8053282099997</v>
      </c>
      <c r="G37" s="194">
        <f t="shared" si="4"/>
        <v>1447.9366725079967</v>
      </c>
      <c r="H37" s="130" t="s">
        <v>280</v>
      </c>
    </row>
    <row r="38" spans="1:10" ht="12.95" customHeight="1">
      <c r="A38" s="222"/>
      <c r="B38" s="194"/>
      <c r="C38" s="194"/>
      <c r="D38" s="194"/>
      <c r="E38" s="194"/>
      <c r="F38" s="194"/>
      <c r="G38" s="194"/>
      <c r="H38" s="224"/>
    </row>
    <row r="39" spans="1:10" s="221" customFormat="1" ht="15" customHeight="1">
      <c r="A39" s="143" t="s">
        <v>10</v>
      </c>
      <c r="B39" s="190">
        <v>22364.053668741981</v>
      </c>
      <c r="C39" s="190">
        <v>23788.931985583036</v>
      </c>
      <c r="D39" s="190">
        <v>21309.464936322998</v>
      </c>
      <c r="E39" s="190">
        <v>2330.432808289002</v>
      </c>
      <c r="F39" s="190">
        <v>1756.8173492070036</v>
      </c>
      <c r="G39" s="190">
        <v>2637.5513281519957</v>
      </c>
      <c r="H39" s="225" t="s">
        <v>237</v>
      </c>
    </row>
    <row r="40" spans="1:10" ht="15" customHeight="1">
      <c r="A40" s="222" t="s">
        <v>11</v>
      </c>
      <c r="B40" s="194">
        <v>3996.5068605100005</v>
      </c>
      <c r="C40" s="194">
        <v>6671.1878324139998</v>
      </c>
      <c r="D40" s="194">
        <v>5468.9045113860002</v>
      </c>
      <c r="E40" s="194">
        <v>322.06246999999996</v>
      </c>
      <c r="F40" s="194">
        <v>446.11104399999999</v>
      </c>
      <c r="G40" s="194">
        <v>556.31374383599996</v>
      </c>
      <c r="H40" s="223" t="s">
        <v>24</v>
      </c>
    </row>
    <row r="41" spans="1:10" ht="15" customHeight="1">
      <c r="A41" s="222" t="s">
        <v>34</v>
      </c>
      <c r="B41" s="194">
        <v>7879.682619019999</v>
      </c>
      <c r="C41" s="194">
        <v>8332.8704049079988</v>
      </c>
      <c r="D41" s="194">
        <v>6723.7827342740002</v>
      </c>
      <c r="E41" s="194">
        <v>1495.4271109999997</v>
      </c>
      <c r="F41" s="194">
        <v>891.13028199999997</v>
      </c>
      <c r="G41" s="194">
        <v>1461.1691211310001</v>
      </c>
      <c r="H41" s="223" t="s">
        <v>23</v>
      </c>
    </row>
    <row r="42" spans="1:10" ht="15" customHeight="1">
      <c r="A42" s="222" t="s">
        <v>71</v>
      </c>
      <c r="B42" s="194">
        <v>31.682187655</v>
      </c>
      <c r="C42" s="194">
        <v>33.963179235999995</v>
      </c>
      <c r="D42" s="194">
        <v>37.191493592</v>
      </c>
      <c r="E42" s="385">
        <v>0.27764726400000006</v>
      </c>
      <c r="F42" s="385">
        <v>0.46979048100000004</v>
      </c>
      <c r="G42" s="385">
        <v>0.40472761000000007</v>
      </c>
      <c r="H42" s="223" t="s">
        <v>25</v>
      </c>
    </row>
    <row r="43" spans="1:10" ht="15" customHeight="1">
      <c r="A43" s="163" t="s">
        <v>420</v>
      </c>
      <c r="B43" s="194">
        <v>823.10470172500004</v>
      </c>
      <c r="C43" s="194">
        <v>318.49467804599999</v>
      </c>
      <c r="D43" s="194">
        <v>510.00976509800006</v>
      </c>
      <c r="E43" s="385">
        <v>0.11839752099999998</v>
      </c>
      <c r="F43" s="385">
        <v>0.10655721999999999</v>
      </c>
      <c r="G43" s="385">
        <v>0.18942936999999999</v>
      </c>
      <c r="H43" s="165" t="s">
        <v>839</v>
      </c>
      <c r="J43" s="223"/>
    </row>
    <row r="44" spans="1:10" ht="15" customHeight="1">
      <c r="A44" s="131" t="s">
        <v>289</v>
      </c>
      <c r="B44" s="194">
        <f t="shared" ref="B44:G44" si="5">B39-SUM(B40:B43)</f>
        <v>9633.0772998319808</v>
      </c>
      <c r="C44" s="194">
        <f t="shared" si="5"/>
        <v>8432.4158909790385</v>
      </c>
      <c r="D44" s="194">
        <f t="shared" si="5"/>
        <v>8569.5764319729988</v>
      </c>
      <c r="E44" s="194">
        <f t="shared" si="5"/>
        <v>512.54718250400219</v>
      </c>
      <c r="F44" s="194">
        <f t="shared" si="5"/>
        <v>418.99967550600377</v>
      </c>
      <c r="G44" s="194">
        <f t="shared" si="5"/>
        <v>619.47430620499563</v>
      </c>
      <c r="H44" s="130" t="s">
        <v>287</v>
      </c>
    </row>
    <row r="45" spans="1:10" ht="12.95" customHeight="1">
      <c r="A45" s="222"/>
      <c r="B45" s="194"/>
      <c r="C45" s="194"/>
      <c r="D45" s="194"/>
      <c r="E45" s="194"/>
      <c r="F45" s="194"/>
      <c r="G45" s="194"/>
      <c r="H45" s="224"/>
    </row>
    <row r="46" spans="1:10" s="221" customFormat="1" ht="15" customHeight="1">
      <c r="A46" s="218" t="s">
        <v>12</v>
      </c>
      <c r="B46" s="190">
        <f t="shared" ref="B46:G46" si="6">B47+B48</f>
        <v>68569.643138970059</v>
      </c>
      <c r="C46" s="190">
        <f t="shared" si="6"/>
        <v>57638.21074181093</v>
      </c>
      <c r="D46" s="190">
        <f t="shared" si="6"/>
        <v>42774.341167002021</v>
      </c>
      <c r="E46" s="190">
        <f t="shared" si="6"/>
        <v>260.97817673400016</v>
      </c>
      <c r="F46" s="190">
        <f t="shared" si="6"/>
        <v>217.58112601399998</v>
      </c>
      <c r="G46" s="190">
        <f t="shared" si="6"/>
        <v>189.34631818100021</v>
      </c>
      <c r="H46" s="225" t="s">
        <v>243</v>
      </c>
    </row>
    <row r="47" spans="1:10" ht="15" customHeight="1">
      <c r="A47" s="389" t="s">
        <v>72</v>
      </c>
      <c r="B47" s="194">
        <v>174.69047597700001</v>
      </c>
      <c r="C47" s="194">
        <v>164.84130110900003</v>
      </c>
      <c r="D47" s="194">
        <v>150.064326335</v>
      </c>
      <c r="E47" s="385">
        <v>0.44110861800000017</v>
      </c>
      <c r="F47" s="385">
        <v>0.43331475100000011</v>
      </c>
      <c r="G47" s="385">
        <v>0.33248665999999993</v>
      </c>
      <c r="H47" s="223" t="s">
        <v>244</v>
      </c>
    </row>
    <row r="48" spans="1:10" ht="15" customHeight="1">
      <c r="A48" s="389" t="s">
        <v>73</v>
      </c>
      <c r="B48" s="194">
        <v>68394.952662993062</v>
      </c>
      <c r="C48" s="194">
        <v>57473.369440701928</v>
      </c>
      <c r="D48" s="194">
        <v>42624.276840667022</v>
      </c>
      <c r="E48" s="194">
        <v>260.53706811600017</v>
      </c>
      <c r="F48" s="194">
        <v>217.14781126299997</v>
      </c>
      <c r="G48" s="194">
        <v>189.01383152100021</v>
      </c>
      <c r="H48" s="223" t="s">
        <v>26</v>
      </c>
    </row>
    <row r="49" spans="1:8" ht="12.95" customHeight="1">
      <c r="A49" s="389"/>
      <c r="B49" s="194"/>
      <c r="C49" s="194"/>
      <c r="D49" s="194"/>
      <c r="E49" s="194"/>
      <c r="F49" s="194"/>
      <c r="G49" s="194"/>
      <c r="H49" s="224"/>
    </row>
    <row r="50" spans="1:8" s="221" customFormat="1" ht="15" customHeight="1">
      <c r="A50" s="390" t="s">
        <v>74</v>
      </c>
      <c r="B50" s="190">
        <v>122720.65950097602</v>
      </c>
      <c r="C50" s="190">
        <v>104153.78110388096</v>
      </c>
      <c r="D50" s="190">
        <v>80200.341752860026</v>
      </c>
      <c r="E50" s="190">
        <v>1009.9405144320002</v>
      </c>
      <c r="F50" s="190">
        <v>886.92285514499952</v>
      </c>
      <c r="G50" s="190">
        <v>721.46139495399984</v>
      </c>
      <c r="H50" s="161" t="s">
        <v>697</v>
      </c>
    </row>
    <row r="51" spans="1:8" ht="15" customHeight="1">
      <c r="A51" s="389" t="s">
        <v>14</v>
      </c>
      <c r="B51" s="194">
        <v>7789.2478708720018</v>
      </c>
      <c r="C51" s="194">
        <v>7208.8052572489996</v>
      </c>
      <c r="D51" s="194">
        <v>6598.2356743759992</v>
      </c>
      <c r="E51" s="194">
        <v>38.017570096</v>
      </c>
      <c r="F51" s="194">
        <v>38.68253052</v>
      </c>
      <c r="G51" s="194">
        <v>39.521851132999991</v>
      </c>
      <c r="H51" s="223" t="s">
        <v>77</v>
      </c>
    </row>
    <row r="52" spans="1:8" ht="15" customHeight="1">
      <c r="A52" s="389" t="s">
        <v>403</v>
      </c>
      <c r="B52" s="194">
        <v>2187.984740292</v>
      </c>
      <c r="C52" s="194">
        <v>2226.2384805410011</v>
      </c>
      <c r="D52" s="194">
        <v>1779.7152002349999</v>
      </c>
      <c r="E52" s="194">
        <v>8.3187838559999978</v>
      </c>
      <c r="F52" s="194">
        <v>8.2891616470000002</v>
      </c>
      <c r="G52" s="194">
        <v>6.7519484169999995</v>
      </c>
      <c r="H52" s="223" t="s">
        <v>312</v>
      </c>
    </row>
    <row r="53" spans="1:8" ht="15" customHeight="1">
      <c r="A53" s="389" t="s">
        <v>446</v>
      </c>
      <c r="B53" s="194">
        <v>54.704039686000009</v>
      </c>
      <c r="C53" s="194">
        <v>49.392360377999999</v>
      </c>
      <c r="D53" s="194">
        <v>42.931224880000002</v>
      </c>
      <c r="E53" s="194">
        <v>0.56723079099999985</v>
      </c>
      <c r="F53" s="385">
        <v>0.4632732799999999</v>
      </c>
      <c r="G53" s="385">
        <v>0.48561270400000006</v>
      </c>
      <c r="H53" s="223" t="s">
        <v>840</v>
      </c>
    </row>
    <row r="54" spans="1:8" ht="15" customHeight="1">
      <c r="A54" s="389" t="s">
        <v>402</v>
      </c>
      <c r="B54" s="194">
        <v>263.93997164799993</v>
      </c>
      <c r="C54" s="194">
        <v>280.83509874199996</v>
      </c>
      <c r="D54" s="194">
        <v>216.62071728700008</v>
      </c>
      <c r="E54" s="194">
        <v>2.4723988139999991</v>
      </c>
      <c r="F54" s="194">
        <v>2.959258256</v>
      </c>
      <c r="G54" s="194">
        <v>2.6566134589999999</v>
      </c>
      <c r="H54" s="223" t="s">
        <v>445</v>
      </c>
    </row>
    <row r="55" spans="1:8" ht="15" customHeight="1">
      <c r="A55" s="389" t="s">
        <v>15</v>
      </c>
      <c r="B55" s="194">
        <v>27445.652422195013</v>
      </c>
      <c r="C55" s="194">
        <v>25734.228568427003</v>
      </c>
      <c r="D55" s="194">
        <v>21348.429725215003</v>
      </c>
      <c r="E55" s="194">
        <v>74.687070213999988</v>
      </c>
      <c r="F55" s="194">
        <v>78.990641900999989</v>
      </c>
      <c r="G55" s="194">
        <v>72.158179849999982</v>
      </c>
      <c r="H55" s="223" t="s">
        <v>78</v>
      </c>
    </row>
    <row r="56" spans="1:8" ht="15" customHeight="1">
      <c r="A56" s="389" t="s">
        <v>400</v>
      </c>
      <c r="B56" s="194">
        <v>53571.527026175019</v>
      </c>
      <c r="C56" s="194">
        <v>44832.755119232999</v>
      </c>
      <c r="D56" s="194">
        <v>33062.366427439003</v>
      </c>
      <c r="E56" s="194">
        <v>480.39917596999987</v>
      </c>
      <c r="F56" s="194">
        <v>413.70270057899995</v>
      </c>
      <c r="G56" s="194">
        <v>359.66407197499996</v>
      </c>
      <c r="H56" s="165" t="s">
        <v>1</v>
      </c>
    </row>
    <row r="57" spans="1:8" ht="15" customHeight="1">
      <c r="A57" s="389" t="s">
        <v>457</v>
      </c>
      <c r="B57" s="194"/>
      <c r="C57" s="194"/>
      <c r="D57" s="194"/>
      <c r="E57" s="194"/>
      <c r="F57" s="194"/>
      <c r="G57" s="194"/>
      <c r="H57" s="165" t="s">
        <v>841</v>
      </c>
    </row>
    <row r="58" spans="1:8" ht="15" customHeight="1">
      <c r="A58" s="389" t="s">
        <v>423</v>
      </c>
      <c r="B58" s="194">
        <v>2093.9816974980004</v>
      </c>
      <c r="C58" s="194">
        <v>1827.5219379619998</v>
      </c>
      <c r="D58" s="194">
        <v>1408.0694703820002</v>
      </c>
      <c r="E58" s="194">
        <v>7.3059937530000019</v>
      </c>
      <c r="F58" s="194">
        <v>7.7677875199999979</v>
      </c>
      <c r="G58" s="194">
        <v>7.9468334340000002</v>
      </c>
      <c r="H58" s="165" t="s">
        <v>421</v>
      </c>
    </row>
    <row r="59" spans="1:8" ht="15" customHeight="1">
      <c r="A59" s="131" t="s">
        <v>289</v>
      </c>
      <c r="B59" s="194">
        <f t="shared" ref="B59:G59" si="7">B50-SUM(B51:B58)</f>
        <v>29313.621732609972</v>
      </c>
      <c r="C59" s="194">
        <f t="shared" si="7"/>
        <v>21994.004281348956</v>
      </c>
      <c r="D59" s="194">
        <f t="shared" si="7"/>
        <v>15743.973313046023</v>
      </c>
      <c r="E59" s="194">
        <f t="shared" si="7"/>
        <v>398.17229093800029</v>
      </c>
      <c r="F59" s="194">
        <f t="shared" si="7"/>
        <v>336.06750144199964</v>
      </c>
      <c r="G59" s="194">
        <f t="shared" si="7"/>
        <v>232.27628398199994</v>
      </c>
      <c r="H59" s="130" t="s">
        <v>287</v>
      </c>
    </row>
    <row r="60" spans="1:8" ht="15" customHeight="1">
      <c r="A60" s="131"/>
      <c r="B60" s="194"/>
      <c r="C60" s="194"/>
      <c r="D60" s="194"/>
      <c r="E60" s="194"/>
      <c r="F60" s="194"/>
      <c r="G60" s="194"/>
      <c r="H60" s="130"/>
    </row>
    <row r="61" spans="1:8" s="16" customFormat="1" ht="15" customHeight="1">
      <c r="A61" s="303" t="s">
        <v>16</v>
      </c>
      <c r="B61" s="190">
        <v>34.167054000000007</v>
      </c>
      <c r="C61" s="190">
        <v>39.473331000000002</v>
      </c>
      <c r="D61" s="190">
        <v>58.791201999999998</v>
      </c>
      <c r="E61" s="411">
        <v>5.8459999999999999E-5</v>
      </c>
      <c r="F61" s="411">
        <v>6.6174000000000007E-5</v>
      </c>
      <c r="G61" s="411">
        <v>1.13503E-4</v>
      </c>
      <c r="H61" s="289" t="s">
        <v>2</v>
      </c>
    </row>
    <row r="62" spans="1:8" s="16" customFormat="1" ht="15" customHeight="1">
      <c r="A62" s="303"/>
      <c r="B62" s="217"/>
      <c r="C62" s="217"/>
      <c r="D62" s="144"/>
      <c r="E62" s="217"/>
      <c r="F62" s="217"/>
      <c r="G62" s="144"/>
      <c r="H62" s="289"/>
    </row>
    <row r="63" spans="1:8" s="221" customFormat="1" ht="15" customHeight="1">
      <c r="A63" s="226" t="s">
        <v>187</v>
      </c>
      <c r="B63" s="219">
        <f t="shared" ref="B63:G63" si="8">B9+B19+B24+B39+B46+B50+B61</f>
        <v>272346.00705615012</v>
      </c>
      <c r="C63" s="219">
        <f t="shared" si="8"/>
        <v>242528.09474793286</v>
      </c>
      <c r="D63" s="219">
        <f t="shared" si="8"/>
        <v>195587.26536525597</v>
      </c>
      <c r="E63" s="219">
        <f t="shared" si="8"/>
        <v>8957.9233589810028</v>
      </c>
      <c r="F63" s="219">
        <f t="shared" si="8"/>
        <v>8317.8343940800005</v>
      </c>
      <c r="G63" s="219">
        <f t="shared" si="8"/>
        <v>9493.2056359249927</v>
      </c>
      <c r="H63" s="304" t="s">
        <v>210</v>
      </c>
    </row>
    <row r="64" spans="1:8" ht="12.75" customHeight="1">
      <c r="B64" s="217"/>
      <c r="E64" s="217"/>
    </row>
    <row r="65" spans="1:9" s="409" customFormat="1" ht="12.75" customHeight="1">
      <c r="B65" s="448"/>
      <c r="C65" s="448"/>
      <c r="D65" s="437"/>
      <c r="E65" s="410"/>
      <c r="F65" s="410"/>
      <c r="G65" s="219"/>
    </row>
    <row r="66" spans="1:9" ht="12.75" customHeight="1">
      <c r="A66" s="181"/>
      <c r="B66" s="217"/>
      <c r="C66" s="217"/>
      <c r="D66" s="181"/>
      <c r="E66" s="181"/>
      <c r="F66" s="181"/>
      <c r="G66" s="181"/>
      <c r="H66" s="184"/>
      <c r="I66" s="181"/>
    </row>
    <row r="67" spans="1:9" ht="12.75" customHeight="1">
      <c r="A67" s="181"/>
      <c r="B67" s="217"/>
      <c r="C67" s="181"/>
      <c r="D67" s="181"/>
      <c r="E67" s="181"/>
      <c r="F67" s="181"/>
      <c r="G67" s="181"/>
      <c r="H67" s="184"/>
      <c r="I67" s="181"/>
    </row>
    <row r="68" spans="1:9" ht="12.75" customHeight="1">
      <c r="A68" s="181"/>
      <c r="B68" s="217"/>
      <c r="C68" s="181"/>
      <c r="D68" s="181"/>
      <c r="E68" s="181"/>
      <c r="F68" s="181"/>
      <c r="G68" s="181"/>
      <c r="H68" s="184"/>
      <c r="I68" s="181"/>
    </row>
    <row r="69" spans="1:9" ht="12.75" customHeight="1">
      <c r="A69" s="181"/>
      <c r="B69" s="181"/>
      <c r="C69" s="181"/>
      <c r="D69" s="181"/>
      <c r="E69" s="181"/>
      <c r="F69" s="181"/>
      <c r="G69" s="181"/>
      <c r="H69" s="184"/>
      <c r="I69" s="181"/>
    </row>
    <row r="70" spans="1:9" ht="12.75" customHeight="1">
      <c r="A70" s="181"/>
      <c r="B70" s="181"/>
      <c r="C70" s="181"/>
      <c r="D70" s="181"/>
      <c r="E70" s="181"/>
      <c r="F70" s="181"/>
      <c r="G70" s="181"/>
      <c r="H70" s="184"/>
      <c r="I70" s="181"/>
    </row>
    <row r="71" spans="1:9" ht="12.75" customHeight="1">
      <c r="A71" s="181"/>
      <c r="B71" s="181"/>
      <c r="C71" s="181"/>
      <c r="D71" s="181"/>
      <c r="E71" s="181"/>
      <c r="F71" s="181"/>
      <c r="G71" s="181"/>
      <c r="H71" s="184"/>
      <c r="I71" s="181"/>
    </row>
    <row r="72" spans="1:9" ht="12.75" customHeight="1">
      <c r="A72" s="181"/>
      <c r="B72" s="181"/>
      <c r="C72" s="181"/>
      <c r="D72" s="181"/>
      <c r="E72" s="181"/>
      <c r="F72" s="181"/>
      <c r="G72" s="181"/>
      <c r="H72" s="184"/>
      <c r="I72" s="181"/>
    </row>
    <row r="73" spans="1:9" ht="12.75" customHeight="1">
      <c r="A73" s="181"/>
      <c r="B73" s="181"/>
      <c r="C73" s="181"/>
      <c r="D73" s="181"/>
      <c r="E73" s="181"/>
      <c r="F73" s="181"/>
      <c r="G73" s="181"/>
      <c r="H73" s="184"/>
      <c r="I73" s="181"/>
    </row>
    <row r="74" spans="1:9" ht="12.75" customHeight="1">
      <c r="A74" s="181"/>
      <c r="B74" s="181"/>
      <c r="C74" s="181"/>
      <c r="D74" s="181"/>
      <c r="E74" s="181"/>
      <c r="F74" s="181"/>
      <c r="G74" s="181"/>
      <c r="H74" s="184"/>
      <c r="I74" s="181"/>
    </row>
    <row r="75" spans="1:9" ht="12.75" customHeight="1">
      <c r="A75" s="181"/>
      <c r="B75" s="181"/>
      <c r="C75" s="181"/>
      <c r="D75" s="181"/>
      <c r="E75" s="181"/>
      <c r="F75" s="181"/>
      <c r="G75" s="181"/>
      <c r="H75" s="184"/>
      <c r="I75" s="181"/>
    </row>
    <row r="76" spans="1:9" ht="12.75" customHeight="1">
      <c r="A76" s="72"/>
      <c r="B76" s="181"/>
      <c r="C76" s="181"/>
      <c r="D76" s="181"/>
      <c r="E76" s="181"/>
      <c r="F76" s="181"/>
      <c r="G76" s="181"/>
      <c r="H76" s="184"/>
      <c r="I76" s="181"/>
    </row>
    <row r="77" spans="1:9" s="181" customFormat="1" ht="12.75" customHeight="1">
      <c r="H77" s="184"/>
    </row>
    <row r="78" spans="1:9" s="181" customFormat="1" ht="12.75" customHeight="1">
      <c r="A78" s="72" t="s">
        <v>254</v>
      </c>
      <c r="B78" s="35"/>
      <c r="C78" s="35"/>
      <c r="D78" s="35"/>
      <c r="E78" s="35"/>
      <c r="F78" s="35"/>
      <c r="G78" s="35"/>
      <c r="H78" s="92" t="s">
        <v>255</v>
      </c>
      <c r="I78" s="16"/>
    </row>
    <row r="79" spans="1:9" s="35" customFormat="1" ht="12.75" customHeight="1">
      <c r="A79" s="227"/>
      <c r="B79" s="227"/>
      <c r="C79" s="227"/>
      <c r="D79" s="227"/>
      <c r="E79" s="227"/>
      <c r="F79" s="227"/>
      <c r="G79" s="227"/>
      <c r="H79" s="227"/>
      <c r="I79" s="9"/>
    </row>
    <row r="80" spans="1:9" ht="12.75" customHeight="1">
      <c r="A80" s="214"/>
      <c r="G80" s="16"/>
    </row>
    <row r="81" spans="1:9" ht="12.75" customHeight="1">
      <c r="A81" s="187"/>
    </row>
    <row r="82" spans="1:9" ht="12.75" customHeight="1">
      <c r="G82" s="16"/>
    </row>
    <row r="83" spans="1:9" ht="12.75" customHeight="1">
      <c r="A83" s="228"/>
      <c r="B83" s="305"/>
      <c r="C83" s="305"/>
      <c r="D83" s="305"/>
      <c r="E83" s="305"/>
      <c r="F83" s="305"/>
      <c r="G83" s="293"/>
      <c r="H83" s="228"/>
      <c r="I83" s="228"/>
    </row>
    <row r="84" spans="1:9" s="228" customFormat="1" ht="16.5" customHeight="1">
      <c r="A84" s="9"/>
      <c r="B84" s="16"/>
      <c r="C84" s="16"/>
      <c r="D84" s="16"/>
      <c r="E84" s="16"/>
      <c r="F84" s="16"/>
      <c r="G84" s="16"/>
      <c r="H84" s="9"/>
      <c r="I84" s="9"/>
    </row>
    <row r="85" spans="1:9" ht="14.25">
      <c r="A85" s="229"/>
      <c r="B85" s="294"/>
      <c r="C85" s="294"/>
      <c r="D85" s="294"/>
      <c r="E85" s="294"/>
      <c r="F85" s="294"/>
      <c r="G85" s="295"/>
      <c r="H85" s="221"/>
      <c r="I85" s="221"/>
    </row>
    <row r="86" spans="1:9" s="221" customFormat="1" ht="14.45" customHeight="1">
      <c r="A86" s="230"/>
      <c r="B86" s="296"/>
      <c r="C86" s="296"/>
      <c r="D86" s="296"/>
      <c r="E86" s="296"/>
      <c r="F86" s="296"/>
      <c r="G86" s="301"/>
      <c r="H86" s="9"/>
      <c r="I86" s="9"/>
    </row>
    <row r="87" spans="1:9" ht="14.45" customHeight="1">
      <c r="A87" s="230"/>
      <c r="B87" s="296"/>
      <c r="C87" s="296"/>
      <c r="D87" s="296"/>
      <c r="E87" s="296"/>
      <c r="F87" s="296"/>
      <c r="G87" s="301"/>
    </row>
    <row r="88" spans="1:9" ht="14.45" customHeight="1">
      <c r="A88" s="230"/>
      <c r="B88" s="296"/>
      <c r="C88" s="296"/>
      <c r="D88" s="296"/>
      <c r="E88" s="296"/>
      <c r="F88" s="296"/>
      <c r="G88" s="301"/>
    </row>
    <row r="89" spans="1:9" ht="14.45" customHeight="1">
      <c r="A89" s="230"/>
      <c r="B89" s="296"/>
      <c r="C89" s="296"/>
      <c r="D89" s="296"/>
      <c r="E89" s="296"/>
      <c r="F89" s="296"/>
      <c r="G89" s="301"/>
    </row>
    <row r="90" spans="1:9" ht="14.45" customHeight="1">
      <c r="A90" s="230"/>
      <c r="B90" s="296"/>
      <c r="C90" s="296"/>
      <c r="D90" s="296"/>
      <c r="E90" s="296"/>
      <c r="F90" s="296"/>
      <c r="G90" s="301"/>
    </row>
    <row r="91" spans="1:9" ht="14.45" customHeight="1">
      <c r="A91" s="230"/>
      <c r="B91" s="296"/>
      <c r="C91" s="296"/>
      <c r="D91" s="296"/>
      <c r="E91" s="296"/>
      <c r="F91" s="296"/>
      <c r="G91" s="301"/>
    </row>
    <row r="92" spans="1:9" ht="14.45" customHeight="1">
      <c r="A92" s="230"/>
      <c r="B92" s="296"/>
      <c r="C92" s="296"/>
      <c r="D92" s="296"/>
      <c r="E92" s="296"/>
      <c r="F92" s="296"/>
      <c r="G92" s="301"/>
    </row>
    <row r="93" spans="1:9" ht="14.45" customHeight="1">
      <c r="A93" s="230"/>
      <c r="B93" s="231"/>
      <c r="C93" s="231"/>
      <c r="D93" s="231"/>
      <c r="E93" s="231"/>
      <c r="F93" s="231"/>
      <c r="G93" s="232"/>
    </row>
    <row r="94" spans="1:9" ht="14.45" customHeight="1">
      <c r="A94" s="230"/>
      <c r="B94" s="296"/>
      <c r="C94" s="296"/>
      <c r="D94" s="296"/>
      <c r="E94" s="296"/>
      <c r="F94" s="296"/>
      <c r="G94" s="301"/>
    </row>
    <row r="95" spans="1:9" ht="14.45" customHeight="1">
      <c r="A95" s="229"/>
      <c r="B95" s="294"/>
      <c r="C95" s="294"/>
      <c r="D95" s="294"/>
      <c r="E95" s="294"/>
      <c r="F95" s="294"/>
      <c r="G95" s="302"/>
      <c r="H95" s="221"/>
      <c r="I95" s="221"/>
    </row>
    <row r="96" spans="1:9" s="221" customFormat="1" ht="14.45" customHeight="1">
      <c r="A96" s="230"/>
      <c r="B96" s="296"/>
      <c r="C96" s="296"/>
      <c r="D96" s="296"/>
      <c r="E96" s="296"/>
      <c r="F96" s="296"/>
      <c r="G96" s="301"/>
      <c r="H96" s="9"/>
      <c r="I96" s="9"/>
    </row>
    <row r="97" spans="1:9" ht="14.45" customHeight="1">
      <c r="A97" s="230"/>
      <c r="B97" s="231"/>
      <c r="C97" s="231"/>
      <c r="D97" s="231"/>
      <c r="E97" s="231"/>
      <c r="F97" s="231"/>
      <c r="G97" s="297"/>
    </row>
    <row r="98" spans="1:9" ht="14.45" customHeight="1">
      <c r="A98" s="230"/>
      <c r="B98" s="296"/>
      <c r="C98" s="296"/>
      <c r="D98" s="296"/>
      <c r="E98" s="296"/>
      <c r="F98" s="296"/>
      <c r="G98" s="301"/>
    </row>
    <row r="99" spans="1:9" ht="14.45" customHeight="1">
      <c r="A99" s="229"/>
      <c r="B99" s="233"/>
      <c r="C99" s="233"/>
      <c r="D99" s="233"/>
      <c r="E99" s="233"/>
      <c r="F99" s="233"/>
      <c r="G99" s="234"/>
      <c r="H99" s="221"/>
      <c r="I99" s="221"/>
    </row>
    <row r="100" spans="1:9" s="221" customFormat="1" ht="14.45" customHeight="1">
      <c r="A100" s="229"/>
      <c r="B100" s="294"/>
      <c r="C100" s="294"/>
      <c r="D100" s="294"/>
      <c r="E100" s="294"/>
      <c r="F100" s="294"/>
      <c r="G100" s="295"/>
    </row>
    <row r="101" spans="1:9" s="221" customFormat="1" ht="14.45" customHeight="1">
      <c r="A101" s="230"/>
      <c r="B101" s="296"/>
      <c r="C101" s="296"/>
      <c r="D101" s="296"/>
      <c r="E101" s="296"/>
      <c r="F101" s="296"/>
      <c r="G101" s="301"/>
      <c r="H101" s="9"/>
      <c r="I101" s="9"/>
    </row>
    <row r="102" spans="1:9" ht="14.45" customHeight="1">
      <c r="A102" s="230"/>
      <c r="B102" s="296"/>
      <c r="C102" s="296"/>
      <c r="D102" s="296"/>
      <c r="E102" s="296"/>
      <c r="F102" s="296"/>
      <c r="G102" s="301"/>
    </row>
    <row r="103" spans="1:9" ht="14.45" customHeight="1">
      <c r="A103" s="230"/>
      <c r="B103" s="231"/>
      <c r="C103" s="231"/>
      <c r="D103" s="231"/>
      <c r="E103" s="231"/>
      <c r="F103" s="231"/>
      <c r="G103" s="232"/>
    </row>
    <row r="104" spans="1:9" ht="14.45" customHeight="1">
      <c r="A104" s="229"/>
      <c r="B104" s="294"/>
      <c r="C104" s="294"/>
      <c r="D104" s="294"/>
      <c r="E104" s="294"/>
      <c r="F104" s="294"/>
      <c r="G104" s="302"/>
      <c r="H104" s="221"/>
      <c r="I104" s="221"/>
    </row>
    <row r="105" spans="1:9" s="221" customFormat="1" ht="14.45" customHeight="1">
      <c r="A105" s="230"/>
      <c r="B105" s="296"/>
      <c r="C105" s="296"/>
      <c r="D105" s="296"/>
      <c r="E105" s="296"/>
      <c r="F105" s="296"/>
      <c r="G105" s="301"/>
      <c r="H105" s="9"/>
      <c r="I105" s="9"/>
    </row>
    <row r="106" spans="1:9" ht="14.45" customHeight="1">
      <c r="A106" s="230"/>
      <c r="B106" s="296"/>
      <c r="C106" s="296"/>
      <c r="D106" s="296"/>
      <c r="E106" s="296"/>
      <c r="F106" s="296"/>
      <c r="G106" s="301"/>
    </row>
    <row r="107" spans="1:9" ht="14.45" customHeight="1">
      <c r="A107" s="230"/>
      <c r="B107" s="296"/>
      <c r="C107" s="296"/>
      <c r="D107" s="296"/>
      <c r="E107" s="296"/>
      <c r="F107" s="296"/>
      <c r="G107" s="301"/>
    </row>
    <row r="108" spans="1:9" ht="14.45" customHeight="1">
      <c r="A108" s="230"/>
      <c r="B108" s="231"/>
      <c r="C108" s="231"/>
      <c r="D108" s="231"/>
      <c r="E108" s="231"/>
      <c r="F108" s="231"/>
      <c r="G108" s="232"/>
    </row>
    <row r="109" spans="1:9" ht="14.45" customHeight="1">
      <c r="A109" s="230"/>
      <c r="B109" s="296"/>
      <c r="C109" s="296"/>
      <c r="D109" s="296"/>
      <c r="E109" s="296"/>
      <c r="F109" s="296"/>
      <c r="G109" s="301"/>
    </row>
    <row r="110" spans="1:9" ht="14.45" customHeight="1">
      <c r="A110" s="229"/>
      <c r="B110" s="294"/>
      <c r="C110" s="294"/>
      <c r="D110" s="294"/>
      <c r="E110" s="294"/>
      <c r="F110" s="294"/>
      <c r="G110" s="302"/>
      <c r="H110" s="221"/>
      <c r="I110" s="221"/>
    </row>
    <row r="111" spans="1:9" s="221" customFormat="1" ht="14.45" customHeight="1">
      <c r="A111" s="230"/>
      <c r="B111" s="296"/>
      <c r="C111" s="296"/>
      <c r="D111" s="296"/>
      <c r="E111" s="296"/>
      <c r="F111" s="296"/>
      <c r="G111" s="301"/>
      <c r="H111" s="9"/>
      <c r="I111" s="9"/>
    </row>
    <row r="112" spans="1:9" ht="14.45" customHeight="1">
      <c r="A112" s="230"/>
      <c r="B112" s="296"/>
      <c r="C112" s="296"/>
      <c r="D112" s="296"/>
      <c r="E112" s="296"/>
      <c r="F112" s="296"/>
      <c r="G112" s="301"/>
    </row>
    <row r="113" spans="1:9" ht="14.45" customHeight="1">
      <c r="A113" s="230"/>
      <c r="B113" s="296"/>
      <c r="C113" s="296"/>
      <c r="D113" s="296"/>
      <c r="E113" s="296"/>
      <c r="F113" s="296"/>
      <c r="G113" s="301"/>
    </row>
    <row r="114" spans="1:9" ht="14.45" customHeight="1">
      <c r="A114" s="230"/>
      <c r="B114" s="296"/>
      <c r="C114" s="296"/>
      <c r="D114" s="296"/>
      <c r="E114" s="296"/>
      <c r="F114" s="296"/>
      <c r="G114" s="301"/>
    </row>
    <row r="115" spans="1:9" ht="14.45" customHeight="1">
      <c r="A115" s="230"/>
      <c r="B115" s="231"/>
      <c r="C115" s="231"/>
      <c r="D115" s="231"/>
      <c r="E115" s="231"/>
      <c r="F115" s="231"/>
      <c r="G115" s="232"/>
    </row>
    <row r="116" spans="1:9" ht="14.45" customHeight="1">
      <c r="A116" s="230"/>
      <c r="B116" s="296"/>
      <c r="C116" s="296"/>
      <c r="D116" s="296"/>
      <c r="E116" s="296"/>
      <c r="F116" s="296"/>
      <c r="G116" s="297"/>
    </row>
    <row r="117" spans="1:9" ht="14.45" customHeight="1">
      <c r="A117" s="229"/>
      <c r="B117" s="233"/>
      <c r="C117" s="233"/>
      <c r="D117" s="233"/>
      <c r="E117" s="233"/>
      <c r="F117" s="233"/>
      <c r="G117" s="234"/>
      <c r="H117" s="221"/>
      <c r="I117" s="221"/>
    </row>
    <row r="118" spans="1:9" s="221" customFormat="1" ht="14.45" customHeight="1">
      <c r="A118" s="230"/>
      <c r="B118" s="296"/>
      <c r="C118" s="296"/>
      <c r="D118" s="296"/>
      <c r="E118" s="296"/>
      <c r="F118" s="296"/>
      <c r="G118" s="301"/>
      <c r="H118" s="9"/>
      <c r="I118" s="9"/>
    </row>
    <row r="119" spans="1:9" ht="14.45" customHeight="1">
      <c r="A119" s="230"/>
      <c r="B119" s="296"/>
      <c r="C119" s="296"/>
      <c r="D119" s="296"/>
      <c r="E119" s="296"/>
      <c r="F119" s="296"/>
      <c r="G119" s="301"/>
    </row>
    <row r="120" spans="1:9" ht="14.45" customHeight="1">
      <c r="A120" s="230"/>
      <c r="B120" s="296"/>
      <c r="C120" s="296"/>
      <c r="D120" s="296"/>
      <c r="E120" s="296"/>
      <c r="F120" s="296"/>
      <c r="G120" s="297"/>
    </row>
    <row r="121" spans="1:9" ht="14.45" customHeight="1">
      <c r="A121" s="229"/>
      <c r="B121" s="294"/>
      <c r="C121" s="294"/>
      <c r="D121" s="294"/>
      <c r="E121" s="294"/>
      <c r="F121" s="294"/>
      <c r="G121" s="295"/>
      <c r="H121" s="221"/>
      <c r="I121" s="221"/>
    </row>
    <row r="122" spans="1:9" s="221" customFormat="1" ht="14.45" customHeight="1">
      <c r="A122" s="230"/>
      <c r="B122" s="296"/>
      <c r="C122" s="296"/>
      <c r="D122" s="296"/>
      <c r="E122" s="296"/>
      <c r="F122" s="296"/>
      <c r="G122" s="301"/>
      <c r="H122" s="9"/>
      <c r="I122" s="9"/>
    </row>
    <row r="123" spans="1:9" ht="14.45" customHeight="1">
      <c r="A123" s="230"/>
      <c r="B123" s="296"/>
      <c r="C123" s="296"/>
      <c r="D123" s="296"/>
      <c r="E123" s="296"/>
      <c r="F123" s="296"/>
      <c r="G123" s="301"/>
    </row>
    <row r="124" spans="1:9" ht="14.45" customHeight="1">
      <c r="A124" s="230"/>
      <c r="B124" s="296"/>
      <c r="C124" s="296"/>
      <c r="D124" s="296"/>
      <c r="E124" s="296"/>
      <c r="F124" s="296"/>
      <c r="G124" s="301"/>
    </row>
    <row r="125" spans="1:9" ht="14.45" customHeight="1">
      <c r="A125" s="230"/>
      <c r="B125" s="296"/>
      <c r="C125" s="296"/>
      <c r="D125" s="296"/>
      <c r="E125" s="296"/>
      <c r="F125" s="296"/>
      <c r="G125" s="301"/>
    </row>
    <row r="126" spans="1:9" ht="14.45" customHeight="1">
      <c r="A126" s="230"/>
      <c r="B126" s="296"/>
      <c r="C126" s="296"/>
      <c r="D126" s="296"/>
      <c r="E126" s="296"/>
      <c r="F126" s="296"/>
      <c r="G126" s="301"/>
    </row>
    <row r="127" spans="1:9" ht="14.45" customHeight="1">
      <c r="A127" s="230"/>
      <c r="B127" s="296"/>
      <c r="C127" s="296"/>
      <c r="D127" s="296"/>
      <c r="E127" s="296"/>
      <c r="F127" s="296"/>
      <c r="G127" s="301"/>
    </row>
    <row r="128" spans="1:9" ht="14.45" customHeight="1">
      <c r="A128" s="230"/>
      <c r="B128" s="231"/>
      <c r="C128" s="231"/>
      <c r="D128" s="231"/>
      <c r="E128" s="231"/>
      <c r="F128" s="231"/>
      <c r="G128" s="232"/>
    </row>
    <row r="129" spans="1:9" ht="14.45" customHeight="1">
      <c r="A129" s="306"/>
      <c r="B129" s="296"/>
      <c r="C129" s="296"/>
      <c r="D129" s="296"/>
      <c r="E129" s="296"/>
      <c r="F129" s="296"/>
      <c r="G129" s="297"/>
      <c r="H129" s="16"/>
      <c r="I129" s="16"/>
    </row>
    <row r="130" spans="1:9" s="16" customFormat="1" ht="14.25">
      <c r="A130" s="229"/>
      <c r="B130" s="233"/>
      <c r="C130" s="233"/>
      <c r="D130" s="233"/>
      <c r="E130" s="233"/>
      <c r="F130" s="233"/>
      <c r="G130" s="234"/>
      <c r="H130" s="221"/>
      <c r="I130" s="221"/>
    </row>
    <row r="131" spans="1:9" s="221" customFormat="1">
      <c r="A131" s="9"/>
      <c r="B131" s="9"/>
      <c r="C131" s="9"/>
      <c r="D131" s="9"/>
      <c r="E131" s="9"/>
      <c r="F131" s="9"/>
      <c r="G131" s="9"/>
      <c r="H131" s="9"/>
      <c r="I131" s="9"/>
    </row>
    <row r="132" spans="1:9">
      <c r="A132" s="16"/>
      <c r="B132" s="16"/>
      <c r="C132" s="16"/>
      <c r="D132" s="16"/>
      <c r="E132" s="16"/>
      <c r="F132" s="16"/>
      <c r="G132" s="16"/>
      <c r="H132" s="16"/>
      <c r="I132" s="16"/>
    </row>
    <row r="133" spans="1:9" s="16" customFormat="1">
      <c r="A133" s="235"/>
      <c r="B133" s="9"/>
      <c r="C133" s="9"/>
      <c r="D133" s="9"/>
      <c r="E133" s="9"/>
      <c r="F133" s="9"/>
      <c r="G133" s="9"/>
      <c r="H133" s="9"/>
      <c r="I133" s="9"/>
    </row>
    <row r="134" spans="1:9" ht="11.1" customHeight="1">
      <c r="A134" s="16"/>
    </row>
    <row r="137" spans="1:9">
      <c r="A137" s="16"/>
    </row>
    <row r="138" spans="1:9">
      <c r="A138" s="16"/>
    </row>
  </sheetData>
  <mergeCells count="2">
    <mergeCell ref="B6:D6"/>
    <mergeCell ref="E6:G6"/>
  </mergeCells>
  <printOptions gridLines="1" gridLinesSet="0"/>
  <pageMargins left="0.78740157480314965" right="0.78740157480314965" top="0.78740157480314965" bottom="0.59055118110236227" header="0.51181102362204722" footer="0.51181102362204722"/>
  <pageSetup paperSize="9" scale="63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93</vt:i4>
      </vt:variant>
    </vt:vector>
  </HeadingPairs>
  <TitlesOfParts>
    <vt:vector size="105" baseType="lpstr">
      <vt:lpstr>PGVu</vt:lpstr>
      <vt:lpstr>SOMMAIRE COMMERCE EXTERIEUR</vt:lpstr>
      <vt:lpstr>1 </vt:lpstr>
      <vt:lpstr>2</vt:lpstr>
      <vt:lpstr>3</vt:lpstr>
      <vt:lpstr>4</vt:lpstr>
      <vt:lpstr>5</vt:lpstr>
      <vt:lpstr>6</vt:lpstr>
      <vt:lpstr>7</vt:lpstr>
      <vt:lpstr>8-9</vt:lpstr>
      <vt:lpstr>10-11</vt:lpstr>
      <vt:lpstr>12</vt:lpstr>
      <vt:lpstr>'3'!COMM1</vt:lpstr>
      <vt:lpstr>'4'!COMM1</vt:lpstr>
      <vt:lpstr>'5'!COMM1</vt:lpstr>
      <vt:lpstr>'6'!COMM1</vt:lpstr>
      <vt:lpstr>'7'!COMM1</vt:lpstr>
      <vt:lpstr>'8-9'!COMM1</vt:lpstr>
      <vt:lpstr>'3'!COMM10</vt:lpstr>
      <vt:lpstr>'5'!COMM10</vt:lpstr>
      <vt:lpstr>'6'!COMM10</vt:lpstr>
      <vt:lpstr>'7'!COMM10</vt:lpstr>
      <vt:lpstr>'8-9'!COMM10</vt:lpstr>
      <vt:lpstr>'3'!COMM10S1</vt:lpstr>
      <vt:lpstr>'5'!COMM10S1</vt:lpstr>
      <vt:lpstr>'6'!COMM10S1</vt:lpstr>
      <vt:lpstr>'7'!COMM10S1</vt:lpstr>
      <vt:lpstr>'8-9'!COMM10S1</vt:lpstr>
      <vt:lpstr>'3'!COMM10S2</vt:lpstr>
      <vt:lpstr>'5'!COMM10S2</vt:lpstr>
      <vt:lpstr>'6'!COMM10S2</vt:lpstr>
      <vt:lpstr>'7'!COMM10S2</vt:lpstr>
      <vt:lpstr>'8-9'!COMM10S2</vt:lpstr>
      <vt:lpstr>'3'!COMM10S3</vt:lpstr>
      <vt:lpstr>'5'!COMM10S3</vt:lpstr>
      <vt:lpstr>'6'!COMM10S3</vt:lpstr>
      <vt:lpstr>'7'!COMM10S3</vt:lpstr>
      <vt:lpstr>'8-9'!COMM10S3</vt:lpstr>
      <vt:lpstr>'3'!COMM11</vt:lpstr>
      <vt:lpstr>'5'!COMM11</vt:lpstr>
      <vt:lpstr>'6'!COMM11</vt:lpstr>
      <vt:lpstr>'7'!COMM11</vt:lpstr>
      <vt:lpstr>'8-9'!COMM11</vt:lpstr>
      <vt:lpstr>'3'!COMM12</vt:lpstr>
      <vt:lpstr>'5'!COMM12</vt:lpstr>
      <vt:lpstr>'6'!COMM12</vt:lpstr>
      <vt:lpstr>'7'!COMM12</vt:lpstr>
      <vt:lpstr>'8-9'!COMM12</vt:lpstr>
      <vt:lpstr>'3'!COMM12S1</vt:lpstr>
      <vt:lpstr>'5'!COMM12S1</vt:lpstr>
      <vt:lpstr>'6'!COMM12S1</vt:lpstr>
      <vt:lpstr>'7'!COMM12S1</vt:lpstr>
      <vt:lpstr>'8-9'!COMM12S1</vt:lpstr>
      <vt:lpstr>'3'!COMM13</vt:lpstr>
      <vt:lpstr>'5'!COMM13</vt:lpstr>
      <vt:lpstr>'6'!COMM13</vt:lpstr>
      <vt:lpstr>'7'!COMM13</vt:lpstr>
      <vt:lpstr>'8-9'!COMM13</vt:lpstr>
      <vt:lpstr>'4'!COMM2</vt:lpstr>
      <vt:lpstr>'5'!COMM2</vt:lpstr>
      <vt:lpstr>'6'!COMM2</vt:lpstr>
      <vt:lpstr>'7'!COMM2</vt:lpstr>
      <vt:lpstr>'8-9'!COMM2</vt:lpstr>
      <vt:lpstr>'3'!COMM3</vt:lpstr>
      <vt:lpstr>'4'!COMM3</vt:lpstr>
      <vt:lpstr>'5'!COMM3</vt:lpstr>
      <vt:lpstr>'6'!COMM3</vt:lpstr>
      <vt:lpstr>'7'!COMM3</vt:lpstr>
      <vt:lpstr>'8-9'!COMM3</vt:lpstr>
      <vt:lpstr>'3'!COMM3SUITE</vt:lpstr>
      <vt:lpstr>'4'!COMM3SUITE</vt:lpstr>
      <vt:lpstr>'5'!COMM3SUITE</vt:lpstr>
      <vt:lpstr>'6'!COMM3SUITE</vt:lpstr>
      <vt:lpstr>'7'!COMM3SUITE</vt:lpstr>
      <vt:lpstr>'8-9'!COMM3SUITE</vt:lpstr>
      <vt:lpstr>'3'!COMM4</vt:lpstr>
      <vt:lpstr>'5'!COMM4</vt:lpstr>
      <vt:lpstr>'6'!COMM4</vt:lpstr>
      <vt:lpstr>'7'!COMM4</vt:lpstr>
      <vt:lpstr>'8-9'!COMM4</vt:lpstr>
      <vt:lpstr>'3'!COMM5</vt:lpstr>
      <vt:lpstr>'5'!COMM5</vt:lpstr>
      <vt:lpstr>'6'!COMM5</vt:lpstr>
      <vt:lpstr>'7'!COMM5</vt:lpstr>
      <vt:lpstr>'8-9'!COMM5</vt:lpstr>
      <vt:lpstr>'3'!COMM5SUITE</vt:lpstr>
      <vt:lpstr>'5'!COMM5SUITE</vt:lpstr>
      <vt:lpstr>'6'!COMM5SUITE</vt:lpstr>
      <vt:lpstr>'7'!COMM5SUITE</vt:lpstr>
      <vt:lpstr>'8-9'!COMM5SUITE</vt:lpstr>
      <vt:lpstr>'3'!COMM6</vt:lpstr>
      <vt:lpstr>'5'!COMM6</vt:lpstr>
      <vt:lpstr>'7'!COMM6</vt:lpstr>
      <vt:lpstr>'8-9'!COMM6</vt:lpstr>
      <vt:lpstr>'3'!COMM8</vt:lpstr>
      <vt:lpstr>'5'!COMM8</vt:lpstr>
      <vt:lpstr>'6'!COMM8</vt:lpstr>
      <vt:lpstr>'7'!COMM8</vt:lpstr>
      <vt:lpstr>'8-9'!COMM8</vt:lpstr>
      <vt:lpstr>'1 '!Zone_d_impression</vt:lpstr>
      <vt:lpstr>'4'!Zone_d_impression</vt:lpstr>
      <vt:lpstr>'5'!Zone_d_impression</vt:lpstr>
      <vt:lpstr>'6'!Zone_d_impression</vt:lpstr>
      <vt:lpstr>'7'!Zone_d_impression</vt:lpstr>
      <vt:lpstr>'8-9'!Zone_d_impression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</dc:creator>
  <cp:lastModifiedBy>user</cp:lastModifiedBy>
  <cp:lastPrinted>2024-11-25T17:26:04Z</cp:lastPrinted>
  <dcterms:created xsi:type="dcterms:W3CDTF">2001-09-17T10:50:38Z</dcterms:created>
  <dcterms:modified xsi:type="dcterms:W3CDTF">2025-03-07T12:47:44Z</dcterms:modified>
</cp:coreProperties>
</file>