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44.xml" ContentType="application/vnd.openxmlformats-officedocument.spreadsheetml.worksheet+xml"/>
  <Override PartName="/xl/worksheets/sheet53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worksheets/sheet42.xml" ContentType="application/vnd.openxmlformats-officedocument.spreadsheetml.worksheet+xml"/>
  <Override PartName="/xl/worksheets/sheet5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externalLinks/externalLink5.xml" ContentType="application/vnd.openxmlformats-officedocument.spreadsheetml.externalLink+xml"/>
  <Override PartName="/xl/worksheets/sheet3.xml" ContentType="application/vnd.openxmlformats-officedocument.spreadsheetml.worksheet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worksheets/sheet49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43.xml" ContentType="application/vnd.openxmlformats-officedocument.spreadsheetml.worksheet+xml"/>
  <Override PartName="/xl/worksheets/sheet52.xml" ContentType="application/vnd.openxmlformats-officedocument.spreadsheetml.workshee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41.xml" ContentType="application/vnd.openxmlformats-officedocument.spreadsheetml.worksheet+xml"/>
  <Override PartName="/xl/worksheets/sheet50.xml" ContentType="application/vnd.openxmlformats-officedocument.spreadsheetml.workshee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05" yWindow="-105" windowWidth="19425" windowHeight="10425" tabRatio="916" firstSheet="40" activeTab="57"/>
  </bookViews>
  <sheets>
    <sheet name="pg" sheetId="77" r:id="rId1"/>
    <sheet name="SOMMAIRE EDUCATION ET FORMATION" sheetId="78" r:id="rId2"/>
    <sheet name="pres 1" sheetId="1" r:id="rId3"/>
    <sheet name="pres 2" sheetId="2" r:id="rId4"/>
    <sheet name="pres 3" sheetId="4" r:id="rId5"/>
    <sheet name="prim 4" sheetId="6" r:id="rId6"/>
    <sheet name="prim 5" sheetId="7" r:id="rId7"/>
    <sheet name="prim 6" sheetId="9" r:id="rId8"/>
    <sheet name="prim 7" sheetId="11" r:id="rId9"/>
    <sheet name="prim 8" sheetId="12" r:id="rId10"/>
    <sheet name="prim 9" sheetId="13" r:id="rId11"/>
    <sheet name="prim 10" sheetId="14" r:id="rId12"/>
    <sheet name="prim 11" sheetId="16" r:id="rId13"/>
    <sheet name="prim 12" sheetId="17" r:id="rId14"/>
    <sheet name="prim 13" sheetId="19" r:id="rId15"/>
    <sheet name="prim 14" sheetId="21" r:id="rId16"/>
    <sheet name="prim 15" sheetId="22" r:id="rId17"/>
    <sheet name="colleg 16" sheetId="24" r:id="rId18"/>
    <sheet name="colleg 17" sheetId="25" r:id="rId19"/>
    <sheet name="colleg 18" sheetId="27" r:id="rId20"/>
    <sheet name="colleg 19" sheetId="29" r:id="rId21"/>
    <sheet name="colleg 20" sheetId="30" r:id="rId22"/>
    <sheet name="colleg 21" sheetId="31" r:id="rId23"/>
    <sheet name="colleg 22" sheetId="33" r:id="rId24"/>
    <sheet name="colleg 23" sheetId="34" r:id="rId25"/>
    <sheet name="colleg 24" sheetId="35" r:id="rId26"/>
    <sheet name="qualif 25" sheetId="37" r:id="rId27"/>
    <sheet name="qualif 26" sheetId="38" r:id="rId28"/>
    <sheet name="qualif 27" sheetId="40" r:id="rId29"/>
    <sheet name="qualif 28" sheetId="42" r:id="rId30"/>
    <sheet name="qualif 29" sheetId="43" r:id="rId31"/>
    <sheet name="qualif 30" sheetId="45" r:id="rId32"/>
    <sheet name="qualif 31" sheetId="46" r:id="rId33"/>
    <sheet name="qualif 32" sheetId="47" r:id="rId34"/>
    <sheet name="qualif 33 et 34" sheetId="49" r:id="rId35"/>
    <sheet name="post_sec 35" sheetId="79" r:id="rId36"/>
    <sheet name="post_sec 36" sheetId="50" r:id="rId37"/>
    <sheet name="post_sec 37" sheetId="52" r:id="rId38"/>
    <sheet name="post_sec 38" sheetId="53" r:id="rId39"/>
    <sheet name="sup 39" sheetId="85" r:id="rId40"/>
    <sheet name="sup 40-41" sheetId="86" r:id="rId41"/>
    <sheet name="sup 42" sheetId="87" r:id="rId42"/>
    <sheet name="sup 43 " sheetId="88" r:id="rId43"/>
    <sheet name="sup 44" sheetId="104" r:id="rId44"/>
    <sheet name="sup 45" sheetId="108" r:id="rId45"/>
    <sheet name="sup 46-47" sheetId="105" r:id="rId46"/>
    <sheet name="sup 48" sheetId="107" r:id="rId47"/>
    <sheet name="sup 49" sheetId="98" r:id="rId48"/>
    <sheet name="sup 50-51" sheetId="97" r:id="rId49"/>
    <sheet name="peda 52" sheetId="65" r:id="rId50"/>
    <sheet name="peda 53" sheetId="66" r:id="rId51"/>
    <sheet name="peda 54-55" sheetId="67" r:id="rId52"/>
    <sheet name="prof 56-57" sheetId="80" r:id="rId53"/>
    <sheet name="prof 58-59" sheetId="81" r:id="rId54"/>
    <sheet name="prof 60" sheetId="99" r:id="rId55"/>
    <sheet name="prof 61" sheetId="100" r:id="rId56"/>
    <sheet name="prof 62" sheetId="101" r:id="rId57"/>
    <sheet name="prof 63" sheetId="103" r:id="rId58"/>
  </sheets>
  <externalReferences>
    <externalReference r:id="rId59"/>
    <externalReference r:id="rId60"/>
    <externalReference r:id="rId61"/>
    <externalReference r:id="rId62"/>
    <externalReference r:id="rId63"/>
  </externalReferences>
  <definedNames>
    <definedName name="_____key5" localSheetId="0" hidden="1">'[1]touria recap'!#REF!</definedName>
    <definedName name="_____key5" localSheetId="54" hidden="1">'[1]touria recap'!#REF!</definedName>
    <definedName name="_____key5" localSheetId="55" hidden="1">'[1]touria recap'!#REF!</definedName>
    <definedName name="_____key5" localSheetId="56" hidden="1">'[1]touria recap'!#REF!</definedName>
    <definedName name="_____key5" localSheetId="57" hidden="1">'[1]touria recap'!#REF!</definedName>
    <definedName name="_____key5" localSheetId="39" hidden="1">'[1]touria recap'!#REF!</definedName>
    <definedName name="_____key5" localSheetId="40" hidden="1">'[1]touria recap'!#REF!</definedName>
    <definedName name="_____key5" localSheetId="41" hidden="1">'[1]touria recap'!#REF!</definedName>
    <definedName name="_____key5" localSheetId="42" hidden="1">'[1]touria recap'!#REF!</definedName>
    <definedName name="_____key5" localSheetId="43" hidden="1">'[1]touria recap'!#REF!</definedName>
    <definedName name="_____key5" localSheetId="44" hidden="1">'[1]touria recap'!#REF!</definedName>
    <definedName name="_____key5" localSheetId="45" hidden="1">'[1]touria recap'!#REF!</definedName>
    <definedName name="_____key5" localSheetId="46" hidden="1">'[1]touria recap'!#REF!</definedName>
    <definedName name="_____key5" localSheetId="47" hidden="1">'[1]touria recap'!#REF!</definedName>
    <definedName name="_____key5" localSheetId="48" hidden="1">'[1]touria recap'!#REF!</definedName>
    <definedName name="_____key5" hidden="1">'[1]touria recap'!#REF!</definedName>
    <definedName name="___f100" localSheetId="0">#REF!</definedName>
    <definedName name="___f100" localSheetId="54">#REF!</definedName>
    <definedName name="___f100" localSheetId="55">#REF!</definedName>
    <definedName name="___f100" localSheetId="56">#REF!</definedName>
    <definedName name="___f100" localSheetId="57">#REF!</definedName>
    <definedName name="___f100" localSheetId="39">#REF!</definedName>
    <definedName name="___f100" localSheetId="40">#REF!</definedName>
    <definedName name="___f100" localSheetId="41">#REF!</definedName>
    <definedName name="___f100" localSheetId="42">#REF!</definedName>
    <definedName name="___f100" localSheetId="43">#REF!</definedName>
    <definedName name="___f100" localSheetId="44">#REF!</definedName>
    <definedName name="___f100" localSheetId="45">#REF!</definedName>
    <definedName name="___f100" localSheetId="46">#REF!</definedName>
    <definedName name="___f100" localSheetId="47">#REF!</definedName>
    <definedName name="___f100" localSheetId="48">#REF!</definedName>
    <definedName name="___f100">#REF!</definedName>
    <definedName name="__cmr1" localSheetId="0" hidden="1">#REF!</definedName>
    <definedName name="__cmr1" localSheetId="54" hidden="1">#REF!</definedName>
    <definedName name="__cmr1" localSheetId="55" hidden="1">#REF!</definedName>
    <definedName name="__cmr1" localSheetId="56" hidden="1">#REF!</definedName>
    <definedName name="__cmr1" localSheetId="57" hidden="1">#REF!</definedName>
    <definedName name="__cmr1" localSheetId="39" hidden="1">#REF!</definedName>
    <definedName name="__cmr1" localSheetId="40" hidden="1">#REF!</definedName>
    <definedName name="__cmr1" localSheetId="41" hidden="1">#REF!</definedName>
    <definedName name="__cmr1" localSheetId="42" hidden="1">#REF!</definedName>
    <definedName name="__cmr1" localSheetId="43" hidden="1">#REF!</definedName>
    <definedName name="__cmr1" localSheetId="44" hidden="1">#REF!</definedName>
    <definedName name="__cmr1" localSheetId="45" hidden="1">#REF!</definedName>
    <definedName name="__cmr1" localSheetId="46" hidden="1">#REF!</definedName>
    <definedName name="__cmr1" localSheetId="47" hidden="1">#REF!</definedName>
    <definedName name="__cmr1" localSheetId="48" hidden="1">#REF!</definedName>
    <definedName name="__cmr1" hidden="1">#REF!</definedName>
    <definedName name="__f100" localSheetId="0">#REF!</definedName>
    <definedName name="__f100" localSheetId="54">#REF!</definedName>
    <definedName name="__f100" localSheetId="55">#REF!</definedName>
    <definedName name="__f100" localSheetId="56">#REF!</definedName>
    <definedName name="__f100" localSheetId="57">#REF!</definedName>
    <definedName name="__f100" localSheetId="39">#REF!</definedName>
    <definedName name="__f100" localSheetId="40">#REF!</definedName>
    <definedName name="__f100" localSheetId="41">#REF!</definedName>
    <definedName name="__f100" localSheetId="42">#REF!</definedName>
    <definedName name="__f100" localSheetId="43">#REF!</definedName>
    <definedName name="__f100" localSheetId="44">#REF!</definedName>
    <definedName name="__f100" localSheetId="45">#REF!</definedName>
    <definedName name="__f100" localSheetId="46">#REF!</definedName>
    <definedName name="__f100" localSheetId="47">#REF!</definedName>
    <definedName name="__f100" localSheetId="48">#REF!</definedName>
    <definedName name="__f100">#REF!</definedName>
    <definedName name="__key5" localSheetId="0" hidden="1">[2]litsexistants!#REF!</definedName>
    <definedName name="__key5" localSheetId="54" hidden="1">[2]litsexistants!#REF!</definedName>
    <definedName name="__key5" localSheetId="55" hidden="1">[3]litsexistants!#REF!</definedName>
    <definedName name="__key5" localSheetId="56" hidden="1">[3]litsexistants!#REF!</definedName>
    <definedName name="__key5" localSheetId="57" hidden="1">[3]litsexistants!#REF!</definedName>
    <definedName name="__key5" localSheetId="39" hidden="1">[4]litsexistants!#REF!</definedName>
    <definedName name="__key5" localSheetId="40" hidden="1">[4]litsexistants!#REF!</definedName>
    <definedName name="__key5" localSheetId="41" hidden="1">[4]litsexistants!#REF!</definedName>
    <definedName name="__key5" localSheetId="42" hidden="1">[4]litsexistants!#REF!</definedName>
    <definedName name="__key5" localSheetId="43" hidden="1">[4]litsexistants!#REF!</definedName>
    <definedName name="__key5" localSheetId="44" hidden="1">[4]litsexistants!#REF!</definedName>
    <definedName name="__key5" localSheetId="45" hidden="1">[4]litsexistants!#REF!</definedName>
    <definedName name="__key5" localSheetId="46" hidden="1">[4]litsexistants!#REF!</definedName>
    <definedName name="__key5" localSheetId="47" hidden="1">[4]litsexistants!#REF!</definedName>
    <definedName name="__key5" localSheetId="48" hidden="1">[4]litsexistants!#REF!</definedName>
    <definedName name="__key5" hidden="1">[2]litsexistants!#REF!</definedName>
    <definedName name="_f100" localSheetId="0">#REF!</definedName>
    <definedName name="_f100" localSheetId="54">#REF!</definedName>
    <definedName name="_f100" localSheetId="55">#REF!</definedName>
    <definedName name="_f100" localSheetId="56">#REF!</definedName>
    <definedName name="_f100" localSheetId="57">#REF!</definedName>
    <definedName name="_f100" localSheetId="39">#REF!</definedName>
    <definedName name="_f100" localSheetId="40">#REF!</definedName>
    <definedName name="_f100" localSheetId="41">#REF!</definedName>
    <definedName name="_f100" localSheetId="42">#REF!</definedName>
    <definedName name="_f100" localSheetId="43">#REF!</definedName>
    <definedName name="_f100" localSheetId="44">#REF!</definedName>
    <definedName name="_f100" localSheetId="45">#REF!</definedName>
    <definedName name="_f100" localSheetId="46">#REF!</definedName>
    <definedName name="_f100" localSheetId="47">#REF!</definedName>
    <definedName name="_f100" localSheetId="48">#REF!</definedName>
    <definedName name="_f100">#REF!</definedName>
    <definedName name="_xlnm._FilterDatabase" localSheetId="47" hidden="1">'sup 49'!#REF!</definedName>
    <definedName name="_Key1" localSheetId="18" hidden="1">'colleg 17'!#REF!</definedName>
    <definedName name="_Key1" localSheetId="19" hidden="1">'colleg 18'!#REF!</definedName>
    <definedName name="_Key1" localSheetId="22" hidden="1">'colleg 21'!$C$14:$F$77</definedName>
    <definedName name="_Key1" localSheetId="23" hidden="1">'colleg 22'!$F$11:$F$161</definedName>
    <definedName name="_Key1" localSheetId="24" hidden="1">'colleg 23'!#REF!</definedName>
    <definedName name="_Key1" localSheetId="25" hidden="1">'colleg 24'!#REF!</definedName>
    <definedName name="_Key1" localSheetId="11" hidden="1">'prim 10'!#REF!</definedName>
    <definedName name="_Key1" localSheetId="13" hidden="1">'prim 12'!#REF!</definedName>
    <definedName name="_Key1" localSheetId="14" hidden="1">'prim 13'!#REF!</definedName>
    <definedName name="_Key1" localSheetId="16" hidden="1">'prim 15'!#REF!</definedName>
    <definedName name="_Key1" localSheetId="6" hidden="1">'prim 5'!$G$13:$H$73</definedName>
    <definedName name="_Key1" localSheetId="7" hidden="1">'prim 6'!$G$11:$G$63</definedName>
    <definedName name="_Key1" localSheetId="54" hidden="1">#REF!</definedName>
    <definedName name="_Key1" localSheetId="55" hidden="1">#REF!</definedName>
    <definedName name="_Key1" localSheetId="56" hidden="1">#REF!</definedName>
    <definedName name="_Key1" localSheetId="57" hidden="1">#REF!</definedName>
    <definedName name="_Key1" localSheetId="27" hidden="1">'qualif 26'!#REF!</definedName>
    <definedName name="_Key1" localSheetId="28" hidden="1">'qualif 27'!$D$13:$F$64</definedName>
    <definedName name="_Key1" localSheetId="30" hidden="1">'qualif 29'!#REF!</definedName>
    <definedName name="_Key1" localSheetId="32" hidden="1">'qualif 31'!$C$201:$E$275</definedName>
    <definedName name="_Key1" localSheetId="33" hidden="1">'qualif 32'!#REF!</definedName>
    <definedName name="_Key1" localSheetId="39" hidden="1">#REF!</definedName>
    <definedName name="_Key1" localSheetId="40" hidden="1">#REF!</definedName>
    <definedName name="_Key1" localSheetId="41" hidden="1">'sup 42'!#REF!</definedName>
    <definedName name="_Key1" localSheetId="42" hidden="1">#REF!</definedName>
    <definedName name="_Key1" localSheetId="43" hidden="1">#REF!</definedName>
    <definedName name="_Key1" localSheetId="44" hidden="1">#REF!</definedName>
    <definedName name="_Key1" localSheetId="45" hidden="1">#REF!</definedName>
    <definedName name="_Key1" localSheetId="46" hidden="1">#REF!</definedName>
    <definedName name="_Key1" localSheetId="47" hidden="1">#REF!</definedName>
    <definedName name="_Key1" localSheetId="48" hidden="1">#REF!</definedName>
    <definedName name="_Key1" hidden="1">#REF!</definedName>
    <definedName name="_Key2" localSheetId="22" hidden="1">'colleg 21'!$C$14:$F$77</definedName>
    <definedName name="_Key2" localSheetId="24" hidden="1">'colleg 23'!#REF!</definedName>
    <definedName name="_Key2" localSheetId="25" hidden="1">'colleg 24'!#REF!</definedName>
    <definedName name="_Key2" localSheetId="54" hidden="1">[2]litsexistants!#REF!</definedName>
    <definedName name="_Key2" localSheetId="55" hidden="1">[3]litsexistants!#REF!</definedName>
    <definedName name="_Key2" localSheetId="56" hidden="1">[3]litsexistants!#REF!</definedName>
    <definedName name="_Key2" localSheetId="57" hidden="1">[3]litsexistants!#REF!</definedName>
    <definedName name="_Key2" localSheetId="32" hidden="1">'qualif 31'!$C$201:$E$275</definedName>
    <definedName name="_Key2" localSheetId="39" hidden="1">[4]litsexistants!#REF!</definedName>
    <definedName name="_Key2" localSheetId="40" hidden="1">[4]litsexistants!#REF!</definedName>
    <definedName name="_Key2" localSheetId="41" hidden="1">[4]litsexistants!#REF!</definedName>
    <definedName name="_Key2" localSheetId="42" hidden="1">[4]litsexistants!#REF!</definedName>
    <definedName name="_Key2" localSheetId="43" hidden="1">[4]litsexistants!#REF!</definedName>
    <definedName name="_Key2" localSheetId="44" hidden="1">[4]litsexistants!#REF!</definedName>
    <definedName name="_Key2" localSheetId="45" hidden="1">[4]litsexistants!#REF!</definedName>
    <definedName name="_Key2" localSheetId="46" hidden="1">[4]litsexistants!#REF!</definedName>
    <definedName name="_Key2" localSheetId="47" hidden="1">[4]litsexistants!#REF!</definedName>
    <definedName name="_Key2" localSheetId="48" hidden="1">[4]litsexistants!#REF!</definedName>
    <definedName name="_Key2" hidden="1">[2]litsexistants!#REF!</definedName>
    <definedName name="_key3" localSheetId="54" hidden="1">'[1]touria recap'!#REF!</definedName>
    <definedName name="_key3" localSheetId="55" hidden="1">'[1]touria recap'!#REF!</definedName>
    <definedName name="_key3" localSheetId="56" hidden="1">'[1]touria recap'!#REF!</definedName>
    <definedName name="_key3" localSheetId="57" hidden="1">'[1]touria recap'!#REF!</definedName>
    <definedName name="_key3" localSheetId="39" hidden="1">'[1]touria recap'!#REF!</definedName>
    <definedName name="_key3" localSheetId="40" hidden="1">'[1]touria recap'!#REF!</definedName>
    <definedName name="_key3" localSheetId="41" hidden="1">'[1]touria recap'!#REF!</definedName>
    <definedName name="_key3" localSheetId="42" hidden="1">'[1]touria recap'!#REF!</definedName>
    <definedName name="_key3" localSheetId="43" hidden="1">'[1]touria recap'!#REF!</definedName>
    <definedName name="_key3" localSheetId="44" hidden="1">'[1]touria recap'!#REF!</definedName>
    <definedName name="_key3" localSheetId="45" hidden="1">'[1]touria recap'!#REF!</definedName>
    <definedName name="_key3" localSheetId="46" hidden="1">'[1]touria recap'!#REF!</definedName>
    <definedName name="_key3" localSheetId="47" hidden="1">'[1]touria recap'!#REF!</definedName>
    <definedName name="_key3" localSheetId="48" hidden="1">'[1]touria recap'!#REF!</definedName>
    <definedName name="_key3" hidden="1">'[1]touria recap'!#REF!</definedName>
    <definedName name="_Order1" localSheetId="18" hidden="1">255</definedName>
    <definedName name="_Order1" localSheetId="19" hidden="1">255</definedName>
    <definedName name="_Order1" localSheetId="22" hidden="1">255</definedName>
    <definedName name="_Order1" localSheetId="23" hidden="1">255</definedName>
    <definedName name="_Order1" localSheetId="24" hidden="1">255</definedName>
    <definedName name="_Order1" localSheetId="25" hidden="1">255</definedName>
    <definedName name="_Order1" localSheetId="11" hidden="1">255</definedName>
    <definedName name="_Order1" localSheetId="13" hidden="1">255</definedName>
    <definedName name="_Order1" localSheetId="14" hidden="1">255</definedName>
    <definedName name="_Order1" localSheetId="16" hidden="1">255</definedName>
    <definedName name="_Order1" localSheetId="6" hidden="1">255</definedName>
    <definedName name="_Order1" localSheetId="7" hidden="1">255</definedName>
    <definedName name="_Order1" localSheetId="27" hidden="1">255</definedName>
    <definedName name="_Order1" localSheetId="28" hidden="1">255</definedName>
    <definedName name="_Order1" localSheetId="30" hidden="1">255</definedName>
    <definedName name="_Order1" localSheetId="32" hidden="1">255</definedName>
    <definedName name="_Order1" localSheetId="33" hidden="1">255</definedName>
    <definedName name="_Order1" localSheetId="41" hidden="1">255</definedName>
    <definedName name="_Order1" hidden="1">255</definedName>
    <definedName name="_Order2" localSheetId="22" hidden="1">255</definedName>
    <definedName name="_Order2" localSheetId="24" hidden="1">255</definedName>
    <definedName name="_Order2" localSheetId="25" hidden="1">255</definedName>
    <definedName name="_Order2" localSheetId="32" hidden="1">255</definedName>
    <definedName name="_Order2" hidden="1">255</definedName>
    <definedName name="_Regression_Int" localSheetId="17" hidden="1">1</definedName>
    <definedName name="_Regression_Int" localSheetId="18" hidden="1">1</definedName>
    <definedName name="_Regression_Int" localSheetId="19" hidden="1">1</definedName>
    <definedName name="_Regression_Int" localSheetId="22" hidden="1">1</definedName>
    <definedName name="_Regression_Int" localSheetId="23" hidden="1">1</definedName>
    <definedName name="_Regression_Int" localSheetId="24" hidden="1">1</definedName>
    <definedName name="_Regression_Int" localSheetId="25" hidden="1">1</definedName>
    <definedName name="_Regression_Int" localSheetId="50" hidden="1">1</definedName>
    <definedName name="_Regression_Int" localSheetId="11" hidden="1">1</definedName>
    <definedName name="_Regression_Int" localSheetId="13" hidden="1">1</definedName>
    <definedName name="_Regression_Int" localSheetId="14" hidden="1">1</definedName>
    <definedName name="_Regression_Int" localSheetId="15" hidden="1">1</definedName>
    <definedName name="_Regression_Int" localSheetId="16" hidden="1">1</definedName>
    <definedName name="_Regression_Int" localSheetId="5" hidden="1">1</definedName>
    <definedName name="_Regression_Int" localSheetId="6" hidden="1">1</definedName>
    <definedName name="_Regression_Int" localSheetId="7" hidden="1">1</definedName>
    <definedName name="_Regression_Int" localSheetId="8" hidden="1">1</definedName>
    <definedName name="_Regression_Int" localSheetId="52" hidden="1">1</definedName>
    <definedName name="_Regression_Int" localSheetId="53" hidden="1">1</definedName>
    <definedName name="_Regression_Int" localSheetId="54" hidden="1">1</definedName>
    <definedName name="_Regression_Int" localSheetId="55" hidden="1">1</definedName>
    <definedName name="_Regression_Int" localSheetId="56" hidden="1">1</definedName>
    <definedName name="_Regression_Int" localSheetId="57" hidden="1">1</definedName>
    <definedName name="_Regression_Int" localSheetId="26" hidden="1">1</definedName>
    <definedName name="_Regression_Int" localSheetId="27" hidden="1">1</definedName>
    <definedName name="_Regression_Int" localSheetId="28" hidden="1">1</definedName>
    <definedName name="_Regression_Int" localSheetId="30" hidden="1">1</definedName>
    <definedName name="_Regression_Int" localSheetId="31" hidden="1">1</definedName>
    <definedName name="_Regression_Int" localSheetId="32" hidden="1">1</definedName>
    <definedName name="_Regression_Int" localSheetId="33" hidden="1">1</definedName>
    <definedName name="_Regression_Int" localSheetId="34" hidden="1">1</definedName>
    <definedName name="_Regression_Int" localSheetId="40" hidden="1">1</definedName>
    <definedName name="_Regression_Int" localSheetId="41" hidden="1">1</definedName>
    <definedName name="_Regression_Int" localSheetId="42" hidden="1">1</definedName>
    <definedName name="_Regression_Int" localSheetId="43" hidden="1">1</definedName>
    <definedName name="_Regression_Int" localSheetId="44" hidden="1">1</definedName>
    <definedName name="_Regression_Int" localSheetId="45" hidden="1">1</definedName>
    <definedName name="_Regression_Int" localSheetId="46" hidden="1">1</definedName>
    <definedName name="_Regression_Int" localSheetId="47" hidden="1">1</definedName>
    <definedName name="_Regression_Int" hidden="1">1</definedName>
    <definedName name="_Sort" localSheetId="18" hidden="1">'colleg 17'!#REF!</definedName>
    <definedName name="_Sort" localSheetId="19" hidden="1">'colleg 18'!#REF!</definedName>
    <definedName name="_Sort" localSheetId="22" hidden="1">'colleg 21'!$C$14:$F$77</definedName>
    <definedName name="_Sort" localSheetId="23" hidden="1">'colleg 22'!$F$11:$F$161</definedName>
    <definedName name="_Sort" localSheetId="24" hidden="1">'colleg 23'!#REF!</definedName>
    <definedName name="_Sort" localSheetId="25" hidden="1">'colleg 24'!#REF!</definedName>
    <definedName name="_Sort" localSheetId="11" hidden="1">'prim 10'!#REF!</definedName>
    <definedName name="_Sort" localSheetId="13" hidden="1">'prim 12'!#REF!</definedName>
    <definedName name="_Sort" localSheetId="14" hidden="1">'prim 13'!#REF!</definedName>
    <definedName name="_Sort" localSheetId="16" hidden="1">'prim 15'!#REF!</definedName>
    <definedName name="_Sort" localSheetId="6" hidden="1">'prim 5'!$G$13:$H$73</definedName>
    <definedName name="_Sort" localSheetId="7" hidden="1">'prim 6'!$G$11:$G$63</definedName>
    <definedName name="_Sort" localSheetId="54" hidden="1">#REF!</definedName>
    <definedName name="_Sort" localSheetId="55" hidden="1">#REF!</definedName>
    <definedName name="_Sort" localSheetId="56" hidden="1">#REF!</definedName>
    <definedName name="_Sort" localSheetId="57" hidden="1">#REF!</definedName>
    <definedName name="_Sort" localSheetId="27" hidden="1">'qualif 26'!#REF!</definedName>
    <definedName name="_Sort" localSheetId="28" hidden="1">'qualif 27'!$D$13:$F$64</definedName>
    <definedName name="_Sort" localSheetId="30" hidden="1">'qualif 29'!#REF!</definedName>
    <definedName name="_Sort" localSheetId="32" hidden="1">'qualif 31'!$C$201:$E$275</definedName>
    <definedName name="_Sort" localSheetId="33" hidden="1">'qualif 32'!#REF!</definedName>
    <definedName name="_Sort" localSheetId="39" hidden="1">#REF!</definedName>
    <definedName name="_Sort" localSheetId="40" hidden="1">#REF!</definedName>
    <definedName name="_Sort" localSheetId="41" hidden="1">'sup 42'!$I$10:$I$37</definedName>
    <definedName name="_Sort" localSheetId="42" hidden="1">#REF!</definedName>
    <definedName name="_Sort" localSheetId="43" hidden="1">#REF!</definedName>
    <definedName name="_Sort" localSheetId="44" hidden="1">#REF!</definedName>
    <definedName name="_Sort" localSheetId="45" hidden="1">#REF!</definedName>
    <definedName name="_Sort" localSheetId="46" hidden="1">#REF!</definedName>
    <definedName name="_Sort" localSheetId="47" hidden="1">#REF!</definedName>
    <definedName name="_Sort" localSheetId="48" hidden="1">#REF!</definedName>
    <definedName name="_Sort" hidden="1">#REF!</definedName>
    <definedName name="AA" localSheetId="54" hidden="1">'[1]touria recap'!#REF!</definedName>
    <definedName name="AA" localSheetId="55" hidden="1">'[1]touria recap'!#REF!</definedName>
    <definedName name="AA" localSheetId="56" hidden="1">'[1]touria recap'!#REF!</definedName>
    <definedName name="AA" localSheetId="57" hidden="1">'[1]touria recap'!#REF!</definedName>
    <definedName name="AA" localSheetId="39" hidden="1">'[1]touria recap'!#REF!</definedName>
    <definedName name="AA" localSheetId="40" hidden="1">'[1]touria recap'!#REF!</definedName>
    <definedName name="AA" localSheetId="41" hidden="1">'[1]touria recap'!#REF!</definedName>
    <definedName name="AA" localSheetId="42" hidden="1">'[1]touria recap'!#REF!</definedName>
    <definedName name="AA" localSheetId="43" hidden="1">'[1]touria recap'!#REF!</definedName>
    <definedName name="AA" localSheetId="44" hidden="1">'[1]touria recap'!#REF!</definedName>
    <definedName name="AA" localSheetId="45" hidden="1">'[1]touria recap'!#REF!</definedName>
    <definedName name="AA" localSheetId="46" hidden="1">'[1]touria recap'!#REF!</definedName>
    <definedName name="AA" localSheetId="47" hidden="1">'[1]touria recap'!#REF!</definedName>
    <definedName name="AA" localSheetId="48" hidden="1">'[1]touria recap'!#REF!</definedName>
    <definedName name="AA" hidden="1">'[1]touria recap'!#REF!</definedName>
    <definedName name="_xlnm.Database" localSheetId="54">#REF!</definedName>
    <definedName name="_xlnm.Database" localSheetId="55">#REF!</definedName>
    <definedName name="_xlnm.Database" localSheetId="56">#REF!</definedName>
    <definedName name="_xlnm.Database" localSheetId="57">#REF!</definedName>
    <definedName name="_xlnm.Database" localSheetId="39">#REF!</definedName>
    <definedName name="_xlnm.Database" localSheetId="40">#REF!</definedName>
    <definedName name="_xlnm.Database" localSheetId="41">#REF!</definedName>
    <definedName name="_xlnm.Database" localSheetId="42">#REF!</definedName>
    <definedName name="_xlnm.Database" localSheetId="43">#REF!</definedName>
    <definedName name="_xlnm.Database" localSheetId="44">#REF!</definedName>
    <definedName name="_xlnm.Database" localSheetId="45">#REF!</definedName>
    <definedName name="_xlnm.Database" localSheetId="46">#REF!</definedName>
    <definedName name="_xlnm.Database" localSheetId="47">#REF!</definedName>
    <definedName name="_xlnm.Database" localSheetId="48">#REF!</definedName>
    <definedName name="_xlnm.Database">#REF!</definedName>
    <definedName name="BRNRN" localSheetId="54">#REF!</definedName>
    <definedName name="BRNRN" localSheetId="55">#REF!</definedName>
    <definedName name="BRNRN" localSheetId="56">#REF!</definedName>
    <definedName name="BRNRN" localSheetId="57">#REF!</definedName>
    <definedName name="BRNRN" localSheetId="39">#REF!</definedName>
    <definedName name="BRNRN" localSheetId="40">#REF!</definedName>
    <definedName name="BRNRN" localSheetId="41">#REF!</definedName>
    <definedName name="BRNRN" localSheetId="42">#REF!</definedName>
    <definedName name="BRNRN" localSheetId="43">#REF!</definedName>
    <definedName name="BRNRN" localSheetId="44">#REF!</definedName>
    <definedName name="BRNRN" localSheetId="45">#REF!</definedName>
    <definedName name="BRNRN" localSheetId="46">#REF!</definedName>
    <definedName name="BRNRN" localSheetId="47">#REF!</definedName>
    <definedName name="BRNRN" localSheetId="48">#REF!</definedName>
    <definedName name="BRNRN">#REF!</definedName>
    <definedName name="pp" localSheetId="54" hidden="1">#REF!</definedName>
    <definedName name="pp" localSheetId="55" hidden="1">#REF!</definedName>
    <definedName name="pp" localSheetId="56" hidden="1">#REF!</definedName>
    <definedName name="pp" localSheetId="57" hidden="1">#REF!</definedName>
    <definedName name="pp" localSheetId="39" hidden="1">#REF!</definedName>
    <definedName name="pp" localSheetId="40" hidden="1">#REF!</definedName>
    <definedName name="pp" localSheetId="41" hidden="1">#REF!</definedName>
    <definedName name="pp" localSheetId="42" hidden="1">#REF!</definedName>
    <definedName name="pp" localSheetId="43" hidden="1">#REF!</definedName>
    <definedName name="pp" localSheetId="44" hidden="1">#REF!</definedName>
    <definedName name="pp" localSheetId="45" hidden="1">#REF!</definedName>
    <definedName name="pp" localSheetId="46" hidden="1">#REF!</definedName>
    <definedName name="pp" localSheetId="47" hidden="1">#REF!</definedName>
    <definedName name="pp" localSheetId="48" hidden="1">#REF!</definedName>
    <definedName name="pp" hidden="1">#REF!</definedName>
    <definedName name="Print_Area_MI" localSheetId="54">#REF!</definedName>
    <definedName name="Print_Area_MI" localSheetId="55">#REF!</definedName>
    <definedName name="Print_Area_MI" localSheetId="56">#REF!</definedName>
    <definedName name="Print_Area_MI" localSheetId="57">#REF!</definedName>
    <definedName name="Print_Area_MI" localSheetId="39">#REF!</definedName>
    <definedName name="Print_Area_MI" localSheetId="40">#REF!</definedName>
    <definedName name="Print_Area_MI" localSheetId="41">#REF!</definedName>
    <definedName name="Print_Area_MI" localSheetId="42">#REF!</definedName>
    <definedName name="Print_Area_MI" localSheetId="43">#REF!</definedName>
    <definedName name="Print_Area_MI" localSheetId="44">#REF!</definedName>
    <definedName name="Print_Area_MI" localSheetId="45">#REF!</definedName>
    <definedName name="Print_Area_MI" localSheetId="46">#REF!</definedName>
    <definedName name="Print_Area_MI" localSheetId="47">#REF!</definedName>
    <definedName name="Print_Area_MI" localSheetId="48">#REF!</definedName>
    <definedName name="Print_Area_MI">#REF!</definedName>
    <definedName name="_xlnm.Print_Area" localSheetId="18">'colleg 17'!$A$1:$F$114</definedName>
    <definedName name="_xlnm.Print_Area" localSheetId="22">'colleg 21'!$A$1:$F$115</definedName>
    <definedName name="_xlnm.Print_Area" localSheetId="50">'peda 53'!$A$1:$D$39</definedName>
    <definedName name="_xlnm.Print_Area" localSheetId="51">'peda 54-55'!$A$1:$H$45</definedName>
    <definedName name="_xlnm.Print_Area" localSheetId="36">'post_sec 36'!$A$1:$F$39</definedName>
    <definedName name="_xlnm.Print_Area" localSheetId="38">'post_sec 38'!$A$1:$H$58</definedName>
    <definedName name="_xlnm.Print_Area" localSheetId="12">'prim 11'!$A$1:$F$60</definedName>
    <definedName name="_xlnm.Print_Area" localSheetId="6">'prim 5'!$A$1:$F$114</definedName>
    <definedName name="_xlnm.Print_Area" localSheetId="10">'prim 9'!$A$1:$F$49</definedName>
    <definedName name="_xlnm.Print_Area" localSheetId="26">'qualif 25'!$A$1:$F$64</definedName>
    <definedName name="_xlnm.Print_Area" localSheetId="32">'qualif 31'!$A$1:$E$98</definedName>
    <definedName name="_xlnm.Print_Area" localSheetId="40">'sup 40-41'!$A$1:$J$62</definedName>
    <definedName name="_xlnm.Print_Area" localSheetId="41">'sup 42'!$A$1:$H$41</definedName>
    <definedName name="_xlnm.Print_Area" localSheetId="42">'sup 43 '!$A$1:$E$53</definedName>
    <definedName name="_xlnm.Print_Area" localSheetId="43">'sup 44'!$A$1:$H$211</definedName>
    <definedName name="_xlnm.Print_Area" localSheetId="45">'sup 46-47'!$A$1:$I$63</definedName>
    <definedName name="_xlnm.Print_Area" localSheetId="46">'sup 48'!$A$1:$F$60</definedName>
    <definedName name="_xlnm.Print_Area" localSheetId="47">'sup 49'!$A$1:$D$57</definedName>
    <definedName name="_xlnm.Print_Area" localSheetId="48">'sup 50-51'!$A$1:$H$46</definedName>
    <definedName name="Zone_impres_MI" localSheetId="0">#REF!</definedName>
    <definedName name="Zone_impres_MI" localSheetId="54">#REF!</definedName>
    <definedName name="Zone_impres_MI" localSheetId="55">#REF!</definedName>
    <definedName name="Zone_impres_MI" localSheetId="56">#REF!</definedName>
    <definedName name="Zone_impres_MI" localSheetId="57">#REF!</definedName>
    <definedName name="Zone_impres_MI" localSheetId="39">#REF!</definedName>
    <definedName name="Zone_impres_MI" localSheetId="40">#REF!</definedName>
    <definedName name="Zone_impres_MI" localSheetId="41">#REF!</definedName>
    <definedName name="Zone_impres_MI" localSheetId="42">#REF!</definedName>
    <definedName name="Zone_impres_MI" localSheetId="43">#REF!</definedName>
    <definedName name="Zone_impres_MI" localSheetId="44">#REF!</definedName>
    <definedName name="Zone_impres_MI" localSheetId="45">#REF!</definedName>
    <definedName name="Zone_impres_MI" localSheetId="46">#REF!</definedName>
    <definedName name="Zone_impres_MI" localSheetId="47">#REF!</definedName>
    <definedName name="Zone_impres_MI" localSheetId="48">#REF!</definedName>
    <definedName name="Zone_impres_MI">#REF!</definedName>
  </definedNames>
  <calcPr calcId="12451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" i="88"/>
  <c r="C48" i="81"/>
  <c r="C49"/>
  <c r="C50"/>
  <c r="C51"/>
  <c r="D62" i="108" l="1"/>
  <c r="E62"/>
  <c r="C62"/>
  <c r="B62"/>
  <c r="C50" i="98"/>
  <c r="B50"/>
  <c r="B6" i="107" l="1"/>
  <c r="E49"/>
  <c r="D49"/>
  <c r="C49"/>
  <c r="B49"/>
  <c r="E29"/>
  <c r="D29"/>
  <c r="C29"/>
  <c r="B29"/>
  <c r="F12" i="105"/>
  <c r="B12"/>
  <c r="F57" l="1"/>
  <c r="C57"/>
  <c r="C68" s="1"/>
  <c r="B57"/>
  <c r="B68" s="1"/>
  <c r="C191" i="104" l="1"/>
  <c r="D191"/>
  <c r="B191"/>
  <c r="C166"/>
  <c r="D166"/>
  <c r="B166"/>
  <c r="C154" l="1"/>
  <c r="D154"/>
  <c r="B154"/>
  <c r="C77"/>
  <c r="D77"/>
  <c r="B121" l="1"/>
  <c r="C121"/>
  <c r="D121"/>
  <c r="D201"/>
  <c r="C201"/>
  <c r="B201"/>
  <c r="D134"/>
  <c r="C134"/>
  <c r="B134"/>
  <c r="D102"/>
  <c r="C102"/>
  <c r="B102"/>
  <c r="B77"/>
  <c r="D57"/>
  <c r="C57"/>
  <c r="B57"/>
  <c r="D44"/>
  <c r="C44"/>
  <c r="B44"/>
  <c r="D29"/>
  <c r="C29"/>
  <c r="B29"/>
  <c r="D11"/>
  <c r="C11"/>
  <c r="B11"/>
  <c r="B211" l="1"/>
  <c r="C211"/>
  <c r="D211"/>
  <c r="B48" i="88" l="1"/>
  <c r="C27"/>
  <c r="B27"/>
  <c r="C14"/>
  <c r="B14"/>
  <c r="C48" l="1"/>
  <c r="C34"/>
  <c r="C35" s="1"/>
  <c r="C8"/>
  <c r="C29" l="1"/>
  <c r="C39" i="103" l="1"/>
  <c r="D39"/>
  <c r="E39"/>
  <c r="F39"/>
  <c r="B38"/>
  <c r="B37"/>
  <c r="B36"/>
  <c r="B35"/>
  <c r="B34"/>
  <c r="B33"/>
  <c r="B32"/>
  <c r="B31"/>
  <c r="B30"/>
  <c r="B29"/>
  <c r="B28"/>
  <c r="B27"/>
  <c r="B26"/>
  <c r="B25"/>
  <c r="B24"/>
  <c r="B23"/>
  <c r="B21"/>
  <c r="B20"/>
  <c r="B19"/>
  <c r="B18"/>
  <c r="B17"/>
  <c r="B16"/>
  <c r="B15"/>
  <c r="B14"/>
  <c r="B13"/>
  <c r="B12"/>
  <c r="K28" i="101"/>
  <c r="J28"/>
  <c r="I28"/>
  <c r="H28"/>
  <c r="G28"/>
  <c r="F28"/>
  <c r="E28"/>
  <c r="D28"/>
  <c r="C27"/>
  <c r="B27"/>
  <c r="C26"/>
  <c r="B26"/>
  <c r="C25"/>
  <c r="B25"/>
  <c r="C24"/>
  <c r="B24"/>
  <c r="C23"/>
  <c r="B23"/>
  <c r="C22"/>
  <c r="B22"/>
  <c r="C21"/>
  <c r="B21"/>
  <c r="C20"/>
  <c r="B20"/>
  <c r="C19"/>
  <c r="B19"/>
  <c r="C18"/>
  <c r="B18"/>
  <c r="C17"/>
  <c r="B17"/>
  <c r="C16"/>
  <c r="B16"/>
  <c r="B107" i="100"/>
  <c r="B112"/>
  <c r="B111"/>
  <c r="B110"/>
  <c r="B109"/>
  <c r="B108"/>
  <c r="B106"/>
  <c r="B105"/>
  <c r="B104"/>
  <c r="F103"/>
  <c r="E103"/>
  <c r="D103"/>
  <c r="C103"/>
  <c r="B102"/>
  <c r="B101"/>
  <c r="B100"/>
  <c r="B99"/>
  <c r="B98"/>
  <c r="B97"/>
  <c r="B96"/>
  <c r="B95"/>
  <c r="F94"/>
  <c r="E94"/>
  <c r="D94"/>
  <c r="C94"/>
  <c r="B93"/>
  <c r="B92"/>
  <c r="B91"/>
  <c r="B90"/>
  <c r="B89"/>
  <c r="F88"/>
  <c r="E88"/>
  <c r="D88"/>
  <c r="C88"/>
  <c r="B87"/>
  <c r="B86"/>
  <c r="B85"/>
  <c r="B84"/>
  <c r="B83"/>
  <c r="B82"/>
  <c r="B81"/>
  <c r="F80"/>
  <c r="E80"/>
  <c r="D80"/>
  <c r="C80"/>
  <c r="B79"/>
  <c r="B78"/>
  <c r="B77"/>
  <c r="B76"/>
  <c r="B75"/>
  <c r="B74"/>
  <c r="B73"/>
  <c r="B72"/>
  <c r="B71"/>
  <c r="F70"/>
  <c r="E70"/>
  <c r="D70"/>
  <c r="C70"/>
  <c r="F69"/>
  <c r="E69"/>
  <c r="D69"/>
  <c r="C69"/>
  <c r="B69"/>
  <c r="B52"/>
  <c r="B51"/>
  <c r="B50"/>
  <c r="B49"/>
  <c r="B48"/>
  <c r="F47"/>
  <c r="E47"/>
  <c r="D47"/>
  <c r="C47"/>
  <c r="B46"/>
  <c r="B45"/>
  <c r="B44"/>
  <c r="B43"/>
  <c r="B42"/>
  <c r="B41"/>
  <c r="B40"/>
  <c r="F39"/>
  <c r="E39"/>
  <c r="D39"/>
  <c r="C39"/>
  <c r="B38"/>
  <c r="B37"/>
  <c r="B36"/>
  <c r="B35"/>
  <c r="B34"/>
  <c r="B33"/>
  <c r="B32"/>
  <c r="B31"/>
  <c r="F30"/>
  <c r="E30"/>
  <c r="D30"/>
  <c r="C30"/>
  <c r="B29"/>
  <c r="B28"/>
  <c r="B27"/>
  <c r="B26"/>
  <c r="B25"/>
  <c r="B24"/>
  <c r="F23"/>
  <c r="E23"/>
  <c r="D23"/>
  <c r="C23"/>
  <c r="B22"/>
  <c r="B21"/>
  <c r="B20"/>
  <c r="B19"/>
  <c r="F18"/>
  <c r="E18"/>
  <c r="D18"/>
  <c r="C18"/>
  <c r="B17"/>
  <c r="B16"/>
  <c r="B15"/>
  <c r="B14"/>
  <c r="F13"/>
  <c r="E13"/>
  <c r="D13"/>
  <c r="C13"/>
  <c r="B12"/>
  <c r="F11"/>
  <c r="E11"/>
  <c r="D11"/>
  <c r="C11"/>
  <c r="I27" i="99"/>
  <c r="H27"/>
  <c r="G27"/>
  <c r="F27"/>
  <c r="E27"/>
  <c r="D27"/>
  <c r="C27"/>
  <c r="B27"/>
  <c r="B23" i="100" l="1"/>
  <c r="B39" i="103"/>
  <c r="C28" i="101"/>
  <c r="B28"/>
  <c r="B80" i="100"/>
  <c r="B94"/>
  <c r="B70"/>
  <c r="B103"/>
  <c r="B88"/>
  <c r="B47"/>
  <c r="B39"/>
  <c r="B30"/>
  <c r="B18"/>
  <c r="E113"/>
  <c r="F113"/>
  <c r="B13"/>
  <c r="D113"/>
  <c r="B11"/>
  <c r="C113"/>
  <c r="B113" l="1"/>
  <c r="B50" i="81"/>
  <c r="D50"/>
  <c r="B51"/>
  <c r="B49"/>
  <c r="B48"/>
  <c r="C15" i="97" l="1"/>
  <c r="G34"/>
  <c r="G36" s="1"/>
  <c r="F34"/>
  <c r="F36" s="1"/>
  <c r="E34"/>
  <c r="E36" s="1"/>
  <c r="D34"/>
  <c r="D36" s="1"/>
  <c r="C34"/>
  <c r="C36" s="1"/>
  <c r="B34"/>
  <c r="B36" s="1"/>
  <c r="H23"/>
  <c r="A23"/>
  <c r="G15"/>
  <c r="F15"/>
  <c r="E15"/>
  <c r="D15"/>
  <c r="B15"/>
  <c r="B9" i="85" l="1"/>
  <c r="E21" i="81" l="1"/>
  <c r="D21" s="1"/>
  <c r="C21" s="1"/>
  <c r="B21" s="1"/>
  <c r="E15"/>
  <c r="F15"/>
  <c r="D15"/>
  <c r="B23" i="80"/>
  <c r="E11"/>
  <c r="C11"/>
  <c r="D10"/>
  <c r="C10"/>
  <c r="B10"/>
  <c r="E9"/>
  <c r="E8"/>
  <c r="D6"/>
  <c r="C6" s="1"/>
  <c r="B6" s="1"/>
  <c r="E10" l="1"/>
  <c r="E21" i="67"/>
  <c r="D11" i="65"/>
  <c r="D12"/>
  <c r="D13"/>
  <c r="D14"/>
  <c r="D15"/>
  <c r="D16"/>
  <c r="D17"/>
  <c r="D18"/>
  <c r="D19"/>
  <c r="D20"/>
  <c r="D21"/>
  <c r="D10"/>
  <c r="O48" i="53"/>
  <c r="N48"/>
  <c r="M48"/>
  <c r="L48"/>
  <c r="K47"/>
  <c r="J47"/>
  <c r="K46"/>
  <c r="J46"/>
  <c r="K45"/>
  <c r="J45"/>
  <c r="K44"/>
  <c r="J44"/>
  <c r="K43"/>
  <c r="J43"/>
  <c r="K42"/>
  <c r="J42"/>
  <c r="K41"/>
  <c r="J41"/>
  <c r="K40"/>
  <c r="J40"/>
  <c r="K39"/>
  <c r="J39"/>
  <c r="K38"/>
  <c r="J38"/>
  <c r="K37"/>
  <c r="J37"/>
  <c r="K36"/>
  <c r="J36"/>
  <c r="K35"/>
  <c r="J35"/>
  <c r="K34"/>
  <c r="J34"/>
  <c r="K33"/>
  <c r="J33"/>
  <c r="K32"/>
  <c r="J32"/>
  <c r="K31"/>
  <c r="J31"/>
  <c r="K30"/>
  <c r="J30"/>
  <c r="K29"/>
  <c r="J29"/>
  <c r="K28"/>
  <c r="J28"/>
  <c r="K27"/>
  <c r="J27"/>
  <c r="K26"/>
  <c r="J26"/>
  <c r="K25"/>
  <c r="J25"/>
  <c r="K24"/>
  <c r="J24"/>
  <c r="K23"/>
  <c r="J23"/>
  <c r="K22"/>
  <c r="J22"/>
  <c r="K21"/>
  <c r="J21"/>
  <c r="K20"/>
  <c r="J20"/>
  <c r="K19"/>
  <c r="J19"/>
  <c r="K18"/>
  <c r="J18"/>
  <c r="K17"/>
  <c r="J17"/>
  <c r="K16"/>
  <c r="J16"/>
  <c r="K15"/>
  <c r="J15"/>
  <c r="K14"/>
  <c r="J14"/>
  <c r="K13"/>
  <c r="J13"/>
  <c r="K12"/>
  <c r="J12"/>
  <c r="K11"/>
  <c r="J11"/>
  <c r="K10"/>
  <c r="J10"/>
  <c r="C12" i="5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11"/>
  <c r="J48" i="53" l="1"/>
  <c r="K48"/>
  <c r="B38" i="52"/>
  <c r="C38"/>
  <c r="B80" i="46"/>
  <c r="B67"/>
  <c r="B57"/>
  <c r="B35"/>
  <c r="B21"/>
  <c r="B11"/>
  <c r="B20" i="40"/>
  <c r="C20"/>
  <c r="D20"/>
  <c r="E20"/>
  <c r="B29"/>
  <c r="C29"/>
  <c r="D29"/>
  <c r="E29"/>
  <c r="B39"/>
  <c r="C39"/>
  <c r="D39"/>
  <c r="E39"/>
  <c r="B47"/>
  <c r="C47"/>
  <c r="D47"/>
  <c r="E47"/>
  <c r="B65"/>
  <c r="C65"/>
  <c r="D65"/>
  <c r="E65"/>
  <c r="B75"/>
  <c r="C75"/>
  <c r="D75"/>
  <c r="E75"/>
  <c r="B84"/>
  <c r="C84"/>
  <c r="D84"/>
  <c r="E84"/>
  <c r="B90"/>
  <c r="C90"/>
  <c r="D90"/>
  <c r="E90"/>
  <c r="B97"/>
  <c r="C97"/>
  <c r="D97"/>
  <c r="E97"/>
  <c r="B102"/>
  <c r="C102"/>
  <c r="D102"/>
  <c r="E102"/>
  <c r="B107"/>
  <c r="C107"/>
  <c r="D107"/>
  <c r="E107"/>
  <c r="B32" i="37"/>
  <c r="B54" i="46" l="1"/>
  <c r="B99"/>
  <c r="B10" i="37"/>
  <c r="C21" i="33"/>
  <c r="D21"/>
  <c r="B32" i="24" l="1"/>
  <c r="B9"/>
  <c r="B46" i="21"/>
  <c r="B45"/>
  <c r="B44"/>
  <c r="B43"/>
  <c r="D44"/>
  <c r="D45"/>
  <c r="C45"/>
  <c r="D46"/>
  <c r="C46"/>
  <c r="C43"/>
  <c r="D43"/>
  <c r="B23" i="16"/>
  <c r="B14"/>
  <c r="D23"/>
  <c r="D14"/>
  <c r="B34" i="13"/>
  <c r="B19"/>
  <c r="B34" i="12"/>
  <c r="B19"/>
  <c r="B48" i="11"/>
  <c r="B47"/>
  <c r="B46"/>
  <c r="B45"/>
  <c r="B9" i="6" l="1"/>
  <c r="B37" i="1" l="1"/>
  <c r="B31"/>
  <c r="B25"/>
  <c r="B24"/>
  <c r="B15"/>
  <c r="B14"/>
  <c r="B8" i="88" l="1"/>
  <c r="C21" i="66" l="1"/>
  <c r="B35" i="88" l="1"/>
  <c r="B29" s="1"/>
  <c r="F7" i="86" l="1"/>
  <c r="C7" s="1"/>
  <c r="C9" i="85"/>
  <c r="C6"/>
  <c r="B6" s="1"/>
  <c r="D80" i="46" l="1"/>
  <c r="C80"/>
  <c r="D67"/>
  <c r="C67"/>
  <c r="D57"/>
  <c r="C57"/>
  <c r="D35"/>
  <c r="C35"/>
  <c r="D21"/>
  <c r="C21"/>
  <c r="D11"/>
  <c r="C11"/>
  <c r="C54" l="1"/>
  <c r="C99"/>
  <c r="D99"/>
  <c r="D54"/>
  <c r="C58" i="45" l="1"/>
  <c r="D58"/>
  <c r="E58"/>
  <c r="B58"/>
  <c r="C31"/>
  <c r="D31"/>
  <c r="E31"/>
  <c r="B31"/>
  <c r="C19"/>
  <c r="D19"/>
  <c r="E19"/>
  <c r="B19"/>
  <c r="C12"/>
  <c r="D12"/>
  <c r="E12"/>
  <c r="B12"/>
  <c r="C14" i="53" l="1"/>
  <c r="C15"/>
  <c r="C16"/>
  <c r="C17"/>
  <c r="C18"/>
  <c r="C19"/>
  <c r="C20"/>
  <c r="C21"/>
  <c r="C22"/>
  <c r="C24"/>
  <c r="C25"/>
  <c r="C23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B14"/>
  <c r="B15"/>
  <c r="B16"/>
  <c r="B17"/>
  <c r="B18"/>
  <c r="B19"/>
  <c r="B20"/>
  <c r="B21"/>
  <c r="B22"/>
  <c r="B24"/>
  <c r="B25"/>
  <c r="B23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13"/>
  <c r="C13"/>
  <c r="D38" i="52"/>
  <c r="E38"/>
  <c r="F38"/>
  <c r="G38"/>
  <c r="D21" i="79"/>
  <c r="E21"/>
  <c r="F21"/>
  <c r="G21"/>
  <c r="B16"/>
  <c r="B17"/>
  <c r="B18"/>
  <c r="B19"/>
  <c r="B20"/>
  <c r="B15"/>
  <c r="C16"/>
  <c r="C17"/>
  <c r="C18"/>
  <c r="C19"/>
  <c r="C20"/>
  <c r="C15"/>
  <c r="F38" i="49"/>
  <c r="F39"/>
  <c r="F40"/>
  <c r="F41"/>
  <c r="F42"/>
  <c r="F43"/>
  <c r="F44"/>
  <c r="G44"/>
  <c r="G43"/>
  <c r="G42"/>
  <c r="G41"/>
  <c r="G40"/>
  <c r="G39"/>
  <c r="G38"/>
  <c r="C21" i="79" l="1"/>
  <c r="B21"/>
  <c r="D6" i="37"/>
  <c r="C6" s="1"/>
  <c r="B6" s="1"/>
  <c r="C32"/>
  <c r="C10"/>
  <c r="C21" i="34"/>
  <c r="C20"/>
  <c r="B29" i="33"/>
  <c r="B31"/>
  <c r="B32"/>
  <c r="B34"/>
  <c r="B35"/>
  <c r="B28"/>
  <c r="B13"/>
  <c r="B15"/>
  <c r="B16"/>
  <c r="B18"/>
  <c r="B19"/>
  <c r="B12"/>
  <c r="C75" i="31"/>
  <c r="C84"/>
  <c r="C90"/>
  <c r="C97"/>
  <c r="C102"/>
  <c r="C107"/>
  <c r="B22" i="30" l="1"/>
  <c r="B23"/>
  <c r="B24"/>
  <c r="B25"/>
  <c r="B26"/>
  <c r="B27"/>
  <c r="B28"/>
  <c r="B21"/>
  <c r="B10"/>
  <c r="B11"/>
  <c r="B12"/>
  <c r="B13"/>
  <c r="B14"/>
  <c r="B15"/>
  <c r="B16"/>
  <c r="B9"/>
  <c r="B22" i="29"/>
  <c r="B23"/>
  <c r="B24"/>
  <c r="B25"/>
  <c r="B26"/>
  <c r="B27"/>
  <c r="B28"/>
  <c r="B21"/>
  <c r="C18"/>
  <c r="D18"/>
  <c r="E18"/>
  <c r="B10"/>
  <c r="B11"/>
  <c r="B12"/>
  <c r="B13"/>
  <c r="B14"/>
  <c r="B15"/>
  <c r="B16"/>
  <c r="B9"/>
  <c r="B18" l="1"/>
  <c r="C32" i="24"/>
  <c r="C9"/>
  <c r="C44" i="21" l="1"/>
  <c r="E23" i="16"/>
  <c r="C23"/>
  <c r="E14"/>
  <c r="C14"/>
  <c r="D8"/>
  <c r="D34" i="13"/>
  <c r="C34"/>
  <c r="C19"/>
  <c r="D19"/>
  <c r="C34" i="12"/>
  <c r="D34"/>
  <c r="D19"/>
  <c r="C19"/>
  <c r="C48" i="11"/>
  <c r="C47"/>
  <c r="C46"/>
  <c r="C45"/>
  <c r="D106" i="7"/>
  <c r="D31" i="6"/>
  <c r="C31"/>
  <c r="D9"/>
  <c r="C9"/>
  <c r="C37" i="1"/>
  <c r="C31"/>
  <c r="C25"/>
  <c r="C24"/>
  <c r="C15"/>
  <c r="C14"/>
  <c r="C24" i="87" l="1"/>
  <c r="D24"/>
  <c r="E24"/>
  <c r="F24"/>
  <c r="G24"/>
  <c r="I46" i="86"/>
  <c r="H46"/>
  <c r="F46"/>
  <c r="D46"/>
  <c r="C46"/>
  <c r="B46"/>
  <c r="D9" i="85"/>
  <c r="F51" i="81" l="1"/>
  <c r="E51"/>
  <c r="D51"/>
  <c r="F50"/>
  <c r="E50"/>
  <c r="F49"/>
  <c r="D49"/>
  <c r="F48"/>
  <c r="D48"/>
  <c r="C15"/>
  <c r="C14"/>
  <c r="C13"/>
  <c r="C12"/>
  <c r="C11"/>
  <c r="C21" i="67" l="1"/>
  <c r="B21" i="66"/>
  <c r="D25" i="50"/>
  <c r="B25"/>
  <c r="G58" i="49" l="1"/>
  <c r="F58"/>
  <c r="G57"/>
  <c r="F57"/>
  <c r="G56"/>
  <c r="F56"/>
  <c r="G54"/>
  <c r="F54"/>
  <c r="G53"/>
  <c r="F53"/>
  <c r="G52"/>
  <c r="F52"/>
  <c r="G50"/>
  <c r="F50"/>
  <c r="G49"/>
  <c r="F49"/>
  <c r="G47"/>
  <c r="F47"/>
  <c r="G46"/>
  <c r="F46"/>
  <c r="C55"/>
  <c r="B55"/>
  <c r="C51"/>
  <c r="B51"/>
  <c r="C48"/>
  <c r="B48"/>
  <c r="C45"/>
  <c r="B45"/>
  <c r="C37"/>
  <c r="B37"/>
  <c r="E55"/>
  <c r="D55"/>
  <c r="E51"/>
  <c r="D51"/>
  <c r="E48"/>
  <c r="D48"/>
  <c r="E45"/>
  <c r="D45"/>
  <c r="E37"/>
  <c r="D37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F37" l="1"/>
  <c r="F51"/>
  <c r="G37"/>
  <c r="F48"/>
  <c r="G48"/>
  <c r="G51"/>
  <c r="F45"/>
  <c r="F55"/>
  <c r="G45"/>
  <c r="G55"/>
  <c r="E88" i="45"/>
  <c r="D88"/>
  <c r="C88"/>
  <c r="B88"/>
  <c r="E82"/>
  <c r="D82"/>
  <c r="C82"/>
  <c r="B82"/>
  <c r="E69"/>
  <c r="D69"/>
  <c r="C69"/>
  <c r="B69"/>
  <c r="E66"/>
  <c r="D66"/>
  <c r="C66"/>
  <c r="B66"/>
  <c r="E53"/>
  <c r="D53"/>
  <c r="C53"/>
  <c r="B53"/>
  <c r="E48"/>
  <c r="D48"/>
  <c r="C48"/>
  <c r="B48"/>
  <c r="E39"/>
  <c r="D39"/>
  <c r="C39"/>
  <c r="B39"/>
  <c r="E36"/>
  <c r="D36"/>
  <c r="C36"/>
  <c r="B36"/>
  <c r="E26"/>
  <c r="D26"/>
  <c r="C26"/>
  <c r="B26"/>
  <c r="D105" i="35"/>
  <c r="C105"/>
  <c r="B105"/>
  <c r="D100"/>
  <c r="C100"/>
  <c r="B100"/>
  <c r="D95"/>
  <c r="C95"/>
  <c r="B95"/>
  <c r="D88"/>
  <c r="C88"/>
  <c r="B88"/>
  <c r="D82"/>
  <c r="C82"/>
  <c r="B82"/>
  <c r="D73"/>
  <c r="C73"/>
  <c r="B73"/>
  <c r="D63"/>
  <c r="C63"/>
  <c r="B63"/>
  <c r="D47"/>
  <c r="C47"/>
  <c r="B47"/>
  <c r="D39"/>
  <c r="C39"/>
  <c r="B39"/>
  <c r="D29"/>
  <c r="C29"/>
  <c r="B29"/>
  <c r="D20"/>
  <c r="C20"/>
  <c r="B20"/>
  <c r="D11"/>
  <c r="C11"/>
  <c r="B11"/>
  <c r="E21" i="34"/>
  <c r="E20"/>
  <c r="D6"/>
  <c r="C6" s="1"/>
  <c r="B6" s="1"/>
  <c r="E107" i="31"/>
  <c r="D107"/>
  <c r="B107"/>
  <c r="E102"/>
  <c r="D102"/>
  <c r="B102"/>
  <c r="E97"/>
  <c r="D97"/>
  <c r="B97"/>
  <c r="E90"/>
  <c r="D90"/>
  <c r="B90"/>
  <c r="E84"/>
  <c r="D84"/>
  <c r="B84"/>
  <c r="E75"/>
  <c r="D75"/>
  <c r="B75"/>
  <c r="E65"/>
  <c r="D65"/>
  <c r="C65"/>
  <c r="B65"/>
  <c r="E47"/>
  <c r="D47"/>
  <c r="C47"/>
  <c r="B47"/>
  <c r="E39"/>
  <c r="D39"/>
  <c r="C39"/>
  <c r="B39"/>
  <c r="E29"/>
  <c r="D29"/>
  <c r="C29"/>
  <c r="B29"/>
  <c r="E20"/>
  <c r="D20"/>
  <c r="C20"/>
  <c r="B20"/>
  <c r="E11"/>
  <c r="D11"/>
  <c r="C11"/>
  <c r="B11"/>
  <c r="E107" i="27"/>
  <c r="D107"/>
  <c r="C107"/>
  <c r="B107"/>
  <c r="E102"/>
  <c r="D102"/>
  <c r="C102"/>
  <c r="B102"/>
  <c r="E97"/>
  <c r="D97"/>
  <c r="C97"/>
  <c r="B97"/>
  <c r="E90"/>
  <c r="D90"/>
  <c r="C90"/>
  <c r="B90"/>
  <c r="E84"/>
  <c r="D84"/>
  <c r="C84"/>
  <c r="B84"/>
  <c r="E75"/>
  <c r="D75"/>
  <c r="C75"/>
  <c r="B75"/>
  <c r="E65"/>
  <c r="D65"/>
  <c r="C65"/>
  <c r="B65"/>
  <c r="E47"/>
  <c r="D47"/>
  <c r="C47"/>
  <c r="B47"/>
  <c r="E39"/>
  <c r="D39"/>
  <c r="C39"/>
  <c r="B39"/>
  <c r="E29"/>
  <c r="D29"/>
  <c r="C29"/>
  <c r="B29"/>
  <c r="E20"/>
  <c r="D20"/>
  <c r="C20"/>
  <c r="B20"/>
  <c r="E11"/>
  <c r="D11"/>
  <c r="C11"/>
  <c r="B11"/>
  <c r="D106" i="25"/>
  <c r="B106"/>
  <c r="E101"/>
  <c r="D101"/>
  <c r="C101"/>
  <c r="B101"/>
  <c r="E96"/>
  <c r="D96"/>
  <c r="C96"/>
  <c r="B96"/>
  <c r="E89"/>
  <c r="D89"/>
  <c r="C89"/>
  <c r="B89"/>
  <c r="E83"/>
  <c r="D83"/>
  <c r="C83"/>
  <c r="B83"/>
  <c r="E74"/>
  <c r="D74"/>
  <c r="C74"/>
  <c r="B74"/>
  <c r="E64"/>
  <c r="D64"/>
  <c r="C64"/>
  <c r="B64"/>
  <c r="E47"/>
  <c r="D47"/>
  <c r="C47"/>
  <c r="B47"/>
  <c r="E39"/>
  <c r="D39"/>
  <c r="C39"/>
  <c r="B39"/>
  <c r="E29"/>
  <c r="D29"/>
  <c r="C29"/>
  <c r="B29"/>
  <c r="E20"/>
  <c r="D20"/>
  <c r="C20"/>
  <c r="B20"/>
  <c r="E11"/>
  <c r="D11"/>
  <c r="C11"/>
  <c r="B11"/>
  <c r="D6" i="24"/>
  <c r="C6" s="1"/>
  <c r="B6" s="1"/>
  <c r="D105" i="22"/>
  <c r="C105"/>
  <c r="B105"/>
  <c r="D100"/>
  <c r="C100"/>
  <c r="B100"/>
  <c r="D95"/>
  <c r="C95"/>
  <c r="B95"/>
  <c r="D88"/>
  <c r="C88"/>
  <c r="B88"/>
  <c r="D82"/>
  <c r="C82"/>
  <c r="B82"/>
  <c r="D73"/>
  <c r="C73"/>
  <c r="B73"/>
  <c r="D63"/>
  <c r="C63"/>
  <c r="B63"/>
  <c r="D47"/>
  <c r="C47"/>
  <c r="B47"/>
  <c r="D39"/>
  <c r="C39"/>
  <c r="B39"/>
  <c r="D29"/>
  <c r="C29"/>
  <c r="B29"/>
  <c r="D20"/>
  <c r="C20"/>
  <c r="B20"/>
  <c r="D11"/>
  <c r="C11"/>
  <c r="B11"/>
  <c r="E46" i="21"/>
  <c r="E45"/>
  <c r="E44"/>
  <c r="E43"/>
  <c r="D6"/>
  <c r="C6" s="1"/>
  <c r="B6" s="1"/>
  <c r="E106" i="19"/>
  <c r="D106"/>
  <c r="C106"/>
  <c r="B106"/>
  <c r="E101"/>
  <c r="D101"/>
  <c r="C101"/>
  <c r="B101"/>
  <c r="E96"/>
  <c r="D96"/>
  <c r="C96"/>
  <c r="B96"/>
  <c r="E89"/>
  <c r="D89"/>
  <c r="C89"/>
  <c r="B89"/>
  <c r="E83"/>
  <c r="D83"/>
  <c r="C83"/>
  <c r="B83"/>
  <c r="E74"/>
  <c r="D74"/>
  <c r="C74"/>
  <c r="B74"/>
  <c r="E64"/>
  <c r="D64"/>
  <c r="C64"/>
  <c r="B64"/>
  <c r="E47"/>
  <c r="D47"/>
  <c r="C47"/>
  <c r="B47"/>
  <c r="E39"/>
  <c r="D39"/>
  <c r="C39"/>
  <c r="B39"/>
  <c r="E29"/>
  <c r="D29"/>
  <c r="C29"/>
  <c r="B29"/>
  <c r="E20"/>
  <c r="D20"/>
  <c r="C20"/>
  <c r="B20"/>
  <c r="E11"/>
  <c r="D11"/>
  <c r="C11"/>
  <c r="B11"/>
  <c r="E106" i="17"/>
  <c r="D106"/>
  <c r="C106"/>
  <c r="B106"/>
  <c r="E101"/>
  <c r="D101"/>
  <c r="C101"/>
  <c r="B101"/>
  <c r="E96"/>
  <c r="D96"/>
  <c r="C96"/>
  <c r="B96"/>
  <c r="E89"/>
  <c r="D89"/>
  <c r="C89"/>
  <c r="B89"/>
  <c r="E83"/>
  <c r="D83"/>
  <c r="C83"/>
  <c r="B83"/>
  <c r="E74"/>
  <c r="D74"/>
  <c r="C74"/>
  <c r="B74"/>
  <c r="E64"/>
  <c r="D64"/>
  <c r="C64"/>
  <c r="B64"/>
  <c r="E47"/>
  <c r="D47"/>
  <c r="C47"/>
  <c r="B47"/>
  <c r="E39"/>
  <c r="D39"/>
  <c r="C39"/>
  <c r="B39"/>
  <c r="E29"/>
  <c r="D29"/>
  <c r="C29"/>
  <c r="B29"/>
  <c r="E20"/>
  <c r="D20"/>
  <c r="C20"/>
  <c r="B20"/>
  <c r="E11"/>
  <c r="D11"/>
  <c r="C11"/>
  <c r="B11"/>
  <c r="B8" i="16"/>
  <c r="E108" i="14"/>
  <c r="D108"/>
  <c r="C108"/>
  <c r="B108"/>
  <c r="E103"/>
  <c r="D103"/>
  <c r="C103"/>
  <c r="B103"/>
  <c r="E98"/>
  <c r="D98"/>
  <c r="C98"/>
  <c r="B98"/>
  <c r="E91"/>
  <c r="D91"/>
  <c r="C91"/>
  <c r="B91"/>
  <c r="E85"/>
  <c r="D85"/>
  <c r="C85"/>
  <c r="B85"/>
  <c r="E76"/>
  <c r="D76"/>
  <c r="C76"/>
  <c r="B76"/>
  <c r="E66"/>
  <c r="D66"/>
  <c r="C66"/>
  <c r="B66"/>
  <c r="E47"/>
  <c r="D47"/>
  <c r="C47"/>
  <c r="B47"/>
  <c r="E39"/>
  <c r="D39"/>
  <c r="C39"/>
  <c r="B39"/>
  <c r="E29"/>
  <c r="D29"/>
  <c r="C29"/>
  <c r="B29"/>
  <c r="E20"/>
  <c r="D20"/>
  <c r="C20"/>
  <c r="B20"/>
  <c r="E11"/>
  <c r="D11"/>
  <c r="C11"/>
  <c r="B11"/>
  <c r="D6" i="13"/>
  <c r="C6" s="1"/>
  <c r="B6" s="1"/>
  <c r="E19" i="12"/>
  <c r="D6"/>
  <c r="C6" s="1"/>
  <c r="B6" s="1"/>
  <c r="D6" i="11"/>
  <c r="C6" s="1"/>
  <c r="B6" s="1"/>
  <c r="E107" i="9"/>
  <c r="D107"/>
  <c r="C107"/>
  <c r="B107"/>
  <c r="E102"/>
  <c r="D102"/>
  <c r="C102"/>
  <c r="B102"/>
  <c r="E97"/>
  <c r="D97"/>
  <c r="C97"/>
  <c r="B97"/>
  <c r="E90"/>
  <c r="D90"/>
  <c r="C90"/>
  <c r="B90"/>
  <c r="E84"/>
  <c r="D84"/>
  <c r="C84"/>
  <c r="B84"/>
  <c r="E75"/>
  <c r="D75"/>
  <c r="C75"/>
  <c r="B75"/>
  <c r="E65"/>
  <c r="D65"/>
  <c r="C65"/>
  <c r="B65"/>
  <c r="E47"/>
  <c r="D47"/>
  <c r="C47"/>
  <c r="B47"/>
  <c r="E39"/>
  <c r="D39"/>
  <c r="C39"/>
  <c r="B39"/>
  <c r="E29"/>
  <c r="D29"/>
  <c r="C29"/>
  <c r="B29"/>
  <c r="E20"/>
  <c r="D20"/>
  <c r="C20"/>
  <c r="B20"/>
  <c r="E11"/>
  <c r="D11"/>
  <c r="C11"/>
  <c r="B11"/>
  <c r="E106" i="7"/>
  <c r="C106"/>
  <c r="B106"/>
  <c r="E101"/>
  <c r="D101"/>
  <c r="C101"/>
  <c r="B101"/>
  <c r="E96"/>
  <c r="D96"/>
  <c r="C96"/>
  <c r="B96"/>
  <c r="E89"/>
  <c r="D89"/>
  <c r="C89"/>
  <c r="B89"/>
  <c r="E83"/>
  <c r="D83"/>
  <c r="C83"/>
  <c r="B83"/>
  <c r="E74"/>
  <c r="D74"/>
  <c r="C74"/>
  <c r="B74"/>
  <c r="E64"/>
  <c r="D64"/>
  <c r="C64"/>
  <c r="B64"/>
  <c r="E47"/>
  <c r="D47"/>
  <c r="C47"/>
  <c r="B47"/>
  <c r="E39"/>
  <c r="D39"/>
  <c r="C39"/>
  <c r="B39"/>
  <c r="E29"/>
  <c r="D29"/>
  <c r="C29"/>
  <c r="B29"/>
  <c r="E20"/>
  <c r="D20"/>
  <c r="C20"/>
  <c r="B20"/>
  <c r="E11"/>
  <c r="D11"/>
  <c r="C11"/>
  <c r="B11"/>
  <c r="E31" i="6"/>
  <c r="E9"/>
  <c r="D6"/>
  <c r="C6" s="1"/>
  <c r="B6" s="1"/>
  <c r="D107" i="4"/>
  <c r="C107"/>
  <c r="B107"/>
  <c r="D102"/>
  <c r="C102"/>
  <c r="B102"/>
  <c r="D97"/>
  <c r="C97"/>
  <c r="B97"/>
  <c r="D90"/>
  <c r="C90"/>
  <c r="B90"/>
  <c r="D84"/>
  <c r="C84"/>
  <c r="B84"/>
  <c r="D75"/>
  <c r="C75"/>
  <c r="B75"/>
  <c r="D65"/>
  <c r="C65"/>
  <c r="B65"/>
  <c r="D47"/>
  <c r="C47"/>
  <c r="B47"/>
  <c r="D39"/>
  <c r="C39"/>
  <c r="B39"/>
  <c r="D29"/>
  <c r="C29"/>
  <c r="B29"/>
  <c r="D20"/>
  <c r="C20"/>
  <c r="B20"/>
  <c r="D11"/>
  <c r="C11"/>
  <c r="B11"/>
  <c r="D108" i="2"/>
  <c r="C108"/>
  <c r="B108"/>
  <c r="D103"/>
  <c r="C103"/>
  <c r="B103"/>
  <c r="D98"/>
  <c r="C98"/>
  <c r="B98"/>
  <c r="D91"/>
  <c r="C91"/>
  <c r="B91"/>
  <c r="D85"/>
  <c r="C85"/>
  <c r="B85"/>
  <c r="D76"/>
  <c r="C76"/>
  <c r="B76"/>
  <c r="D66"/>
  <c r="C66"/>
  <c r="B66"/>
  <c r="D47"/>
  <c r="C47"/>
  <c r="B47"/>
  <c r="D39"/>
  <c r="C39"/>
  <c r="B39"/>
  <c r="D29"/>
  <c r="C29"/>
  <c r="B29"/>
  <c r="D20"/>
  <c r="C20"/>
  <c r="B20"/>
  <c r="D11"/>
  <c r="C11"/>
  <c r="B11"/>
  <c r="E37" i="1"/>
  <c r="E31"/>
  <c r="E24"/>
  <c r="E14"/>
  <c r="D6"/>
  <c r="C6" s="1"/>
  <c r="B6" s="1"/>
  <c r="G50" i="53"/>
  <c r="D107" i="47"/>
  <c r="C107"/>
  <c r="B107"/>
  <c r="D102"/>
  <c r="C102"/>
  <c r="B102"/>
  <c r="D97"/>
  <c r="C97"/>
  <c r="B97"/>
  <c r="D90"/>
  <c r="C90"/>
  <c r="B90"/>
  <c r="D84"/>
  <c r="C84"/>
  <c r="B84"/>
  <c r="D75"/>
  <c r="C75"/>
  <c r="B75"/>
  <c r="D65"/>
  <c r="C65"/>
  <c r="B65"/>
  <c r="D46"/>
  <c r="C46"/>
  <c r="B46"/>
  <c r="D38"/>
  <c r="C38"/>
  <c r="B38"/>
  <c r="D28"/>
  <c r="C28"/>
  <c r="B28"/>
  <c r="D19"/>
  <c r="C19"/>
  <c r="B19"/>
  <c r="D10"/>
  <c r="C10"/>
  <c r="B10"/>
  <c r="C5" i="46"/>
  <c r="B5" s="1"/>
  <c r="E107" i="43"/>
  <c r="D107"/>
  <c r="C107"/>
  <c r="B107"/>
  <c r="E102"/>
  <c r="D102"/>
  <c r="C102"/>
  <c r="B102"/>
  <c r="E97"/>
  <c r="D97"/>
  <c r="C97"/>
  <c r="B97"/>
  <c r="E90"/>
  <c r="D90"/>
  <c r="C90"/>
  <c r="B90"/>
  <c r="E84"/>
  <c r="D84"/>
  <c r="C84"/>
  <c r="B84"/>
  <c r="E75"/>
  <c r="D75"/>
  <c r="C75"/>
  <c r="B75"/>
  <c r="E65"/>
  <c r="D65"/>
  <c r="C65"/>
  <c r="B65"/>
  <c r="E47"/>
  <c r="D47"/>
  <c r="C47"/>
  <c r="B47"/>
  <c r="E39"/>
  <c r="D39"/>
  <c r="C39"/>
  <c r="B39"/>
  <c r="E29"/>
  <c r="D29"/>
  <c r="C29"/>
  <c r="B29"/>
  <c r="E20"/>
  <c r="D20"/>
  <c r="C20"/>
  <c r="B20"/>
  <c r="E11"/>
  <c r="D11"/>
  <c r="C11"/>
  <c r="B11"/>
  <c r="E11" i="40"/>
  <c r="E110" s="1"/>
  <c r="D11"/>
  <c r="D110" s="1"/>
  <c r="C11"/>
  <c r="C110" s="1"/>
  <c r="B11"/>
  <c r="B110" s="1"/>
  <c r="E106" i="38"/>
  <c r="D106"/>
  <c r="C106"/>
  <c r="B106"/>
  <c r="E101"/>
  <c r="D101"/>
  <c r="C101"/>
  <c r="B101"/>
  <c r="E96"/>
  <c r="D96"/>
  <c r="C96"/>
  <c r="B96"/>
  <c r="E89"/>
  <c r="D89"/>
  <c r="C89"/>
  <c r="B89"/>
  <c r="E83"/>
  <c r="D83"/>
  <c r="C83"/>
  <c r="B83"/>
  <c r="D74"/>
  <c r="B74"/>
  <c r="E64"/>
  <c r="D64"/>
  <c r="C64"/>
  <c r="B64"/>
  <c r="E47"/>
  <c r="D47"/>
  <c r="C47"/>
  <c r="B47"/>
  <c r="E39"/>
  <c r="D39"/>
  <c r="C39"/>
  <c r="B39"/>
  <c r="D29"/>
  <c r="B29"/>
  <c r="D20"/>
  <c r="B20"/>
  <c r="E11"/>
  <c r="D11"/>
  <c r="C11"/>
  <c r="B11"/>
  <c r="C110" i="31" l="1"/>
  <c r="B111" i="14"/>
  <c r="E30" i="45"/>
  <c r="C57"/>
  <c r="E57"/>
  <c r="B30"/>
  <c r="B57"/>
  <c r="C108" i="35"/>
  <c r="B110" i="4"/>
  <c r="E109" i="38"/>
  <c r="D57" i="45"/>
  <c r="D110" i="47"/>
  <c r="D112" s="1"/>
  <c r="C110" i="4"/>
  <c r="C108" i="22"/>
  <c r="D109" i="38"/>
  <c r="D110" i="4"/>
  <c r="D108" i="22"/>
  <c r="D108" i="35"/>
  <c r="C109" i="38"/>
  <c r="E11" i="45"/>
  <c r="C11"/>
  <c r="C110" i="47"/>
  <c r="C112" s="1"/>
  <c r="B108" i="22"/>
  <c r="B110" i="47"/>
  <c r="B108" i="35"/>
  <c r="D11" i="45"/>
  <c r="B109" i="38"/>
  <c r="B11" i="45"/>
  <c r="D30"/>
  <c r="C30"/>
  <c r="B109" i="17" l="1"/>
  <c r="C109"/>
  <c r="D109"/>
  <c r="E109"/>
  <c r="C111" i="14"/>
  <c r="D111"/>
  <c r="E111"/>
  <c r="B110" i="9"/>
  <c r="D110"/>
  <c r="E110"/>
  <c r="C110"/>
  <c r="B109" i="7"/>
  <c r="C109"/>
  <c r="D109"/>
  <c r="E109"/>
  <c r="G36" i="67" l="1"/>
  <c r="F36"/>
  <c r="E36"/>
  <c r="D36"/>
  <c r="C36"/>
  <c r="B36"/>
  <c r="D23" i="65"/>
  <c r="C23"/>
  <c r="B23"/>
  <c r="F50" i="53"/>
  <c r="E50"/>
  <c r="C50" s="1"/>
  <c r="D50"/>
  <c r="E25" i="49"/>
  <c r="D25"/>
  <c r="C25"/>
  <c r="B25"/>
  <c r="B112" i="47"/>
  <c r="E92" i="45"/>
  <c r="E30" i="42"/>
  <c r="D30"/>
  <c r="C30"/>
  <c r="B29"/>
  <c r="B28"/>
  <c r="B27"/>
  <c r="B26"/>
  <c r="B25"/>
  <c r="B24"/>
  <c r="B23"/>
  <c r="B22"/>
  <c r="E18"/>
  <c r="D18"/>
  <c r="C18"/>
  <c r="B17"/>
  <c r="B16"/>
  <c r="B15"/>
  <c r="B14"/>
  <c r="B13"/>
  <c r="B12"/>
  <c r="B11"/>
  <c r="B10"/>
  <c r="D38" i="33"/>
  <c r="C38"/>
  <c r="D37"/>
  <c r="C37"/>
  <c r="D22"/>
  <c r="C22"/>
  <c r="E29" i="30"/>
  <c r="D29"/>
  <c r="C29"/>
  <c r="E17"/>
  <c r="D17"/>
  <c r="C17"/>
  <c r="E29" i="29"/>
  <c r="D29"/>
  <c r="C29"/>
  <c r="E110" i="27"/>
  <c r="D110"/>
  <c r="E34" i="13"/>
  <c r="E19"/>
  <c r="E34" i="12"/>
  <c r="E48" i="11"/>
  <c r="E47"/>
  <c r="E46"/>
  <c r="E45"/>
  <c r="D112" i="4"/>
  <c r="C111" i="2"/>
  <c r="B111"/>
  <c r="B21" i="33" l="1"/>
  <c r="B22"/>
  <c r="B50" i="53"/>
  <c r="G25" i="49"/>
  <c r="E110" i="43"/>
  <c r="D110"/>
  <c r="C110"/>
  <c r="B110"/>
  <c r="D110" i="35"/>
  <c r="C110"/>
  <c r="B110"/>
  <c r="D110" i="31"/>
  <c r="B110"/>
  <c r="E110"/>
  <c r="C110" i="27"/>
  <c r="B110"/>
  <c r="D109" i="25"/>
  <c r="C109"/>
  <c r="B109"/>
  <c r="E109"/>
  <c r="D110" i="22"/>
  <c r="C110"/>
  <c r="B110"/>
  <c r="E109" i="19"/>
  <c r="D109"/>
  <c r="C109"/>
  <c r="B109"/>
  <c r="B112" i="4"/>
  <c r="C112"/>
  <c r="D111" i="2"/>
  <c r="F25" i="49"/>
  <c r="B29" i="29"/>
  <c r="B29" i="30"/>
  <c r="B92" i="45"/>
  <c r="B30" i="42"/>
  <c r="B18"/>
  <c r="B60" i="49"/>
  <c r="C60"/>
  <c r="D60"/>
  <c r="D92" i="45"/>
  <c r="B17" i="30"/>
  <c r="B38" i="33"/>
  <c r="B37"/>
  <c r="E60" i="49"/>
  <c r="C92" i="45"/>
  <c r="F60" i="49" l="1"/>
  <c r="G60"/>
</calcChain>
</file>

<file path=xl/sharedStrings.xml><?xml version="1.0" encoding="utf-8"?>
<sst xmlns="http://schemas.openxmlformats.org/spreadsheetml/2006/main" count="7339" uniqueCount="2615">
  <si>
    <t>Enseignement préscolaire</t>
  </si>
  <si>
    <t>التعليم الأولي</t>
  </si>
  <si>
    <t xml:space="preserve">11 - 1 Données générales </t>
  </si>
  <si>
    <r>
      <t xml:space="preserve">11 - 1 </t>
    </r>
    <r>
      <rPr>
        <b/>
        <sz val="16"/>
        <rFont val="Times New Roman"/>
        <family val="1"/>
      </rPr>
      <t>معطيات عامة</t>
    </r>
  </si>
  <si>
    <t xml:space="preserve">Evolution des effectifs des élèves </t>
  </si>
  <si>
    <t>تطور عدد التلاميذ</t>
  </si>
  <si>
    <t xml:space="preserve"> Préscolaire Traditionnel</t>
  </si>
  <si>
    <t>الأولي التقليدي</t>
  </si>
  <si>
    <t>Féminin</t>
  </si>
  <si>
    <t>الإناث</t>
  </si>
  <si>
    <t xml:space="preserve"> Préscolaire Moderne</t>
  </si>
  <si>
    <t>الأولي العصري</t>
  </si>
  <si>
    <t xml:space="preserve"> Préscolaire Public</t>
  </si>
  <si>
    <t>الأولي العمومي</t>
  </si>
  <si>
    <t>Total</t>
  </si>
  <si>
    <t>المجموع</t>
  </si>
  <si>
    <t>Evolution du nombre des éducateurs</t>
  </si>
  <si>
    <t>تطور عدد المربين</t>
  </si>
  <si>
    <t>Evolution du nombre des établissements</t>
  </si>
  <si>
    <t>تطور عدد المؤسسات</t>
  </si>
  <si>
    <t>Evolution du nombre de classes</t>
  </si>
  <si>
    <t>تطور عدد الأقسام</t>
  </si>
  <si>
    <t xml:space="preserve">        </t>
  </si>
  <si>
    <t>11 - 2 Educateurs et élèves du préscolaire</t>
  </si>
  <si>
    <r>
      <t xml:space="preserve">11 - 2 </t>
    </r>
    <r>
      <rPr>
        <b/>
        <sz val="16"/>
        <rFont val="Times New Roman"/>
        <family val="1"/>
      </rPr>
      <t xml:space="preserve">المربون وتلاميذ الأولي </t>
    </r>
  </si>
  <si>
    <t xml:space="preserve">           traditionnel selon la région et la province </t>
  </si>
  <si>
    <t xml:space="preserve">             التقليدي حسب الجهة والإقليم </t>
  </si>
  <si>
    <t xml:space="preserve">           (ou la préfecture)</t>
  </si>
  <si>
    <t xml:space="preserve">             (أوالعمالة)</t>
  </si>
  <si>
    <t xml:space="preserve">     التــــلامــيــــذ  Elèves</t>
  </si>
  <si>
    <t>المـربـون</t>
  </si>
  <si>
    <t>الإنــاث</t>
  </si>
  <si>
    <t>Educateurs</t>
  </si>
  <si>
    <t xml:space="preserve">   Total</t>
  </si>
  <si>
    <t xml:space="preserve"> Féminin</t>
  </si>
  <si>
    <t>Tanger - Tétouan - Al Hoceima</t>
  </si>
  <si>
    <t>طنجة ــ تطوان -  الحسيمة</t>
  </si>
  <si>
    <t xml:space="preserve">  Al Hoceima </t>
  </si>
  <si>
    <t>الحسيمة</t>
  </si>
  <si>
    <t xml:space="preserve">  Chefchaouen</t>
  </si>
  <si>
    <t>شفشاون</t>
  </si>
  <si>
    <t xml:space="preserve">  Fahs-Anjra</t>
  </si>
  <si>
    <t>الفحص ــ أنجرة</t>
  </si>
  <si>
    <t xml:space="preserve">  Larache</t>
  </si>
  <si>
    <t>العرائش</t>
  </si>
  <si>
    <t xml:space="preserve">  Ouezzane</t>
  </si>
  <si>
    <t>وزان</t>
  </si>
  <si>
    <t xml:space="preserve">  Tanger-Assilah</t>
  </si>
  <si>
    <t xml:space="preserve">طنجة ــ أصيلة </t>
  </si>
  <si>
    <t xml:space="preserve">  Tétouan</t>
  </si>
  <si>
    <t>تطوان</t>
  </si>
  <si>
    <t xml:space="preserve">  M'Diq-Fnideq</t>
  </si>
  <si>
    <t>المضيق ــ الفنيدق</t>
  </si>
  <si>
    <t>L'Oriental</t>
  </si>
  <si>
    <t>الشرق</t>
  </si>
  <si>
    <t xml:space="preserve">  Berkane</t>
  </si>
  <si>
    <t xml:space="preserve">بركان </t>
  </si>
  <si>
    <t xml:space="preserve">  Driouch</t>
  </si>
  <si>
    <t xml:space="preserve">الدريوش </t>
  </si>
  <si>
    <t xml:space="preserve">  Figuig </t>
  </si>
  <si>
    <t>فجيج</t>
  </si>
  <si>
    <t xml:space="preserve">  Guercif</t>
  </si>
  <si>
    <t>جرسيف</t>
  </si>
  <si>
    <t xml:space="preserve">  Jerada </t>
  </si>
  <si>
    <t>جرادة</t>
  </si>
  <si>
    <t xml:space="preserve">  Nador </t>
  </si>
  <si>
    <t>الناضور</t>
  </si>
  <si>
    <t xml:space="preserve">  Oujda-Angad </t>
  </si>
  <si>
    <t>وجدة - أنجاد</t>
  </si>
  <si>
    <t xml:space="preserve">  Taourirt</t>
  </si>
  <si>
    <t>تاوريرت</t>
  </si>
  <si>
    <t xml:space="preserve"> Fès - Meknès</t>
  </si>
  <si>
    <t xml:space="preserve">فاس ــ مكناس </t>
  </si>
  <si>
    <t xml:space="preserve">  Meknès</t>
  </si>
  <si>
    <t xml:space="preserve">مكناس </t>
  </si>
  <si>
    <t xml:space="preserve">  Boulemane </t>
  </si>
  <si>
    <t>بولمان</t>
  </si>
  <si>
    <t xml:space="preserve">  El Hajeb </t>
  </si>
  <si>
    <t>الحاجب</t>
  </si>
  <si>
    <t xml:space="preserve">  Fès</t>
  </si>
  <si>
    <t xml:space="preserve">فاس </t>
  </si>
  <si>
    <t xml:space="preserve">  Ifrane </t>
  </si>
  <si>
    <t xml:space="preserve">  Sefrou</t>
  </si>
  <si>
    <t>صفرو</t>
  </si>
  <si>
    <t xml:space="preserve">  Taounate</t>
  </si>
  <si>
    <t>تاونات</t>
  </si>
  <si>
    <t xml:space="preserve">  Taza</t>
  </si>
  <si>
    <t>تازة</t>
  </si>
  <si>
    <t xml:space="preserve">  Moulay Yacoub </t>
  </si>
  <si>
    <t>مولاي يعقوب</t>
  </si>
  <si>
    <t xml:space="preserve">Rabat - Salé - Kénitra </t>
  </si>
  <si>
    <t>الرباط ــ سـلا ــ القنيطرة</t>
  </si>
  <si>
    <t xml:space="preserve">  Kénitra </t>
  </si>
  <si>
    <t>القنيطرة</t>
  </si>
  <si>
    <t xml:space="preserve">  Khémisset </t>
  </si>
  <si>
    <t>الخميسات</t>
  </si>
  <si>
    <t xml:space="preserve">  Rabat </t>
  </si>
  <si>
    <t>الرباط</t>
  </si>
  <si>
    <t xml:space="preserve">  Salé</t>
  </si>
  <si>
    <t xml:space="preserve">سـلا </t>
  </si>
  <si>
    <t xml:space="preserve">  Sidi Kacem </t>
  </si>
  <si>
    <t>سيدي قاسم</t>
  </si>
  <si>
    <t xml:space="preserve">  Sidi Slimane</t>
  </si>
  <si>
    <t>سيدي سليمان</t>
  </si>
  <si>
    <t xml:space="preserve">  Skhirate-Témara </t>
  </si>
  <si>
    <t>الصخيرات ــ تمارة</t>
  </si>
  <si>
    <t xml:space="preserve">Béni  Mellal - Khénifra </t>
  </si>
  <si>
    <t>بني ملال ــ خنيفرة</t>
  </si>
  <si>
    <t xml:space="preserve">  Azilal</t>
  </si>
  <si>
    <t>أزيلال</t>
  </si>
  <si>
    <t xml:space="preserve">  Béni  Mellal</t>
  </si>
  <si>
    <t>بني ملال</t>
  </si>
  <si>
    <t xml:space="preserve">  Fquih Ben Salah</t>
  </si>
  <si>
    <t>الفقيه بن صالح</t>
  </si>
  <si>
    <t xml:space="preserve">  Khénifra </t>
  </si>
  <si>
    <t>خنيفرة</t>
  </si>
  <si>
    <t xml:space="preserve">  Khouribga </t>
  </si>
  <si>
    <t>خريبكة</t>
  </si>
  <si>
    <r>
      <t xml:space="preserve">           (ou la préfecture) </t>
    </r>
    <r>
      <rPr>
        <sz val="11"/>
        <rFont val="Times New Roman"/>
        <family val="1"/>
      </rPr>
      <t>(suite)</t>
    </r>
  </si>
  <si>
    <r>
      <t xml:space="preserve">             </t>
    </r>
    <r>
      <rPr>
        <b/>
        <sz val="14"/>
        <rFont val="Times New Roman"/>
        <family val="1"/>
      </rPr>
      <t xml:space="preserve"> (أوالعمالة) </t>
    </r>
    <r>
      <rPr>
        <sz val="12"/>
        <rFont val="Times New Roman"/>
        <family val="1"/>
      </rPr>
      <t>(تابع)</t>
    </r>
  </si>
  <si>
    <t>Casablanca- Settat</t>
  </si>
  <si>
    <t>الدار البيضاء - سطات</t>
  </si>
  <si>
    <t xml:space="preserve">   Benslimane</t>
  </si>
  <si>
    <t xml:space="preserve">   بن سليمان</t>
  </si>
  <si>
    <t xml:space="preserve">   Berrechid</t>
  </si>
  <si>
    <t xml:space="preserve">   برشيد</t>
  </si>
  <si>
    <t xml:space="preserve">   Casablanca</t>
  </si>
  <si>
    <t xml:space="preserve">   الدارالبيضاء</t>
  </si>
  <si>
    <t xml:space="preserve">   El Jadida</t>
  </si>
  <si>
    <t xml:space="preserve">   الجديدة</t>
  </si>
  <si>
    <t xml:space="preserve">   Mediouna</t>
  </si>
  <si>
    <t xml:space="preserve">   مديونة</t>
  </si>
  <si>
    <t xml:space="preserve">   Mohammadia</t>
  </si>
  <si>
    <t xml:space="preserve">   المحمدية</t>
  </si>
  <si>
    <t xml:space="preserve">   Nouaceur</t>
  </si>
  <si>
    <t xml:space="preserve">   النواصر</t>
  </si>
  <si>
    <t xml:space="preserve">   Settat</t>
  </si>
  <si>
    <t xml:space="preserve">   سطات</t>
  </si>
  <si>
    <t xml:space="preserve">   Sidi Bennour</t>
  </si>
  <si>
    <t xml:space="preserve">   سيدي بنور</t>
  </si>
  <si>
    <t>Marrakech - Safi</t>
  </si>
  <si>
    <t>مراكش ــ آسفي</t>
  </si>
  <si>
    <t xml:space="preserve">   Al Haouz</t>
  </si>
  <si>
    <t xml:space="preserve">   الحوز</t>
  </si>
  <si>
    <t xml:space="preserve">   Chichaoua</t>
  </si>
  <si>
    <t xml:space="preserve">   شيشاوة</t>
  </si>
  <si>
    <t xml:space="preserve">   El Kelaa Des Sraghna</t>
  </si>
  <si>
    <t xml:space="preserve">   قلعة السراغنة</t>
  </si>
  <si>
    <t xml:space="preserve">   Essaouira</t>
  </si>
  <si>
    <t xml:space="preserve">   الصويرة</t>
  </si>
  <si>
    <t xml:space="preserve">   Marrakech</t>
  </si>
  <si>
    <t xml:space="preserve">   مراكش</t>
  </si>
  <si>
    <t xml:space="preserve">   Rehamna</t>
  </si>
  <si>
    <t xml:space="preserve">   الرحامنة</t>
  </si>
  <si>
    <t xml:space="preserve">   Safi</t>
  </si>
  <si>
    <t xml:space="preserve">   Youssoufia</t>
  </si>
  <si>
    <t xml:space="preserve">   اليوسفية</t>
  </si>
  <si>
    <t>Drâa- Tafilalet</t>
  </si>
  <si>
    <t>درعة ــ تافيلالت</t>
  </si>
  <si>
    <t xml:space="preserve">   Errachidia</t>
  </si>
  <si>
    <t xml:space="preserve">   الرشيدية</t>
  </si>
  <si>
    <t xml:space="preserve">   Midelt</t>
  </si>
  <si>
    <t xml:space="preserve">   ميدلت</t>
  </si>
  <si>
    <t xml:space="preserve">   Ouarzazate</t>
  </si>
  <si>
    <t xml:space="preserve">   ورززات</t>
  </si>
  <si>
    <t xml:space="preserve">   Tinghir</t>
  </si>
  <si>
    <t xml:space="preserve">   تنغير</t>
  </si>
  <si>
    <t xml:space="preserve">   Zagoura</t>
  </si>
  <si>
    <t xml:space="preserve">   زاكورة</t>
  </si>
  <si>
    <t xml:space="preserve">Souss - Massa </t>
  </si>
  <si>
    <t xml:space="preserve">سوس ــ ماسة </t>
  </si>
  <si>
    <t xml:space="preserve">   Agadir Ida Outanane</t>
  </si>
  <si>
    <t xml:space="preserve">   أكادير إدا أوتنان</t>
  </si>
  <si>
    <t xml:space="preserve">   Chtouka Ait Baha</t>
  </si>
  <si>
    <t xml:space="preserve">   اشتوكة ايت باها</t>
  </si>
  <si>
    <t xml:space="preserve">   Inzegane Ait Melloul</t>
  </si>
  <si>
    <t xml:space="preserve">   انزكان ايت ملول</t>
  </si>
  <si>
    <t xml:space="preserve">   Taroudant</t>
  </si>
  <si>
    <t xml:space="preserve">   تارودانت</t>
  </si>
  <si>
    <t xml:space="preserve">   Tata</t>
  </si>
  <si>
    <t xml:space="preserve">   طاطا</t>
  </si>
  <si>
    <t xml:space="preserve">   Tiznit</t>
  </si>
  <si>
    <t xml:space="preserve">   تيزنيت</t>
  </si>
  <si>
    <t>Guelmim - Oued Noun</t>
  </si>
  <si>
    <t>كلميم ــ واد نون</t>
  </si>
  <si>
    <t xml:space="preserve">   Assa Zag</t>
  </si>
  <si>
    <t xml:space="preserve">   أسا الزاك</t>
  </si>
  <si>
    <t xml:space="preserve">   Guelmim</t>
  </si>
  <si>
    <t xml:space="preserve">   كلميم</t>
  </si>
  <si>
    <t xml:space="preserve">   Sidi Ifni</t>
  </si>
  <si>
    <t xml:space="preserve">   سيدي إفني</t>
  </si>
  <si>
    <t xml:space="preserve">   Tantan</t>
  </si>
  <si>
    <t xml:space="preserve">   طانطان</t>
  </si>
  <si>
    <t>Laâyoune - Sakia El Hamra</t>
  </si>
  <si>
    <t>العيون ــ الساقية الحمراء</t>
  </si>
  <si>
    <t xml:space="preserve">   Boujdour</t>
  </si>
  <si>
    <t xml:space="preserve">   بوجدور</t>
  </si>
  <si>
    <t xml:space="preserve">   Es-smara</t>
  </si>
  <si>
    <t xml:space="preserve">   السمارة</t>
  </si>
  <si>
    <t xml:space="preserve">   العيون</t>
  </si>
  <si>
    <t xml:space="preserve">   Tarfaya</t>
  </si>
  <si>
    <t xml:space="preserve">   طرفاية</t>
  </si>
  <si>
    <t xml:space="preserve">Dakhla - Oued Ed-Dahab </t>
  </si>
  <si>
    <t xml:space="preserve">الداخلة - وادي الذهب </t>
  </si>
  <si>
    <t xml:space="preserve">   Aousserd</t>
  </si>
  <si>
    <t>أوسرد</t>
  </si>
  <si>
    <t xml:space="preserve">   Oued Ed-Dahab</t>
  </si>
  <si>
    <t xml:space="preserve">وادي الذهب </t>
  </si>
  <si>
    <t xml:space="preserve">11 - 3 Educateurs et élèves de l'enseignement </t>
  </si>
  <si>
    <r>
      <t xml:space="preserve"> 11 - 3 </t>
    </r>
    <r>
      <rPr>
        <b/>
        <sz val="16"/>
        <rFont val="Times New Roman"/>
        <family val="1"/>
      </rPr>
      <t>المربون وتلاميذ التعليم الأولي العصري</t>
    </r>
    <r>
      <rPr>
        <b/>
        <sz val="14"/>
        <rFont val="Times New Roman"/>
        <family val="1"/>
      </rPr>
      <t xml:space="preserve"> </t>
    </r>
  </si>
  <si>
    <t xml:space="preserve">          préscolaire moderne et public selon la région et  </t>
  </si>
  <si>
    <t xml:space="preserve">          والعمومي حسب الجهة </t>
  </si>
  <si>
    <t xml:space="preserve">          la province (ou la préfecture)</t>
  </si>
  <si>
    <t xml:space="preserve">          والإقليم (أوالعمالة)</t>
  </si>
  <si>
    <t xml:space="preserve">  (1)   التــــلامــيــــذ  Elèves </t>
  </si>
  <si>
    <t xml:space="preserve">      Total</t>
  </si>
  <si>
    <t xml:space="preserve">    Féminin</t>
  </si>
  <si>
    <r>
      <t xml:space="preserve"> 11 - 3 </t>
    </r>
    <r>
      <rPr>
        <b/>
        <sz val="16"/>
        <rFont val="Times New Roman"/>
        <family val="1"/>
      </rPr>
      <t xml:space="preserve">المربون وتلاميذ التعليم الأولي العصري </t>
    </r>
  </si>
  <si>
    <t xml:space="preserve">          préscolaire moderne et public selon la région et </t>
  </si>
  <si>
    <r>
      <t xml:space="preserve">          la province (ou la préfecture) </t>
    </r>
    <r>
      <rPr>
        <sz val="10"/>
        <rFont val="Times New Roman"/>
        <family val="1"/>
      </rPr>
      <t>(suite)</t>
    </r>
  </si>
  <si>
    <t xml:space="preserve">   Casablanca </t>
  </si>
  <si>
    <t>Mission</t>
  </si>
  <si>
    <t>البعثات</t>
  </si>
  <si>
    <t>Ensemble</t>
  </si>
  <si>
    <t>المجموع الوطني</t>
  </si>
  <si>
    <t>(1) Non compris les missions étrangères.</t>
  </si>
  <si>
    <t>(1) لا يشمل البعثات الاجنبية .</t>
  </si>
  <si>
    <t>Enseignement primaire public</t>
  </si>
  <si>
    <t>التعليم الابتدائي العمومي</t>
  </si>
  <si>
    <t xml:space="preserve">11 - 4 Données générales </t>
  </si>
  <si>
    <r>
      <t xml:space="preserve">11 - 4 </t>
    </r>
    <r>
      <rPr>
        <b/>
        <sz val="16"/>
        <rFont val="Times New Roman"/>
        <family val="1"/>
      </rPr>
      <t>معطيات عامة</t>
    </r>
  </si>
  <si>
    <t>Urbain + Rural</t>
  </si>
  <si>
    <t>حضري + قروي</t>
  </si>
  <si>
    <t xml:space="preserve"> Etablissements </t>
  </si>
  <si>
    <t xml:space="preserve">  المؤسسات</t>
  </si>
  <si>
    <t xml:space="preserve">   Ecoles autonomes </t>
  </si>
  <si>
    <t xml:space="preserve">    مدارس مستقلة</t>
  </si>
  <si>
    <t xml:space="preserve">   Secteurs scolaires </t>
  </si>
  <si>
    <t xml:space="preserve">    مجموعات مدرسية</t>
  </si>
  <si>
    <t xml:space="preserve">   Satellites </t>
  </si>
  <si>
    <t xml:space="preserve">    الفرعيات</t>
  </si>
  <si>
    <t xml:space="preserve"> Salles utilisées </t>
  </si>
  <si>
    <t xml:space="preserve">  الحجرات المستعملة </t>
  </si>
  <si>
    <t xml:space="preserve"> Classes </t>
  </si>
  <si>
    <t xml:space="preserve">  الفصول</t>
  </si>
  <si>
    <t xml:space="preserve"> Elèves </t>
  </si>
  <si>
    <t xml:space="preserve">  التلاميذ</t>
  </si>
  <si>
    <t xml:space="preserve">     Féminin </t>
  </si>
  <si>
    <t xml:space="preserve">        الإناث</t>
  </si>
  <si>
    <t xml:space="preserve">   Nouveaux inscrits en 1ère Année </t>
  </si>
  <si>
    <t xml:space="preserve">    المسجلون الجدد بالأولى</t>
  </si>
  <si>
    <r>
      <t xml:space="preserve">   Elèves de la 6</t>
    </r>
    <r>
      <rPr>
        <b/>
        <vertAlign val="superscript"/>
        <sz val="10"/>
        <rFont val="Times New Roman"/>
        <family val="1"/>
      </rPr>
      <t>ème</t>
    </r>
    <r>
      <rPr>
        <b/>
        <sz val="10"/>
        <rFont val="Times New Roman"/>
        <family val="1"/>
      </rPr>
      <t xml:space="preserve"> Année </t>
    </r>
  </si>
  <si>
    <t xml:space="preserve">    تلاميذ السنة السادسة </t>
  </si>
  <si>
    <t xml:space="preserve"> Personnel enseignant</t>
  </si>
  <si>
    <t xml:space="preserve">  هيئة التدريس</t>
  </si>
  <si>
    <t>Milieu rural</t>
  </si>
  <si>
    <t xml:space="preserve">الوسط القروي    </t>
  </si>
  <si>
    <t xml:space="preserve"> Classes</t>
  </si>
  <si>
    <r>
      <t xml:space="preserve">   Nouveaux inscrits en 1</t>
    </r>
    <r>
      <rPr>
        <b/>
        <vertAlign val="superscript"/>
        <sz val="10"/>
        <rFont val="Times New Roman"/>
        <family val="1"/>
      </rPr>
      <t>ère</t>
    </r>
    <r>
      <rPr>
        <b/>
        <sz val="10"/>
        <rFont val="Times New Roman"/>
        <family val="1"/>
      </rPr>
      <t xml:space="preserve"> Année </t>
    </r>
  </si>
  <si>
    <t xml:space="preserve"> </t>
  </si>
  <si>
    <t xml:space="preserve">           والإقليم (أوالعمالة)</t>
  </si>
  <si>
    <t>المؤسسات</t>
  </si>
  <si>
    <t>Etablissements</t>
  </si>
  <si>
    <t xml:space="preserve"> حضري + قـروي                </t>
  </si>
  <si>
    <t xml:space="preserve">القــروي                   </t>
  </si>
  <si>
    <t xml:space="preserve">  حضري + قـروي                </t>
  </si>
  <si>
    <t>Urbain+Rural</t>
  </si>
  <si>
    <t xml:space="preserve">                        rural</t>
  </si>
  <si>
    <r>
      <t xml:space="preserve">             et la province (ou la préfecture) </t>
    </r>
    <r>
      <rPr>
        <sz val="10"/>
        <rFont val="Times New Roman"/>
        <family val="1"/>
      </rPr>
      <t>(suite)</t>
    </r>
  </si>
  <si>
    <r>
      <t xml:space="preserve">                 </t>
    </r>
    <r>
      <rPr>
        <b/>
        <sz val="16"/>
        <rFont val="Times New Roman"/>
        <family val="1"/>
      </rPr>
      <t xml:space="preserve"> والإقليم (أوالعمالة)</t>
    </r>
    <r>
      <rPr>
        <b/>
        <sz val="10"/>
        <rFont val="Times New Roman"/>
        <family val="1"/>
      </rPr>
      <t xml:space="preserve">  </t>
    </r>
    <r>
      <rPr>
        <sz val="10"/>
        <rFont val="Times New Roman"/>
        <family val="1"/>
      </rPr>
      <t>(تابع)</t>
    </r>
  </si>
  <si>
    <t/>
  </si>
  <si>
    <t xml:space="preserve">    حضري + قروي</t>
  </si>
  <si>
    <t xml:space="preserve">       الوسط القروي</t>
  </si>
  <si>
    <t xml:space="preserve">                Urbain + Rural</t>
  </si>
  <si>
    <t xml:space="preserve">                  Milieu rural</t>
  </si>
  <si>
    <t>الإنـــاث</t>
  </si>
  <si>
    <t xml:space="preserve">    Total</t>
  </si>
  <si>
    <t xml:space="preserve"> 11 -7 Evolution de l'effectif des élèves </t>
  </si>
  <si>
    <r>
      <t xml:space="preserve"> 11 - 7</t>
    </r>
    <r>
      <rPr>
        <b/>
        <sz val="16"/>
        <rFont val="Times New Roman"/>
        <family val="1"/>
      </rPr>
      <t xml:space="preserve"> تطور عدد التلاميذ  </t>
    </r>
  </si>
  <si>
    <r>
      <t xml:space="preserve">   1</t>
    </r>
    <r>
      <rPr>
        <b/>
        <vertAlign val="superscript"/>
        <sz val="10"/>
        <rFont val="Times New Roman"/>
        <family val="1"/>
      </rPr>
      <t>ère</t>
    </r>
    <r>
      <rPr>
        <b/>
        <sz val="10"/>
        <rFont val="Times New Roman"/>
        <family val="1"/>
      </rPr>
      <t xml:space="preserve"> Année</t>
    </r>
  </si>
  <si>
    <t>السنة الأولى</t>
  </si>
  <si>
    <t xml:space="preserve">  مجموع التلاميذ</t>
  </si>
  <si>
    <t xml:space="preserve">        Féminin</t>
  </si>
  <si>
    <t xml:space="preserve">    الإناث</t>
  </si>
  <si>
    <r>
      <t xml:space="preserve">      Doublants</t>
    </r>
    <r>
      <rPr>
        <b/>
        <sz val="8"/>
        <rFont val="Times New Roman"/>
        <family val="1"/>
      </rPr>
      <t>(1)</t>
    </r>
  </si>
  <si>
    <r>
      <t xml:space="preserve">  المكررون </t>
    </r>
    <r>
      <rPr>
        <b/>
        <sz val="8"/>
        <rFont val="Times New Roman"/>
        <family val="1"/>
      </rPr>
      <t>(1)</t>
    </r>
  </si>
  <si>
    <r>
      <t xml:space="preserve">   2</t>
    </r>
    <r>
      <rPr>
        <b/>
        <vertAlign val="superscript"/>
        <sz val="10"/>
        <rFont val="Times New Roman"/>
        <family val="1"/>
      </rPr>
      <t>ème</t>
    </r>
    <r>
      <rPr>
        <b/>
        <sz val="10"/>
        <rFont val="Times New Roman"/>
        <family val="1"/>
      </rPr>
      <t xml:space="preserve"> Année</t>
    </r>
  </si>
  <si>
    <t>السنة الثانية</t>
  </si>
  <si>
    <r>
      <t xml:space="preserve">   3</t>
    </r>
    <r>
      <rPr>
        <b/>
        <vertAlign val="superscript"/>
        <sz val="10"/>
        <rFont val="Times New Roman"/>
        <family val="1"/>
      </rPr>
      <t>ème</t>
    </r>
    <r>
      <rPr>
        <b/>
        <sz val="10"/>
        <rFont val="Times New Roman"/>
        <family val="1"/>
      </rPr>
      <t xml:space="preserve"> Année</t>
    </r>
  </si>
  <si>
    <t>السنة الثالثة</t>
  </si>
  <si>
    <r>
      <t xml:space="preserve">   4</t>
    </r>
    <r>
      <rPr>
        <b/>
        <vertAlign val="superscript"/>
        <sz val="10"/>
        <rFont val="Times New Roman"/>
        <family val="1"/>
      </rPr>
      <t>ème</t>
    </r>
    <r>
      <rPr>
        <b/>
        <sz val="10"/>
        <rFont val="Times New Roman"/>
        <family val="1"/>
      </rPr>
      <t xml:space="preserve"> Année</t>
    </r>
  </si>
  <si>
    <t>السنة الرابعة</t>
  </si>
  <si>
    <r>
      <t xml:space="preserve">   5</t>
    </r>
    <r>
      <rPr>
        <b/>
        <vertAlign val="superscript"/>
        <sz val="10"/>
        <rFont val="Times New Roman"/>
        <family val="1"/>
      </rPr>
      <t>ème</t>
    </r>
    <r>
      <rPr>
        <b/>
        <sz val="10"/>
        <rFont val="Times New Roman"/>
        <family val="1"/>
      </rPr>
      <t xml:space="preserve"> Année</t>
    </r>
  </si>
  <si>
    <t>السنة الخامسة</t>
  </si>
  <si>
    <r>
      <t xml:space="preserve">   6</t>
    </r>
    <r>
      <rPr>
        <b/>
        <vertAlign val="superscript"/>
        <sz val="10"/>
        <rFont val="Times New Roman"/>
        <family val="1"/>
      </rPr>
      <t>ème</t>
    </r>
    <r>
      <rPr>
        <b/>
        <sz val="10"/>
        <rFont val="Times New Roman"/>
        <family val="1"/>
      </rPr>
      <t xml:space="preserve"> Année</t>
    </r>
  </si>
  <si>
    <t>السنة السادسة</t>
  </si>
  <si>
    <t xml:space="preserve">   Total </t>
  </si>
  <si>
    <t xml:space="preserve">      Total élèves</t>
  </si>
  <si>
    <r>
      <t xml:space="preserve">     </t>
    </r>
    <r>
      <rPr>
        <b/>
        <sz val="10"/>
        <rFont val="Times New Roman"/>
        <family val="1"/>
      </rPr>
      <t xml:space="preserve"> Doublants</t>
    </r>
    <r>
      <rPr>
        <sz val="8"/>
        <rFont val="Times New Roman"/>
        <family val="1"/>
      </rPr>
      <t>(1)</t>
    </r>
  </si>
  <si>
    <t>(1) Y compris les triplants.</t>
  </si>
  <si>
    <t>(1) يتضمن المكررون أكثر من مرة.</t>
  </si>
  <si>
    <t>Masculin + Féminin</t>
  </si>
  <si>
    <t>ذكور + إناث</t>
  </si>
  <si>
    <t>6 ans et moins</t>
  </si>
  <si>
    <t>6 سنوات وأقل</t>
  </si>
  <si>
    <t>7 ans</t>
  </si>
  <si>
    <t>7 سنوات</t>
  </si>
  <si>
    <t>8 ans</t>
  </si>
  <si>
    <t>8 سنوات</t>
  </si>
  <si>
    <t>9 ans</t>
  </si>
  <si>
    <t>9 سنوات</t>
  </si>
  <si>
    <t>10 ans</t>
  </si>
  <si>
    <t>10 سنوات</t>
  </si>
  <si>
    <t>11 ans</t>
  </si>
  <si>
    <t>11 سنة</t>
  </si>
  <si>
    <t>12 ans</t>
  </si>
  <si>
    <t>12 سنة</t>
  </si>
  <si>
    <t>13 ans</t>
  </si>
  <si>
    <t>13 سنة</t>
  </si>
  <si>
    <t>14 ans</t>
  </si>
  <si>
    <t>14 سنة</t>
  </si>
  <si>
    <t>15 ans et plus</t>
  </si>
  <si>
    <t>15 سنة  فأ كثر</t>
  </si>
  <si>
    <t xml:space="preserve">          Milieu rural</t>
  </si>
  <si>
    <t xml:space="preserve">          الوسط القروي</t>
  </si>
  <si>
    <t xml:space="preserve"> 11 -10 Elèves selon la région     </t>
  </si>
  <si>
    <r>
      <t>11 - 10</t>
    </r>
    <r>
      <rPr>
        <b/>
        <sz val="16"/>
        <rFont val="Times New Roman"/>
        <family val="1"/>
      </rPr>
      <t xml:space="preserve"> التلاميذ حسب الجهة</t>
    </r>
  </si>
  <si>
    <t xml:space="preserve">           et la province (ou la préfecture)</t>
  </si>
  <si>
    <t xml:space="preserve">     حضري + قروي</t>
  </si>
  <si>
    <t xml:space="preserve"> الوسط القــروي    </t>
  </si>
  <si>
    <t xml:space="preserve">                 Urbain + Rural</t>
  </si>
  <si>
    <t xml:space="preserve">     Milieu rural</t>
  </si>
  <si>
    <r>
      <t xml:space="preserve">           et la province (ou la préfecture) </t>
    </r>
    <r>
      <rPr>
        <sz val="10"/>
        <rFont val="Times New Roman"/>
        <family val="1"/>
      </rPr>
      <t>(suite)</t>
    </r>
  </si>
  <si>
    <r>
      <t xml:space="preserve">            والإقليم (أوالعمالة)</t>
    </r>
    <r>
      <rPr>
        <sz val="10"/>
        <rFont val="Times New Roman"/>
        <family val="1"/>
      </rPr>
      <t xml:space="preserve"> (تابع) </t>
    </r>
  </si>
  <si>
    <r>
      <t>11 - 11  Nouveaux inscrits en 1</t>
    </r>
    <r>
      <rPr>
        <b/>
        <vertAlign val="superscript"/>
        <sz val="14"/>
        <rFont val="Times New Roman"/>
        <family val="1"/>
      </rPr>
      <t>ère</t>
    </r>
    <r>
      <rPr>
        <b/>
        <sz val="14"/>
        <rFont val="Times New Roman"/>
        <family val="1"/>
      </rPr>
      <t xml:space="preserve"> année               </t>
    </r>
  </si>
  <si>
    <r>
      <t>11 - 11</t>
    </r>
    <r>
      <rPr>
        <b/>
        <sz val="16"/>
        <rFont val="Times New Roman"/>
        <family val="1"/>
      </rPr>
      <t xml:space="preserve"> المسجلون الجدد بالسنة الأولى   </t>
    </r>
  </si>
  <si>
    <t xml:space="preserve">         Milieu rural</t>
  </si>
  <si>
    <t xml:space="preserve">   6 ans et moins</t>
  </si>
  <si>
    <t xml:space="preserve">   6 سنوات وأقل</t>
  </si>
  <si>
    <t xml:space="preserve">   7 ans</t>
  </si>
  <si>
    <t xml:space="preserve">   7 سنوات </t>
  </si>
  <si>
    <t xml:space="preserve">   8 ans</t>
  </si>
  <si>
    <t xml:space="preserve">   8 سنوات </t>
  </si>
  <si>
    <t xml:space="preserve">   9 ans et plus</t>
  </si>
  <si>
    <t xml:space="preserve">   9 سنوات فأكثر</t>
  </si>
  <si>
    <r>
      <t xml:space="preserve"> 11 - 12 Nouveaux inscrits en 1</t>
    </r>
    <r>
      <rPr>
        <b/>
        <vertAlign val="superscript"/>
        <sz val="14"/>
        <rFont val="Times New Roman"/>
        <family val="1"/>
      </rPr>
      <t>ère</t>
    </r>
    <r>
      <rPr>
        <b/>
        <sz val="14"/>
        <rFont val="Times New Roman"/>
        <family val="1"/>
      </rPr>
      <t xml:space="preserve"> année </t>
    </r>
  </si>
  <si>
    <r>
      <t>11 - 12</t>
    </r>
    <r>
      <rPr>
        <b/>
        <sz val="16"/>
        <rFont val="Times New Roman"/>
        <family val="1"/>
      </rPr>
      <t xml:space="preserve"> المسجلون الجدد بالسنة الأولى </t>
    </r>
  </si>
  <si>
    <t xml:space="preserve">             selon la région et la province </t>
  </si>
  <si>
    <t xml:space="preserve">            حسب الجهة والإقليم </t>
  </si>
  <si>
    <r>
      <t xml:space="preserve">                </t>
    </r>
    <r>
      <rPr>
        <b/>
        <sz val="14"/>
        <rFont val="Times New Roman"/>
        <family val="1"/>
      </rPr>
      <t xml:space="preserve"> (ou la préfecture)</t>
    </r>
  </si>
  <si>
    <t xml:space="preserve">            (أوالعمالة)</t>
  </si>
  <si>
    <t xml:space="preserve">      حضري + قروي</t>
  </si>
  <si>
    <t xml:space="preserve">             Urbain + Rural</t>
  </si>
  <si>
    <t xml:space="preserve">  Féminin</t>
  </si>
  <si>
    <t xml:space="preserve">             selon la région et la province</t>
  </si>
  <si>
    <r>
      <t xml:space="preserve">                </t>
    </r>
    <r>
      <rPr>
        <b/>
        <sz val="14"/>
        <rFont val="Times New Roman"/>
        <family val="1"/>
      </rPr>
      <t>(ou la préfecture)</t>
    </r>
    <r>
      <rPr>
        <b/>
        <sz val="11"/>
        <rFont val="Times New Roman"/>
        <family val="1"/>
      </rPr>
      <t xml:space="preserve"> </t>
    </r>
    <r>
      <rPr>
        <sz val="11"/>
        <rFont val="Times New Roman"/>
        <family val="1"/>
      </rPr>
      <t>(suite)</t>
    </r>
  </si>
  <si>
    <r>
      <t xml:space="preserve">            (أوالعمالة) </t>
    </r>
    <r>
      <rPr>
        <sz val="10"/>
        <rFont val="Times New Roman"/>
        <family val="1"/>
      </rPr>
      <t>(تابع)</t>
    </r>
  </si>
  <si>
    <t xml:space="preserve">              Urbain + Rural</t>
  </si>
  <si>
    <r>
      <t xml:space="preserve"> 11 - 13 Elèves de la 6</t>
    </r>
    <r>
      <rPr>
        <b/>
        <vertAlign val="superscript"/>
        <sz val="14"/>
        <rFont val="Times New Roman"/>
        <family val="1"/>
      </rPr>
      <t>ème</t>
    </r>
    <r>
      <rPr>
        <b/>
        <sz val="14"/>
        <rFont val="Times New Roman"/>
        <family val="1"/>
      </rPr>
      <t xml:space="preserve"> année selon la région</t>
    </r>
  </si>
  <si>
    <r>
      <t>11 - 13</t>
    </r>
    <r>
      <rPr>
        <b/>
        <sz val="16"/>
        <rFont val="Times New Roman"/>
        <family val="1"/>
      </rPr>
      <t xml:space="preserve"> تلاميذ السنة السادسة حسب </t>
    </r>
  </si>
  <si>
    <t xml:space="preserve">             et la province (ou la préfecture)</t>
  </si>
  <si>
    <t xml:space="preserve">            الجهة والإقليم (أوالعمالة)</t>
  </si>
  <si>
    <r>
      <t>11 - 13</t>
    </r>
    <r>
      <rPr>
        <b/>
        <sz val="16"/>
        <rFont val="Times New Roman"/>
        <family val="1"/>
      </rPr>
      <t xml:space="preserve"> تلاميذ السنة السادسة حسب </t>
    </r>
    <r>
      <rPr>
        <b/>
        <sz val="10"/>
        <rFont val="Times New Roman"/>
        <family val="1"/>
      </rPr>
      <t xml:space="preserve"> </t>
    </r>
  </si>
  <si>
    <r>
      <t xml:space="preserve">          الجهة والإقليم (أوالعمالة) </t>
    </r>
    <r>
      <rPr>
        <sz val="10"/>
        <rFont val="Times New Roman"/>
        <family val="1"/>
      </rPr>
      <t>(تابع)</t>
    </r>
  </si>
  <si>
    <t xml:space="preserve">         الوسط القروي</t>
  </si>
  <si>
    <t>Enseignement primaire privé</t>
  </si>
  <si>
    <t>التعليم الابتدائي الخصوصي</t>
  </si>
  <si>
    <t xml:space="preserve"> 11 - 14 Données générales </t>
  </si>
  <si>
    <r>
      <t>11 - 14</t>
    </r>
    <r>
      <rPr>
        <b/>
        <sz val="16"/>
        <rFont val="Times New Roman"/>
        <family val="1"/>
      </rPr>
      <t xml:space="preserve"> معطيات عامة</t>
    </r>
  </si>
  <si>
    <t xml:space="preserve"> Etablissements</t>
  </si>
  <si>
    <t xml:space="preserve"> Salles de cours utilisées</t>
  </si>
  <si>
    <t>حجرات الدرس المستعملة</t>
  </si>
  <si>
    <t>الفصول</t>
  </si>
  <si>
    <t xml:space="preserve"> Elèves</t>
  </si>
  <si>
    <t>التلاميذ</t>
  </si>
  <si>
    <t xml:space="preserve">  السنة الأولى</t>
  </si>
  <si>
    <t xml:space="preserve">     Total</t>
  </si>
  <si>
    <t xml:space="preserve">    مجموع التلاميذ</t>
  </si>
  <si>
    <t xml:space="preserve">       Féminin</t>
  </si>
  <si>
    <t xml:space="preserve">      الإناث</t>
  </si>
  <si>
    <r>
      <t xml:space="preserve">   3</t>
    </r>
    <r>
      <rPr>
        <b/>
        <vertAlign val="superscript"/>
        <sz val="10"/>
        <rFont val="Times New Roman"/>
        <family val="1"/>
      </rPr>
      <t xml:space="preserve">ème </t>
    </r>
    <r>
      <rPr>
        <b/>
        <sz val="10"/>
        <rFont val="Times New Roman"/>
        <family val="1"/>
      </rPr>
      <t>Année</t>
    </r>
  </si>
  <si>
    <r>
      <t xml:space="preserve">   5</t>
    </r>
    <r>
      <rPr>
        <b/>
        <vertAlign val="superscript"/>
        <sz val="10"/>
        <rFont val="Times New Roman"/>
        <family val="1"/>
      </rPr>
      <t xml:space="preserve">ème </t>
    </r>
    <r>
      <rPr>
        <b/>
        <sz val="10"/>
        <rFont val="Times New Roman"/>
        <family val="1"/>
      </rPr>
      <t>Année</t>
    </r>
  </si>
  <si>
    <t xml:space="preserve">     Total élèves</t>
  </si>
  <si>
    <r>
      <t xml:space="preserve">  المكررون</t>
    </r>
    <r>
      <rPr>
        <sz val="11"/>
        <rFont val="Times New Roman"/>
        <family val="1"/>
      </rPr>
      <t xml:space="preserve"> </t>
    </r>
    <r>
      <rPr>
        <sz val="8"/>
        <rFont val="Times New Roman"/>
        <family val="1"/>
      </rPr>
      <t>(1)</t>
    </r>
  </si>
  <si>
    <t>هيئة التدريس</t>
  </si>
  <si>
    <t>(1) يشمل كذلك المكررون أكثر من مرة.</t>
  </si>
  <si>
    <t xml:space="preserve"> 11 - 15 Etablissements et élèves selon la région et     </t>
  </si>
  <si>
    <r>
      <t>11 - 15</t>
    </r>
    <r>
      <rPr>
        <b/>
        <sz val="16"/>
        <rFont val="Times New Roman"/>
        <family val="1"/>
      </rPr>
      <t xml:space="preserve"> المؤسسات والتلاميذ حسب الجهة </t>
    </r>
  </si>
  <si>
    <t xml:space="preserve">             la province (ou la préfecture)</t>
  </si>
  <si>
    <t xml:space="preserve">            والإقليم (أوالعمالة)</t>
  </si>
  <si>
    <t xml:space="preserve">التلاميذ  Elèves       </t>
  </si>
  <si>
    <r>
      <t xml:space="preserve">             la province (ou la préfecture) </t>
    </r>
    <r>
      <rPr>
        <sz val="10"/>
        <rFont val="Times New Roman"/>
        <family val="1"/>
      </rPr>
      <t>(suite)</t>
    </r>
  </si>
  <si>
    <r>
      <t xml:space="preserve">           والإقليم (أوالعمالة) </t>
    </r>
    <r>
      <rPr>
        <sz val="10"/>
        <rFont val="Times New Roman"/>
        <family val="1"/>
      </rPr>
      <t>(تابع)</t>
    </r>
    <r>
      <rPr>
        <b/>
        <sz val="16"/>
        <rFont val="Times New Roman"/>
        <family val="1"/>
      </rPr>
      <t xml:space="preserve"> </t>
    </r>
  </si>
  <si>
    <t>Missions</t>
  </si>
  <si>
    <t>Ensemble général</t>
  </si>
  <si>
    <t>Enseignement secondaire collégial public</t>
  </si>
  <si>
    <t xml:space="preserve"> 11 - 16 Données générales</t>
  </si>
  <si>
    <r>
      <t>11 - 16</t>
    </r>
    <r>
      <rPr>
        <b/>
        <sz val="16"/>
        <rFont val="Times New Roman"/>
        <family val="1"/>
      </rPr>
      <t xml:space="preserve"> معطيات عامة</t>
    </r>
  </si>
  <si>
    <t xml:space="preserve">      Collèges</t>
  </si>
  <si>
    <t xml:space="preserve">    الإعداديات</t>
  </si>
  <si>
    <t xml:space="preserve">      Annexes des collèges</t>
  </si>
  <si>
    <t xml:space="preserve">    ملحقات الإعداديات</t>
  </si>
  <si>
    <t xml:space="preserve"> Salles utilisées</t>
  </si>
  <si>
    <t xml:space="preserve">  الحجرات المستعملة</t>
  </si>
  <si>
    <t xml:space="preserve">     الإناث</t>
  </si>
  <si>
    <r>
      <t xml:space="preserve">      Nouveaux en 1</t>
    </r>
    <r>
      <rPr>
        <b/>
        <vertAlign val="superscript"/>
        <sz val="10"/>
        <rFont val="Times New Roman"/>
        <family val="1"/>
      </rPr>
      <t>ère</t>
    </r>
    <r>
      <rPr>
        <b/>
        <sz val="10"/>
        <rFont val="Times New Roman"/>
        <family val="1"/>
      </rPr>
      <t xml:space="preserve"> année collégiale</t>
    </r>
  </si>
  <si>
    <t xml:space="preserve">   الجدد بالسنة  الأولى إعدادي</t>
  </si>
  <si>
    <r>
      <t xml:space="preserve">      Elèves de la 3</t>
    </r>
    <r>
      <rPr>
        <b/>
        <vertAlign val="superscript"/>
        <sz val="10"/>
        <rFont val="Times New Roman"/>
        <family val="1"/>
      </rPr>
      <t>ème</t>
    </r>
    <r>
      <rPr>
        <b/>
        <sz val="10"/>
        <rFont val="Times New Roman"/>
        <family val="1"/>
      </rPr>
      <t xml:space="preserve"> année collégiale</t>
    </r>
  </si>
  <si>
    <t xml:space="preserve">   تلاميذ السنة الثالثة إعدادي</t>
  </si>
  <si>
    <t xml:space="preserve">      Internes</t>
  </si>
  <si>
    <t xml:space="preserve">   الداخليون</t>
  </si>
  <si>
    <t>الوسط القروي</t>
  </si>
  <si>
    <t xml:space="preserve">  Salles utilisées</t>
  </si>
  <si>
    <t xml:space="preserve">  Classes</t>
  </si>
  <si>
    <t xml:space="preserve">  Elèves</t>
  </si>
  <si>
    <t xml:space="preserve"> 11 - 17 Etablissements selon la région  </t>
  </si>
  <si>
    <r>
      <t>11 - 17</t>
    </r>
    <r>
      <rPr>
        <b/>
        <sz val="16"/>
        <rFont val="Times New Roman"/>
        <family val="1"/>
      </rPr>
      <t xml:space="preserve"> المؤسسات حسب الجهة</t>
    </r>
  </si>
  <si>
    <t xml:space="preserve">  حضري + قروي             </t>
  </si>
  <si>
    <t xml:space="preserve">   الوسط القــروي           </t>
  </si>
  <si>
    <t xml:space="preserve">            Milieu rural</t>
  </si>
  <si>
    <t>منها الملحقات</t>
  </si>
  <si>
    <t>Collèges</t>
  </si>
  <si>
    <t xml:space="preserve">  dont annexes</t>
  </si>
  <si>
    <t xml:space="preserve"> 11 - 17 Etablissements selon la région</t>
  </si>
  <si>
    <r>
      <t>11 - 17</t>
    </r>
    <r>
      <rPr>
        <b/>
        <sz val="16"/>
        <rFont val="Times New Roman"/>
        <family val="1"/>
      </rPr>
      <t xml:space="preserve"> المؤسسات حسب الجهة </t>
    </r>
  </si>
  <si>
    <r>
      <t xml:space="preserve">           والإقليم (أوالعمالة) </t>
    </r>
    <r>
      <rPr>
        <sz val="10"/>
        <rFont val="Times New Roman"/>
        <family val="1"/>
      </rPr>
      <t>(تابع)</t>
    </r>
    <r>
      <rPr>
        <b/>
        <sz val="16"/>
        <rFont val="Times New Roman"/>
        <family val="1"/>
      </rPr>
      <t xml:space="preserve">         </t>
    </r>
  </si>
  <si>
    <t xml:space="preserve">   الوسط القــروي             </t>
  </si>
  <si>
    <t xml:space="preserve">              Milieu rural</t>
  </si>
  <si>
    <t xml:space="preserve">11 - 19 Elèves selon le niveau, l'âge        </t>
  </si>
  <si>
    <r>
      <t>11 - 19</t>
    </r>
    <r>
      <rPr>
        <b/>
        <sz val="16"/>
        <rFont val="Times New Roman"/>
        <family val="1"/>
      </rPr>
      <t xml:space="preserve"> التلاميذ حسب المستوى والسن </t>
    </r>
  </si>
  <si>
    <r>
      <t xml:space="preserve">                    </t>
    </r>
    <r>
      <rPr>
        <b/>
        <sz val="14"/>
        <rFont val="Times New Roman"/>
        <family val="1"/>
      </rPr>
      <t>et le sexe : Urbain + Rural</t>
    </r>
  </si>
  <si>
    <t xml:space="preserve">           والجنس : حضري+ قروي</t>
  </si>
  <si>
    <r>
      <t>3</t>
    </r>
    <r>
      <rPr>
        <b/>
        <vertAlign val="superscript"/>
        <sz val="10"/>
        <rFont val="Times New Roman"/>
        <family val="1"/>
      </rPr>
      <t>ème</t>
    </r>
    <r>
      <rPr>
        <b/>
        <sz val="10"/>
        <rFont val="Times New Roman"/>
        <family val="1"/>
      </rPr>
      <t xml:space="preserve"> Année</t>
    </r>
  </si>
  <si>
    <r>
      <t>2</t>
    </r>
    <r>
      <rPr>
        <b/>
        <vertAlign val="superscript"/>
        <sz val="10"/>
        <rFont val="Times New Roman"/>
        <family val="1"/>
      </rPr>
      <t>ème</t>
    </r>
    <r>
      <rPr>
        <b/>
        <sz val="10"/>
        <rFont val="Times New Roman"/>
        <family val="1"/>
      </rPr>
      <t xml:space="preserve"> Année</t>
    </r>
  </si>
  <si>
    <r>
      <t>1</t>
    </r>
    <r>
      <rPr>
        <b/>
        <vertAlign val="superscript"/>
        <sz val="10"/>
        <rFont val="Times New Roman"/>
        <family val="1"/>
      </rPr>
      <t>ère</t>
    </r>
    <r>
      <rPr>
        <b/>
        <sz val="10"/>
        <rFont val="Times New Roman"/>
        <family val="1"/>
      </rPr>
      <t xml:space="preserve"> Année</t>
    </r>
  </si>
  <si>
    <t>Masculin + féminin</t>
  </si>
  <si>
    <t>Moins de 12 ans</t>
  </si>
  <si>
    <t>أقل من 12 سنة</t>
  </si>
  <si>
    <t>15 ans</t>
  </si>
  <si>
    <t>15 سنة</t>
  </si>
  <si>
    <t>16 ans</t>
  </si>
  <si>
    <t>16 سنة</t>
  </si>
  <si>
    <t>17 ans</t>
  </si>
  <si>
    <t>17 سنة</t>
  </si>
  <si>
    <t>Plus de 17 ans</t>
  </si>
  <si>
    <t>أكثر من 17 سنة</t>
  </si>
  <si>
    <t xml:space="preserve">  المجموع</t>
  </si>
  <si>
    <t xml:space="preserve">11 - 20 Elèves selon le niveau, l'âge           </t>
  </si>
  <si>
    <r>
      <t>11 - 20</t>
    </r>
    <r>
      <rPr>
        <b/>
        <sz val="16"/>
        <rFont val="Times New Roman"/>
        <family val="1"/>
      </rPr>
      <t xml:space="preserve"> التلاميذ حسب المستوى والسن </t>
    </r>
  </si>
  <si>
    <t xml:space="preserve">            et le sexe : Milieu rural</t>
  </si>
  <si>
    <t xml:space="preserve">           والجنس : الوسط القروي</t>
  </si>
  <si>
    <t xml:space="preserve"> 11 - 21 Elèves selon la région  </t>
  </si>
  <si>
    <r>
      <t>11 - 21</t>
    </r>
    <r>
      <rPr>
        <b/>
        <sz val="16"/>
        <rFont val="Times New Roman"/>
        <family val="1"/>
      </rPr>
      <t xml:space="preserve"> التلاميذ حسب الجهة </t>
    </r>
  </si>
  <si>
    <t xml:space="preserve">  حضري + قروي         </t>
  </si>
  <si>
    <t xml:space="preserve">   الوسط القــروي        </t>
  </si>
  <si>
    <t xml:space="preserve">         Urbain + Rural</t>
  </si>
  <si>
    <t xml:space="preserve">      Milieu rural</t>
  </si>
  <si>
    <t xml:space="preserve">       Total</t>
  </si>
  <si>
    <t xml:space="preserve"> 11 - 21 Elèves selon la région </t>
  </si>
  <si>
    <r>
      <t xml:space="preserve">           والإقليم (أوالعمالة)</t>
    </r>
    <r>
      <rPr>
        <sz val="10"/>
        <rFont val="Times New Roman"/>
        <family val="1"/>
      </rPr>
      <t>(تابع)</t>
    </r>
  </si>
  <si>
    <t xml:space="preserve"> 11 - 22 Elèves nouveaux et doublants selon     </t>
  </si>
  <si>
    <t xml:space="preserve">             le milieu et le sexe</t>
  </si>
  <si>
    <t xml:space="preserve">           حسب الوسط والجنس</t>
  </si>
  <si>
    <t>التلاميذ المكررون(1)</t>
  </si>
  <si>
    <t>التلاميذ الجدد</t>
  </si>
  <si>
    <t>Nouveaux</t>
  </si>
  <si>
    <t>السنة  الأولى</t>
  </si>
  <si>
    <t xml:space="preserve">   المجموع</t>
  </si>
  <si>
    <t xml:space="preserve">   الإناث</t>
  </si>
  <si>
    <t>Total élèves</t>
  </si>
  <si>
    <t>مجموع التلاميذ</t>
  </si>
  <si>
    <t>(1) Y compris les triplants</t>
  </si>
  <si>
    <t>Enseignement secondaire collégial privé</t>
  </si>
  <si>
    <t xml:space="preserve"> 11 - 23  Données générales</t>
  </si>
  <si>
    <r>
      <t>11 - 23</t>
    </r>
    <r>
      <rPr>
        <b/>
        <sz val="16"/>
        <rFont val="Times New Roman"/>
        <family val="1"/>
      </rPr>
      <t xml:space="preserve"> معطيات عامة</t>
    </r>
  </si>
  <si>
    <t xml:space="preserve">  Etablissements</t>
  </si>
  <si>
    <t xml:space="preserve">  Classes </t>
  </si>
  <si>
    <t xml:space="preserve">  Elèves </t>
  </si>
  <si>
    <t xml:space="preserve">  السنة  الأولى</t>
  </si>
  <si>
    <t xml:space="preserve">           Féminin</t>
  </si>
  <si>
    <t xml:space="preserve">  السنة الثانية</t>
  </si>
  <si>
    <t xml:space="preserve">  السنة الثالثة</t>
  </si>
  <si>
    <t xml:space="preserve">  Total </t>
  </si>
  <si>
    <t xml:space="preserve"> المجموع </t>
  </si>
  <si>
    <t xml:space="preserve"> 11 - 24 Elèves selon la région et </t>
  </si>
  <si>
    <r>
      <t>11 - 24</t>
    </r>
    <r>
      <rPr>
        <b/>
        <sz val="16"/>
        <rFont val="Times New Roman"/>
        <family val="1"/>
      </rPr>
      <t xml:space="preserve"> التلاميذ حسب الجهة </t>
    </r>
  </si>
  <si>
    <r>
      <t xml:space="preserve">  التلاميـــذ  </t>
    </r>
    <r>
      <rPr>
        <sz val="9"/>
        <rFont val="Times New Roman"/>
        <family val="1"/>
      </rPr>
      <t>(1)</t>
    </r>
    <r>
      <rPr>
        <b/>
        <sz val="10"/>
        <rFont val="Times New Roman"/>
        <family val="1"/>
      </rPr>
      <t xml:space="preserve">  Elèves           </t>
    </r>
  </si>
  <si>
    <t xml:space="preserve">   مكناس</t>
  </si>
  <si>
    <t xml:space="preserve">   بولمان</t>
  </si>
  <si>
    <t xml:space="preserve">   الحاجب</t>
  </si>
  <si>
    <t xml:space="preserve">   فاس</t>
  </si>
  <si>
    <t xml:space="preserve">   صفرو</t>
  </si>
  <si>
    <t xml:space="preserve">   تونات</t>
  </si>
  <si>
    <t xml:space="preserve">   تازة</t>
  </si>
  <si>
    <t xml:space="preserve">   مولاي يعقوب</t>
  </si>
  <si>
    <r>
      <t xml:space="preserve"> 11 - 24 Elèves selon la région et </t>
    </r>
    <r>
      <rPr>
        <sz val="10"/>
        <rFont val="Times New Roman"/>
        <family val="1"/>
      </rPr>
      <t xml:space="preserve">                        </t>
    </r>
  </si>
  <si>
    <r>
      <t xml:space="preserve">                   </t>
    </r>
    <r>
      <rPr>
        <b/>
        <sz val="16"/>
        <rFont val="Times New Roman"/>
        <family val="1"/>
      </rPr>
      <t xml:space="preserve">والإقليم (أوالعمالة) </t>
    </r>
    <r>
      <rPr>
        <sz val="10"/>
        <rFont val="Times New Roman"/>
        <family val="1"/>
      </rPr>
      <t>(تابع)</t>
    </r>
  </si>
  <si>
    <t xml:space="preserve">البعثات </t>
  </si>
  <si>
    <t>National</t>
  </si>
  <si>
    <t>(1) Non compris les élèves des missions.</t>
  </si>
  <si>
    <t>(1) لا يشمل تلاميذ البعثات .</t>
  </si>
  <si>
    <t>Enseignement secondaire qualifiant public</t>
  </si>
  <si>
    <t>التعليم الثانوي التأهيلي العمومي</t>
  </si>
  <si>
    <t>11 - 25 Données générales</t>
  </si>
  <si>
    <r>
      <t>11 - 25</t>
    </r>
    <r>
      <rPr>
        <b/>
        <sz val="16"/>
        <rFont val="Times New Roman"/>
        <family val="1"/>
      </rPr>
      <t xml:space="preserve"> معطيات عامة</t>
    </r>
  </si>
  <si>
    <t xml:space="preserve">      Lycées</t>
  </si>
  <si>
    <t xml:space="preserve">    الثانويات</t>
  </si>
  <si>
    <t xml:space="preserve">      Annexes des lycées</t>
  </si>
  <si>
    <t xml:space="preserve">    ملحقات الثانويات</t>
  </si>
  <si>
    <t xml:space="preserve">      Nouveaux en T.C</t>
  </si>
  <si>
    <t xml:space="preserve">    الجدد بالجذع المشترك</t>
  </si>
  <si>
    <t xml:space="preserve">    تلاميذ السنة الثانية باكالوريا</t>
  </si>
  <si>
    <t xml:space="preserve">    الداخليون</t>
  </si>
  <si>
    <t xml:space="preserve">  Personnel enseignant</t>
  </si>
  <si>
    <t xml:space="preserve"> T.C : Tronc commun.</t>
  </si>
  <si>
    <t xml:space="preserve">  حضري + قروي            </t>
  </si>
  <si>
    <t xml:space="preserve">      الوسط القروي              </t>
  </si>
  <si>
    <t xml:space="preserve">  الثانويات</t>
  </si>
  <si>
    <t>الملحقات</t>
  </si>
  <si>
    <t>Lycées</t>
  </si>
  <si>
    <t>Annexes</t>
  </si>
  <si>
    <r>
      <t xml:space="preserve">           والإقليم (أوالعمالة)</t>
    </r>
    <r>
      <rPr>
        <sz val="10"/>
        <rFont val="Times New Roman"/>
        <family val="1"/>
      </rPr>
      <t xml:space="preserve"> (تابع)</t>
    </r>
  </si>
  <si>
    <t>dont annexes</t>
  </si>
  <si>
    <t xml:space="preserve">11 - 28 Nombre d'élèves selon le niveau, </t>
  </si>
  <si>
    <r>
      <t>11 - 28</t>
    </r>
    <r>
      <rPr>
        <b/>
        <sz val="16"/>
        <rFont val="Times New Roman"/>
        <family val="1"/>
      </rPr>
      <t xml:space="preserve"> عدد التلاميذ حسب المستوى </t>
    </r>
  </si>
  <si>
    <r>
      <t xml:space="preserve">                     </t>
    </r>
    <r>
      <rPr>
        <b/>
        <sz val="14"/>
        <rFont val="Times New Roman"/>
        <family val="1"/>
      </rPr>
      <t>le sexe et l'âge</t>
    </r>
  </si>
  <si>
    <t xml:space="preserve">            والجنس والسن</t>
  </si>
  <si>
    <t>الثانية باكالوريا</t>
  </si>
  <si>
    <t>الأولى باكالوريا</t>
  </si>
  <si>
    <t>جدع مشترك</t>
  </si>
  <si>
    <t>Tronc commun</t>
  </si>
  <si>
    <t xml:space="preserve"> Bac.</t>
  </si>
  <si>
    <t>Moins de 15 ans</t>
  </si>
  <si>
    <t>أقل من 15 سنة</t>
  </si>
  <si>
    <t xml:space="preserve"> 15 ans</t>
  </si>
  <si>
    <t xml:space="preserve"> 16 ans</t>
  </si>
  <si>
    <t xml:space="preserve"> 17 ans</t>
  </si>
  <si>
    <t xml:space="preserve"> 18 ans</t>
  </si>
  <si>
    <t>18 سنة</t>
  </si>
  <si>
    <t xml:space="preserve"> 19 ans</t>
  </si>
  <si>
    <t>19 سنة</t>
  </si>
  <si>
    <t xml:space="preserve"> 20 ans</t>
  </si>
  <si>
    <t>20 سنة</t>
  </si>
  <si>
    <t>Plus de 20 ans</t>
  </si>
  <si>
    <t>أكثر من 20 سنة</t>
  </si>
  <si>
    <t xml:space="preserve">الوسط القروي          </t>
  </si>
  <si>
    <t xml:space="preserve"> 11 - 30 Elèves selon le niveau, </t>
  </si>
  <si>
    <t xml:space="preserve">             la branche et le sexe</t>
  </si>
  <si>
    <t xml:space="preserve">           الدراسي والشعبة والجنس</t>
  </si>
  <si>
    <t xml:space="preserve"> مجموع التلاميذ           </t>
  </si>
  <si>
    <r>
      <t xml:space="preserve">          المكررون </t>
    </r>
    <r>
      <rPr>
        <b/>
        <sz val="8"/>
        <rFont val="Times New Roman"/>
        <family val="1"/>
      </rPr>
      <t>(1)</t>
    </r>
  </si>
  <si>
    <t xml:space="preserve">           Total élèves</t>
  </si>
  <si>
    <t xml:space="preserve">   Féminin</t>
  </si>
  <si>
    <t>الجذع المشترك</t>
  </si>
  <si>
    <t xml:space="preserve">  Lettres et Sciences Humaines</t>
  </si>
  <si>
    <t>الآداب والعلوم الإنسانية</t>
  </si>
  <si>
    <t>Lettres et Sciences Humaines</t>
  </si>
  <si>
    <t>الآداب و العلوم الإنسانية - خيار فرنسية</t>
  </si>
  <si>
    <t>الآداب و العلوم الإنسانية - خيار إنجليزية</t>
  </si>
  <si>
    <t>التعليم الأصيل</t>
  </si>
  <si>
    <t>العلوم</t>
  </si>
  <si>
    <t>Sciences</t>
  </si>
  <si>
    <t xml:space="preserve"> العلوم</t>
  </si>
  <si>
    <t>علوم - خيار فرنسية</t>
  </si>
  <si>
    <t>علوم - خيار إنجليزية</t>
  </si>
  <si>
    <t>علوم - خيار إسبانية</t>
  </si>
  <si>
    <t xml:space="preserve">  Technologie</t>
  </si>
  <si>
    <t>التكنولوجيا</t>
  </si>
  <si>
    <t xml:space="preserve">  Professionnel</t>
  </si>
  <si>
    <t xml:space="preserve">مهني </t>
  </si>
  <si>
    <t>مهني صناعي</t>
  </si>
  <si>
    <t>Professionnel Agricole</t>
  </si>
  <si>
    <t>مهني فلاحي</t>
  </si>
  <si>
    <t>مهني خدمات</t>
  </si>
  <si>
    <t>1ère Année Bac</t>
  </si>
  <si>
    <t>السنة الأولى باكالوريا</t>
  </si>
  <si>
    <t xml:space="preserve">   Lettres et Sciences Humaines</t>
  </si>
  <si>
    <t xml:space="preserve">    Sciences Chariaa</t>
  </si>
  <si>
    <t>العلوم الشرعية</t>
  </si>
  <si>
    <t xml:space="preserve">    Langue Arabe</t>
  </si>
  <si>
    <t>اللغة العربية</t>
  </si>
  <si>
    <t xml:space="preserve">    Sciences Expérimentales</t>
  </si>
  <si>
    <t>العلوم التجريبية</t>
  </si>
  <si>
    <t xml:space="preserve">    Sciences Expérimentales - Option Français</t>
  </si>
  <si>
    <t>العلوم التجريبية - خيار فرنسية</t>
  </si>
  <si>
    <t xml:space="preserve">    Sciences Expérimentales - Option Anglais</t>
  </si>
  <si>
    <t>العلوم التجريبية - خيار إنجليزية</t>
  </si>
  <si>
    <t xml:space="preserve">    Sciences Expérimentales - Option Espagnole</t>
  </si>
  <si>
    <t>العلوم التجريبية - خيار إسبانية</t>
  </si>
  <si>
    <t xml:space="preserve">    Sciences Mathématiques</t>
  </si>
  <si>
    <t>العلوم الرياضية</t>
  </si>
  <si>
    <t xml:space="preserve">    Sciences Mathématiques - Option Français</t>
  </si>
  <si>
    <t>العلوم الرياضية - خيار فرنسية</t>
  </si>
  <si>
    <t xml:space="preserve">    Sciences Mathématiques - Option Anglais</t>
  </si>
  <si>
    <t>العلوم الرياضية - خيار إنجليزية</t>
  </si>
  <si>
    <t xml:space="preserve">    Sciences Economiques et Gestion</t>
  </si>
  <si>
    <t>العلوم والتكنولوجيات الميكانية</t>
  </si>
  <si>
    <t>العلوم والتكنولوجيات الكهربائية</t>
  </si>
  <si>
    <t xml:space="preserve">    Arts Appliqués</t>
  </si>
  <si>
    <t>الفنون التطبيقية</t>
  </si>
  <si>
    <t>Professionnel Industiel</t>
  </si>
  <si>
    <t>Professionnel Services</t>
  </si>
  <si>
    <t>2ème Année Bac</t>
  </si>
  <si>
    <t>السنة الثانية باكالوريا</t>
  </si>
  <si>
    <t xml:space="preserve">    Lettres</t>
  </si>
  <si>
    <t>الآداب</t>
  </si>
  <si>
    <t xml:space="preserve">    Lettres - Option Français</t>
  </si>
  <si>
    <t>آداب - خيار فرنسية</t>
  </si>
  <si>
    <t xml:space="preserve">    Sciences Humaines</t>
  </si>
  <si>
    <t>العلوم الإنسانية</t>
  </si>
  <si>
    <t xml:space="preserve">    Sciences de la Vie et de la Terre</t>
  </si>
  <si>
    <t>علوم الحياة والأرض</t>
  </si>
  <si>
    <t xml:space="preserve">    Sciences de la Vie et de la Terre - Option Français</t>
  </si>
  <si>
    <t>علوم الحياة والأرض - خيار فرنسية</t>
  </si>
  <si>
    <t xml:space="preserve">    Sciences Physiques</t>
  </si>
  <si>
    <t>العلوم القيزيائية</t>
  </si>
  <si>
    <t xml:space="preserve">    Sciences Physiques - Option Français</t>
  </si>
  <si>
    <t>علوم فيزيائية - خيار فرنسية</t>
  </si>
  <si>
    <t xml:space="preserve">    Sciences Physiques - Option Anglais</t>
  </si>
  <si>
    <t>العلوم الفزيائية - خيار إنجليزية</t>
  </si>
  <si>
    <t xml:space="preserve">    Sciences Mathématiques A</t>
  </si>
  <si>
    <t>العلوم الرياضية أ</t>
  </si>
  <si>
    <t xml:space="preserve">    Sciences Mathématiques A - Option Français</t>
  </si>
  <si>
    <t>علوم رياضية أ - خيار فرنسية</t>
  </si>
  <si>
    <t xml:space="preserve">    Sciences Mathématiques B</t>
  </si>
  <si>
    <t>العلوم الرياضية ب</t>
  </si>
  <si>
    <t xml:space="preserve">    Sciences Mathématiques B - Option Français</t>
  </si>
  <si>
    <t>علوم رياضية ب - خيار فرنسية</t>
  </si>
  <si>
    <t xml:space="preserve">    Sciences Agricoles</t>
  </si>
  <si>
    <t>العلوم الزراعية</t>
  </si>
  <si>
    <t xml:space="preserve">    Sciences Economiques</t>
  </si>
  <si>
    <t xml:space="preserve">    Sciences de la gestion Comptable</t>
  </si>
  <si>
    <t>علوم التدبير المحاسباتي</t>
  </si>
  <si>
    <t>Professionnel</t>
  </si>
  <si>
    <t xml:space="preserve">    Professionnel Industiel</t>
  </si>
  <si>
    <t xml:space="preserve">    Professionnel Agricole</t>
  </si>
  <si>
    <t>Total des élèves</t>
  </si>
  <si>
    <t>(1) يشمل كذلك المكررين أكثر من مرة.</t>
  </si>
  <si>
    <t>Enseignement secondaire qualifiant privé</t>
  </si>
  <si>
    <t>التعليم الثانوي التأهيلي الخصوصي</t>
  </si>
  <si>
    <t xml:space="preserve"> 11 - 31 Données générales</t>
  </si>
  <si>
    <t xml:space="preserve">Classes </t>
  </si>
  <si>
    <t>الأقسام</t>
  </si>
  <si>
    <t>Elèves (Masculin + féminin)</t>
  </si>
  <si>
    <t>التلاميذ (ذكور+وإناث)</t>
  </si>
  <si>
    <t xml:space="preserve">  Tronc commun Sciences</t>
  </si>
  <si>
    <t xml:space="preserve">  Sciences - Option Français</t>
  </si>
  <si>
    <t xml:space="preserve">  Sciences - Option Anglais</t>
  </si>
  <si>
    <t xml:space="preserve">  Sciences - Option Espagnole</t>
  </si>
  <si>
    <r>
      <t>1</t>
    </r>
    <r>
      <rPr>
        <b/>
        <vertAlign val="superscript"/>
        <sz val="11"/>
        <rFont val="Times New Roman"/>
        <family val="1"/>
      </rPr>
      <t>ère</t>
    </r>
    <r>
      <rPr>
        <b/>
        <sz val="11"/>
        <rFont val="Times New Roman"/>
        <family val="1"/>
      </rPr>
      <t xml:space="preserve"> Année Bac</t>
    </r>
  </si>
  <si>
    <t xml:space="preserve">السنة الأولى باكالوريا </t>
  </si>
  <si>
    <t xml:space="preserve">  Sciences Expérimentales</t>
  </si>
  <si>
    <t xml:space="preserve">  Sciences Expérimentales - Option Français</t>
  </si>
  <si>
    <t xml:space="preserve">  Sciences Expérimentales - Option Anglais</t>
  </si>
  <si>
    <t xml:space="preserve">  Sciences Mathématiques - Option Français</t>
  </si>
  <si>
    <t xml:space="preserve">  Sciences Economiques et Gestion</t>
  </si>
  <si>
    <r>
      <t xml:space="preserve"> 2</t>
    </r>
    <r>
      <rPr>
        <b/>
        <vertAlign val="superscript"/>
        <sz val="11"/>
        <rFont val="Times New Roman"/>
        <family val="1"/>
      </rPr>
      <t>ème</t>
    </r>
    <r>
      <rPr>
        <b/>
        <sz val="11"/>
        <rFont val="Times New Roman"/>
        <family val="1"/>
      </rPr>
      <t xml:space="preserve"> Année Bac</t>
    </r>
  </si>
  <si>
    <t xml:space="preserve">السنة الثانية باكالوريا </t>
  </si>
  <si>
    <t xml:space="preserve">  Lettres</t>
  </si>
  <si>
    <t xml:space="preserve">  Sciences Humaines</t>
  </si>
  <si>
    <t xml:space="preserve">  Sciences de la Vie et de la Terre</t>
  </si>
  <si>
    <t xml:space="preserve">  Sciences Physiques</t>
  </si>
  <si>
    <t xml:space="preserve">  Sciences Mathématiques A</t>
  </si>
  <si>
    <t xml:space="preserve">  Sciences Mathématiques A - Option Français</t>
  </si>
  <si>
    <t xml:space="preserve">  Sciences Mathématiques B</t>
  </si>
  <si>
    <t xml:space="preserve">  Sciences Mathématiques B - Option Français</t>
  </si>
  <si>
    <t xml:space="preserve">  Sciences Economiques</t>
  </si>
  <si>
    <t xml:space="preserve">  Sciences de la gestion Comptable</t>
  </si>
  <si>
    <t xml:space="preserve">Total </t>
  </si>
  <si>
    <t>Elèves (féminin)</t>
  </si>
  <si>
    <t>التلاميذ (إناث)</t>
  </si>
  <si>
    <t xml:space="preserve">11 - 32 Etablissements et élèves selon la région </t>
  </si>
  <si>
    <r>
      <t xml:space="preserve">                 </t>
    </r>
    <r>
      <rPr>
        <b/>
        <sz val="14"/>
        <rFont val="Times New Roman"/>
        <family val="1"/>
      </rPr>
      <t>et la province (ou la préfecture)</t>
    </r>
  </si>
  <si>
    <r>
      <t xml:space="preserve">التلاميذ    </t>
    </r>
    <r>
      <rPr>
        <b/>
        <sz val="10"/>
        <rFont val="Times New Roman"/>
        <family val="1"/>
      </rPr>
      <t>Elèves</t>
    </r>
  </si>
  <si>
    <t>11 - 32 Etablissements et élèves selon la région et</t>
  </si>
  <si>
    <r>
      <t xml:space="preserve">                   </t>
    </r>
    <r>
      <rPr>
        <b/>
        <sz val="14"/>
        <rFont val="Times New Roman"/>
        <family val="1"/>
      </rPr>
      <t xml:space="preserve"> la province (ou la préfecture)</t>
    </r>
    <r>
      <rPr>
        <sz val="10"/>
        <rFont val="Times New Roman"/>
        <family val="1"/>
      </rPr>
      <t xml:space="preserve"> (suite) </t>
    </r>
  </si>
  <si>
    <r>
      <t xml:space="preserve">            والإقليم (أوالعمالة)</t>
    </r>
    <r>
      <rPr>
        <sz val="10"/>
        <rFont val="Times New Roman"/>
        <family val="1"/>
      </rPr>
      <t xml:space="preserve"> (تابع)</t>
    </r>
  </si>
  <si>
    <r>
      <t xml:space="preserve">التلاميذ      </t>
    </r>
    <r>
      <rPr>
        <b/>
        <sz val="10"/>
        <rFont val="Times New Roman"/>
        <family val="1"/>
      </rPr>
      <t xml:space="preserve">Elèves     </t>
    </r>
  </si>
  <si>
    <t>Total national</t>
  </si>
  <si>
    <t xml:space="preserve">Enseignement secondaire qualifiant </t>
  </si>
  <si>
    <t xml:space="preserve">التعليم الثانوي التأهيلي </t>
  </si>
  <si>
    <r>
      <t>11 - 33</t>
    </r>
    <r>
      <rPr>
        <b/>
        <sz val="16"/>
        <rFont val="Times New Roman"/>
        <family val="1"/>
      </rPr>
      <t xml:space="preserve"> توزيع المرشحين والناجحين في امتحانات</t>
    </r>
  </si>
  <si>
    <t xml:space="preserve">  المرشحون الحاضرون</t>
  </si>
  <si>
    <t xml:space="preserve">   المرشحون الناجحون      </t>
  </si>
  <si>
    <t xml:space="preserve">          %  الناجحين            </t>
  </si>
  <si>
    <t xml:space="preserve">   Candidats présents </t>
  </si>
  <si>
    <t xml:space="preserve">                           Candidats admis</t>
  </si>
  <si>
    <t xml:space="preserve">        % des admis</t>
  </si>
  <si>
    <t>الإنــــاث</t>
  </si>
  <si>
    <t>Académie</t>
  </si>
  <si>
    <t>Tanger-Tetouan-Al Hoceima</t>
  </si>
  <si>
    <t>طنجة - تطوان - الحسيمة</t>
  </si>
  <si>
    <t>l'Oriental</t>
  </si>
  <si>
    <t>Fès-Meknès</t>
  </si>
  <si>
    <t>فاس - مكناس</t>
  </si>
  <si>
    <t>Rabat-Salé-Kénitra</t>
  </si>
  <si>
    <t>الرباط - سلا - القنيطرة</t>
  </si>
  <si>
    <t>Béni Mellal-Khénifra</t>
  </si>
  <si>
    <t>بني ملال - خنيفرة</t>
  </si>
  <si>
    <t>Marrakech-Safi</t>
  </si>
  <si>
    <t>مراكش - آسفي</t>
  </si>
  <si>
    <t>Drâa-Tafilalet</t>
  </si>
  <si>
    <t>درعة - تافيلالت</t>
  </si>
  <si>
    <t>Souss-Massa</t>
  </si>
  <si>
    <t>سوس - ماسة</t>
  </si>
  <si>
    <t>Guelmim-Oued Noun</t>
  </si>
  <si>
    <t>كلميم - واد نون</t>
  </si>
  <si>
    <t>العيون -  الساقية الحمراء</t>
  </si>
  <si>
    <t>الداخلة - وادي الذهب</t>
  </si>
  <si>
    <t>الناجحون</t>
  </si>
  <si>
    <t>% الناجحين</t>
  </si>
  <si>
    <t>Admis</t>
  </si>
  <si>
    <t>% Admis</t>
  </si>
  <si>
    <t>Enseignement général</t>
  </si>
  <si>
    <t>التعليم العام</t>
  </si>
  <si>
    <t xml:space="preserve">   Lettres </t>
  </si>
  <si>
    <t xml:space="preserve">  الآداب  </t>
  </si>
  <si>
    <t xml:space="preserve">   Sciences Humaines</t>
  </si>
  <si>
    <t xml:space="preserve">  العلوم الإنسانية  </t>
  </si>
  <si>
    <t xml:space="preserve">   Sciences Physiques</t>
  </si>
  <si>
    <t xml:space="preserve">  العلوم القيزيائية  </t>
  </si>
  <si>
    <t xml:space="preserve">   Sc.de la vie et de la terre</t>
  </si>
  <si>
    <t xml:space="preserve">  علوم الحياة والأرض  </t>
  </si>
  <si>
    <t xml:space="preserve">   Sciences Agricoles</t>
  </si>
  <si>
    <t xml:space="preserve">  العلوم الزراعية  </t>
  </si>
  <si>
    <t xml:space="preserve">   Sciences Mathematiques A</t>
  </si>
  <si>
    <t xml:space="preserve">  العلوم الرياضية أ   </t>
  </si>
  <si>
    <t xml:space="preserve">   Sciences Mathematiques B</t>
  </si>
  <si>
    <t xml:space="preserve">  العلوم الرياضية ب  </t>
  </si>
  <si>
    <t>Enseignement  originel</t>
  </si>
  <si>
    <t xml:space="preserve">   Sciences Charia</t>
  </si>
  <si>
    <t xml:space="preserve">  العلوم الشرعية</t>
  </si>
  <si>
    <t xml:space="preserve">   Langue Arabe</t>
  </si>
  <si>
    <t xml:space="preserve">  اللغة العربية</t>
  </si>
  <si>
    <t>Techniques commerciales</t>
  </si>
  <si>
    <t xml:space="preserve">   Sciences Economiques</t>
  </si>
  <si>
    <t xml:space="preserve">   العلوم الإقتصادية </t>
  </si>
  <si>
    <t xml:space="preserve">   علوم التدبير المحاسبتي </t>
  </si>
  <si>
    <t>Techniques Industrielles</t>
  </si>
  <si>
    <t xml:space="preserve">   Arts Appliqués</t>
  </si>
  <si>
    <t xml:space="preserve">   فنون تطبيقية</t>
  </si>
  <si>
    <t xml:space="preserve">   Sciences et technologies éléctriques</t>
  </si>
  <si>
    <t xml:space="preserve">   العلوم والتكنولوجيات الكهربائية</t>
  </si>
  <si>
    <t xml:space="preserve">   Sciences et technologies mécaniques</t>
  </si>
  <si>
    <t xml:space="preserve">   العلوم والتكنولوجيات الميكانيكية</t>
  </si>
  <si>
    <t>Enseignement Professionnel</t>
  </si>
  <si>
    <t>تعليم مهني</t>
  </si>
  <si>
    <t xml:space="preserve">    مهني صناعي</t>
  </si>
  <si>
    <t xml:space="preserve">    مهني فلاحي</t>
  </si>
  <si>
    <t xml:space="preserve">    مهني خدمات</t>
  </si>
  <si>
    <t xml:space="preserve">Enseignement post-secondaire </t>
  </si>
  <si>
    <t xml:space="preserve">التعليم ما بعد الثانوي  </t>
  </si>
  <si>
    <t>التخصص</t>
  </si>
  <si>
    <t>Technologie et Sciences Industrielles (TSI)</t>
  </si>
  <si>
    <t xml:space="preserve">            préparatoires aux grandes écoles </t>
  </si>
  <si>
    <t xml:space="preserve">            للمدارس العليا حسب الجنس </t>
  </si>
  <si>
    <t xml:space="preserve">المجموع        </t>
  </si>
  <si>
    <t>2ème année</t>
  </si>
  <si>
    <t>1ère année</t>
  </si>
  <si>
    <t>وجدة أنجاد</t>
  </si>
  <si>
    <t>مكناس</t>
  </si>
  <si>
    <t>سلا</t>
  </si>
  <si>
    <t>Khouribga</t>
  </si>
  <si>
    <t>الفداء مرس السلطان</t>
  </si>
  <si>
    <t>El Jadida</t>
  </si>
  <si>
    <t>سطات</t>
  </si>
  <si>
    <t>مراكش</t>
  </si>
  <si>
    <t>Safi</t>
  </si>
  <si>
    <t>أسفي</t>
  </si>
  <si>
    <t>Ouarzazate</t>
  </si>
  <si>
    <t>ورزازات</t>
  </si>
  <si>
    <t>Agadir Ida Outanane</t>
  </si>
  <si>
    <t>كلميم</t>
  </si>
  <si>
    <t>وادي الذهب</t>
  </si>
  <si>
    <r>
      <t>11 - 37</t>
    </r>
    <r>
      <rPr>
        <b/>
        <sz val="16"/>
        <rFont val="Times New Roman"/>
        <family val="1"/>
      </rPr>
      <t xml:space="preserve"> عدد طلبة  شهادة  التقني العالي</t>
    </r>
  </si>
  <si>
    <t>Arts et Industries Graphiques</t>
  </si>
  <si>
    <t>فنون وصناعات الطباعة</t>
  </si>
  <si>
    <t>Audio Visuel</t>
  </si>
  <si>
    <t>السمعي البصري</t>
  </si>
  <si>
    <t>Bâtiment</t>
  </si>
  <si>
    <t>البناء</t>
  </si>
  <si>
    <t>Comptabilité et Gestion</t>
  </si>
  <si>
    <t>المحاسبة والتدبير</t>
  </si>
  <si>
    <t>Conception du Produit Industriel</t>
  </si>
  <si>
    <t>ابتكار المنتوج الصناعي</t>
  </si>
  <si>
    <t>Développement des Systèmes Informatiques</t>
  </si>
  <si>
    <t>تطوير نظم الإعلام</t>
  </si>
  <si>
    <t>Electromécanique (Systèmes Automatisés)</t>
  </si>
  <si>
    <t>الكهروحيليات النظم الآلية</t>
  </si>
  <si>
    <t>Electrotechnique</t>
  </si>
  <si>
    <t>تقنيات الكهرباء</t>
  </si>
  <si>
    <t>Énergétique</t>
  </si>
  <si>
    <t>الطاقية</t>
  </si>
  <si>
    <t>Gestion Administrative</t>
  </si>
  <si>
    <t>التسيير الإداري</t>
  </si>
  <si>
    <t>Gestion des PMI et PME</t>
  </si>
  <si>
    <t>تدبير المقاولات الصغرى والمتوسطة</t>
  </si>
  <si>
    <t>Maintenance Automobile</t>
  </si>
  <si>
    <t>صيانة السيارات</t>
  </si>
  <si>
    <t>Maintenance Industrielle</t>
  </si>
  <si>
    <t>الصيانة الصناعية</t>
  </si>
  <si>
    <t>Management  Commercial</t>
  </si>
  <si>
    <t>التدبير التجاري</t>
  </si>
  <si>
    <t>Management Touristique</t>
  </si>
  <si>
    <t>التدبير السياحي</t>
  </si>
  <si>
    <t>Matières Plastiques et Composites</t>
  </si>
  <si>
    <t>المواد اللدنية والمركبة</t>
  </si>
  <si>
    <t>Mouliste</t>
  </si>
  <si>
    <t>القالبية</t>
  </si>
  <si>
    <t>Multimédias Conception Web</t>
  </si>
  <si>
    <t>الوسائط المتعددة وتصميم مواقع الويب</t>
  </si>
  <si>
    <t>Productique</t>
  </si>
  <si>
    <t>الإنتاجياتية</t>
  </si>
  <si>
    <t>Systèmes Electroniques</t>
  </si>
  <si>
    <t>الأنظمة الكهروبية</t>
  </si>
  <si>
    <t>الأنظمة والشبكات  المعلومياتية</t>
  </si>
  <si>
    <t>Technico- Commercial</t>
  </si>
  <si>
    <t>تقنو تجاري</t>
  </si>
  <si>
    <t xml:space="preserve">  PMI : Petites et Moyennes Industries.</t>
  </si>
  <si>
    <t xml:space="preserve">  PME : Petites et Moyennes Entreprises.</t>
  </si>
  <si>
    <t xml:space="preserve">11 - 38 Effectif des étudiants du Brevet </t>
  </si>
  <si>
    <r>
      <t>11 - 38</t>
    </r>
    <r>
      <rPr>
        <b/>
        <sz val="16"/>
        <rFont val="Times New Roman"/>
        <family val="1"/>
      </rPr>
      <t xml:space="preserve"> عدد طلبة شهادة التقني</t>
    </r>
  </si>
  <si>
    <t xml:space="preserve">            de Technicien Supérieur par sexe,</t>
  </si>
  <si>
    <t xml:space="preserve">             العالي حسب الجنس والمستوى</t>
  </si>
  <si>
    <t xml:space="preserve">            niveau et province (ou préfecture)</t>
  </si>
  <si>
    <t xml:space="preserve">             والإقليم (أو العمالة)  </t>
  </si>
  <si>
    <t xml:space="preserve">المجموع      </t>
  </si>
  <si>
    <t xml:space="preserve">السنة الثانية         </t>
  </si>
  <si>
    <t xml:space="preserve">السنة الأولى          </t>
  </si>
  <si>
    <r>
      <t xml:space="preserve">          2</t>
    </r>
    <r>
      <rPr>
        <b/>
        <vertAlign val="superscript"/>
        <sz val="10"/>
        <rFont val="Times New Roman"/>
        <family val="1"/>
      </rPr>
      <t>ème</t>
    </r>
    <r>
      <rPr>
        <b/>
        <sz val="10"/>
        <rFont val="Times New Roman"/>
        <family val="1"/>
      </rPr>
      <t xml:space="preserve"> année</t>
    </r>
  </si>
  <si>
    <r>
      <t xml:space="preserve">          1</t>
    </r>
    <r>
      <rPr>
        <b/>
        <vertAlign val="superscript"/>
        <sz val="10"/>
        <rFont val="Times New Roman"/>
        <family val="1"/>
      </rPr>
      <t>ère</t>
    </r>
    <r>
      <rPr>
        <b/>
        <sz val="10"/>
        <rFont val="Times New Roman"/>
        <family val="1"/>
      </rPr>
      <t xml:space="preserve"> année</t>
    </r>
  </si>
  <si>
    <t>Chefchaouen</t>
  </si>
  <si>
    <t xml:space="preserve"> شفشاون</t>
  </si>
  <si>
    <t>Oujda Angad</t>
  </si>
  <si>
    <t>Fès</t>
  </si>
  <si>
    <t xml:space="preserve"> فاس</t>
  </si>
  <si>
    <t>Taounate</t>
  </si>
  <si>
    <t>Taza</t>
  </si>
  <si>
    <t>Rabat</t>
  </si>
  <si>
    <t>Salé</t>
  </si>
  <si>
    <t>Sidi Kacem</t>
  </si>
  <si>
    <t>Beni Mellal</t>
  </si>
  <si>
    <t xml:space="preserve">Al Fida Mers Sultan </t>
  </si>
  <si>
    <t xml:space="preserve">Settat </t>
  </si>
  <si>
    <t xml:space="preserve">Chichaoua </t>
  </si>
  <si>
    <t xml:space="preserve"> شيشاوة</t>
  </si>
  <si>
    <t>El Kelaa Des Sraghna</t>
  </si>
  <si>
    <t>قلعة السراغنة</t>
  </si>
  <si>
    <t xml:space="preserve">Essaouira </t>
  </si>
  <si>
    <t>Marrakech</t>
  </si>
  <si>
    <t xml:space="preserve">Errachidia </t>
  </si>
  <si>
    <t>Tiznit</t>
  </si>
  <si>
    <t xml:space="preserve">Guelmim </t>
  </si>
  <si>
    <t>Oued Ed-dahab</t>
  </si>
  <si>
    <t>Enseignement supérieur public</t>
  </si>
  <si>
    <t>التعليم العالي العمومي</t>
  </si>
  <si>
    <t xml:space="preserve"> 11 - 39 Effectif des étudiants de </t>
  </si>
  <si>
    <t xml:space="preserve">             l'enseignement supérieur</t>
  </si>
  <si>
    <t xml:space="preserve"> Etudiants </t>
  </si>
  <si>
    <t xml:space="preserve">الطلبة </t>
  </si>
  <si>
    <t xml:space="preserve">      Dont :</t>
  </si>
  <si>
    <t xml:space="preserve">     منه :</t>
  </si>
  <si>
    <t xml:space="preserve">       الإناث </t>
  </si>
  <si>
    <t xml:space="preserve">       Etrangers</t>
  </si>
  <si>
    <t xml:space="preserve">       الأجانب</t>
  </si>
  <si>
    <t xml:space="preserve">   المسجلون بالمعاهد والمدارس العليا (2) </t>
  </si>
  <si>
    <t xml:space="preserve"> (1) Y compris les écoles rattachées aux universités.</t>
  </si>
  <si>
    <r>
      <t>(1)</t>
    </r>
    <r>
      <rPr>
        <sz val="10"/>
        <rFont val="Times New Roman"/>
        <family val="1"/>
      </rPr>
      <t xml:space="preserve"> يشمل المدارس التابعة للجامعات. </t>
    </r>
  </si>
  <si>
    <t xml:space="preserve"> (2) Non compris les écoles rattachées aux universités </t>
  </si>
  <si>
    <r>
      <t>(2)</t>
    </r>
    <r>
      <rPr>
        <sz val="10"/>
        <rFont val="Times New Roman"/>
        <family val="1"/>
      </rPr>
      <t xml:space="preserve"> لا يشمل المدارس التابعة للجامعات والمدارس ذات التكوين العسكري.</t>
    </r>
  </si>
  <si>
    <t xml:space="preserve">       et celles assurant une formation militaire.</t>
  </si>
  <si>
    <t xml:space="preserve">Enseignement supérieur public </t>
  </si>
  <si>
    <t xml:space="preserve"> التعليم العالي العمومي  </t>
  </si>
  <si>
    <t xml:space="preserve"> 11 - 40 Evolution du personnel enseignant </t>
  </si>
  <si>
    <t xml:space="preserve">             permanent dans les universités, les instituts </t>
  </si>
  <si>
    <t xml:space="preserve">             والمعاهد والمدارس العليا</t>
  </si>
  <si>
    <t xml:space="preserve">             et les écoles supérieures</t>
  </si>
  <si>
    <t xml:space="preserve">   Personnel enseignant</t>
  </si>
  <si>
    <t xml:space="preserve">     Féminin</t>
  </si>
  <si>
    <t xml:space="preserve"> 11 - 41 Personnel enseignant permanent   </t>
  </si>
  <si>
    <t xml:space="preserve">             par type d'établissement </t>
  </si>
  <si>
    <t xml:space="preserve">            حسب نوع المؤسسة </t>
  </si>
  <si>
    <r>
      <t xml:space="preserve">                 </t>
    </r>
    <r>
      <rPr>
        <b/>
        <sz val="14"/>
        <rFont val="Times New Roman"/>
        <family val="1"/>
      </rPr>
      <t>et par grade</t>
    </r>
  </si>
  <si>
    <t xml:space="preserve">            والدرجة</t>
  </si>
  <si>
    <t xml:space="preserve">منــــــــــه                                Dont </t>
  </si>
  <si>
    <t xml:space="preserve">  P.E.S</t>
  </si>
  <si>
    <t>FSJES</t>
  </si>
  <si>
    <t>FLSH</t>
  </si>
  <si>
    <t>FS</t>
  </si>
  <si>
    <t>FP</t>
  </si>
  <si>
    <t>FST</t>
  </si>
  <si>
    <t>FMPh</t>
  </si>
  <si>
    <t>FMD</t>
  </si>
  <si>
    <t>ESI</t>
  </si>
  <si>
    <t xml:space="preserve">ENCG </t>
  </si>
  <si>
    <t>FSE</t>
  </si>
  <si>
    <t>كلية علوم التربية</t>
  </si>
  <si>
    <t>EST</t>
  </si>
  <si>
    <t>ESRFT</t>
  </si>
  <si>
    <t>مدرسة الملك فهد العليا للترجمة</t>
  </si>
  <si>
    <t>ISS Santé</t>
  </si>
  <si>
    <t>المعهد العالي لعلوم الصحة</t>
  </si>
  <si>
    <t>IS Sport</t>
  </si>
  <si>
    <t xml:space="preserve">     Total </t>
  </si>
  <si>
    <t xml:space="preserve">      المجموع </t>
  </si>
  <si>
    <t>P.E.S.: Professeur de l'Enseignement Supérieur.</t>
  </si>
  <si>
    <t xml:space="preserve">(1) يشمل المدارس التابعة للجامعات. </t>
  </si>
  <si>
    <t xml:space="preserve"> (2) Non compris les écoles rattachées aux universités et celles assurant une formation militaire.</t>
  </si>
  <si>
    <t>(2) لا يشمل المدارس التابعة للجامعات والمدارس ذات التكوين العسكري.</t>
  </si>
  <si>
    <t xml:space="preserve"> 11 - 42 Personnel enseignant permanent  </t>
  </si>
  <si>
    <r>
      <t xml:space="preserve">             par université et par grade </t>
    </r>
    <r>
      <rPr>
        <sz val="10"/>
        <rFont val="Times New Roman"/>
        <family val="1"/>
      </rPr>
      <t>(1)</t>
    </r>
  </si>
  <si>
    <r>
      <t xml:space="preserve">             حسب الجامعة والدرجة </t>
    </r>
    <r>
      <rPr>
        <sz val="10"/>
        <rFont val="Times New Roman"/>
        <family val="1"/>
      </rPr>
      <t>(1)</t>
    </r>
    <r>
      <rPr>
        <b/>
        <sz val="14"/>
        <rFont val="Times New Roman"/>
        <family val="1"/>
      </rPr>
      <t xml:space="preserve"> </t>
    </r>
  </si>
  <si>
    <t xml:space="preserve">منــــــه             Dont        </t>
  </si>
  <si>
    <t xml:space="preserve"> أستاذ</t>
  </si>
  <si>
    <t>التعليم العالي</t>
  </si>
  <si>
    <t>P.E.S.</t>
  </si>
  <si>
    <t>Université Mohammed V Rabat</t>
  </si>
  <si>
    <t>جامعة محمد الخامس الرباط</t>
  </si>
  <si>
    <t>Université Hassan II Casablanca</t>
  </si>
  <si>
    <t xml:space="preserve">جامعة الحسن الثاني الدارالبيضاء </t>
  </si>
  <si>
    <t>Université Mohammed Ben Abdellah Fès</t>
  </si>
  <si>
    <t>Université Cadi Ayad Marrakech</t>
  </si>
  <si>
    <t>جامعة القاضي عياض مراكش</t>
  </si>
  <si>
    <t>Université Moulay Slimane Béni Mellal</t>
  </si>
  <si>
    <t xml:space="preserve">جامعة مولاي سليمان بني ملال </t>
  </si>
  <si>
    <t>جامعة محمد الأول وجدة</t>
  </si>
  <si>
    <t>Université Abdelmalek Essaâdi Tétouan</t>
  </si>
  <si>
    <t>جامعة عبد المالك السعدي تطوان</t>
  </si>
  <si>
    <t>Université Hassan I Settat</t>
  </si>
  <si>
    <t xml:space="preserve">جامعة الحسن الأول سطات </t>
  </si>
  <si>
    <t xml:space="preserve"> Total des universités</t>
  </si>
  <si>
    <t>مجموع الجامعات</t>
  </si>
  <si>
    <t>M.A.: Maître Assistant.</t>
  </si>
  <si>
    <t>(1) Y compris les écoles rattachées aux universités.</t>
  </si>
  <si>
    <r>
      <t>(1)</t>
    </r>
    <r>
      <rPr>
        <sz val="10"/>
        <rFont val="Times New Roman"/>
        <family val="1"/>
      </rPr>
      <t xml:space="preserve"> يشمل المدارس التابعة للجامعات.</t>
    </r>
  </si>
  <si>
    <t xml:space="preserve"> 11 - 43 Effectif des étudiants inscrits aux </t>
  </si>
  <si>
    <r>
      <t>11 - 43</t>
    </r>
    <r>
      <rPr>
        <b/>
        <sz val="16"/>
        <rFont val="Times New Roman"/>
        <family val="1"/>
      </rPr>
      <t xml:space="preserve"> عدد الطلبة المسجلون بالجامعات </t>
    </r>
  </si>
  <si>
    <r>
      <t xml:space="preserve">           حسب الشعب</t>
    </r>
    <r>
      <rPr>
        <b/>
        <sz val="16"/>
        <rFont val="Times New Roman"/>
        <family val="1"/>
      </rPr>
      <t xml:space="preserve"> </t>
    </r>
    <r>
      <rPr>
        <sz val="10"/>
        <rFont val="Times New Roman"/>
        <family val="1"/>
      </rPr>
      <t>(جميع الأسلاك) (1)</t>
    </r>
    <r>
      <rPr>
        <b/>
        <sz val="16"/>
        <rFont val="Times New Roman"/>
        <family val="1"/>
      </rPr>
      <t xml:space="preserve"> </t>
    </r>
  </si>
  <si>
    <t>Branches</t>
  </si>
  <si>
    <t>الشعب</t>
  </si>
  <si>
    <t xml:space="preserve"> Lettres et Sciences Humaines</t>
  </si>
  <si>
    <t>علوم الصحة</t>
  </si>
  <si>
    <t>Commerce et Gestion</t>
  </si>
  <si>
    <t>التجارة والتسيير</t>
  </si>
  <si>
    <t>Traduction</t>
  </si>
  <si>
    <t>الترجمة</t>
  </si>
  <si>
    <t xml:space="preserve"> 11 - 44 Etudiants par université et </t>
  </si>
  <si>
    <t xml:space="preserve">    الأجانب</t>
  </si>
  <si>
    <t xml:space="preserve">   Etrangers</t>
  </si>
  <si>
    <t xml:space="preserve"> Université Mohammed V Rabat</t>
  </si>
  <si>
    <t>جامعة محمد الخامس السويسي ـ الرباط</t>
  </si>
  <si>
    <t xml:space="preserve">   Faculté des Sciences Juridiques  </t>
  </si>
  <si>
    <t xml:space="preserve">    Economiques et Sociales Agdal /Rabat</t>
  </si>
  <si>
    <t xml:space="preserve">    Economiques et Sociales Souissi/Rabat </t>
  </si>
  <si>
    <t xml:space="preserve">    Economique et Sociales Salé </t>
  </si>
  <si>
    <t xml:space="preserve">   Faculté des Lettres et Sciences Humaines Rabat</t>
  </si>
  <si>
    <t xml:space="preserve">  كلية الآداب والعلوم الإنسانية الرباط</t>
  </si>
  <si>
    <t xml:space="preserve">  كلية العلوم</t>
  </si>
  <si>
    <t xml:space="preserve">   Faculté de Médecine et de Pharmacie </t>
  </si>
  <si>
    <t xml:space="preserve">  كلية الطب والصيدلة </t>
  </si>
  <si>
    <t xml:space="preserve">   Faculté de Médecine dentaire </t>
  </si>
  <si>
    <t xml:space="preserve">  كلية طب الأسنان </t>
  </si>
  <si>
    <t xml:space="preserve">   Ecole Mohammadia d'Ingénieurs </t>
  </si>
  <si>
    <t xml:space="preserve">  المدرسة المحمدية للمهندسين</t>
  </si>
  <si>
    <t xml:space="preserve">   Ecole Nationale Supérieure d'Informatique  </t>
  </si>
  <si>
    <t xml:space="preserve">  المدرسة الوطنية العليا للإعلاميات </t>
  </si>
  <si>
    <t xml:space="preserve">    et Analyse des Systèmes </t>
  </si>
  <si>
    <t xml:space="preserve">   وتحليل النظم</t>
  </si>
  <si>
    <t xml:space="preserve">   Faculté des Sciences de l'Education </t>
  </si>
  <si>
    <t xml:space="preserve">  كلية علوم التربية</t>
  </si>
  <si>
    <t xml:space="preserve">   Ecole Supérieure de Technologie Salé</t>
  </si>
  <si>
    <t xml:space="preserve">  المدرسة العليا للتكنولوجيا سلا</t>
  </si>
  <si>
    <t xml:space="preserve">   ENS Rabat</t>
  </si>
  <si>
    <t xml:space="preserve">  المدرسة العليا للأساتذة </t>
  </si>
  <si>
    <t xml:space="preserve"> Université Mohammed Ben Abdellah-Fès</t>
  </si>
  <si>
    <t>جامعة محمد بن عبد الله ـ فاس</t>
  </si>
  <si>
    <t xml:space="preserve">   Faculté Al-Chariaâ Fès</t>
  </si>
  <si>
    <t xml:space="preserve">  كلية الشريعة فاس </t>
  </si>
  <si>
    <t xml:space="preserve">  كلية الآداب والعلوم الإنسانية </t>
  </si>
  <si>
    <t xml:space="preserve">    Economiques et Sociales </t>
  </si>
  <si>
    <t xml:space="preserve">   Faculté des Sciences Dhar Mahraz</t>
  </si>
  <si>
    <t xml:space="preserve">   Faculté des Sciences et Techniques Saïss</t>
  </si>
  <si>
    <t xml:space="preserve">  كلية العلوم والتقنيات سايس</t>
  </si>
  <si>
    <t xml:space="preserve">   Ecole Supérieure de Technologie</t>
  </si>
  <si>
    <t xml:space="preserve">  المدرسة العليا للتكنولوجيا</t>
  </si>
  <si>
    <t xml:space="preserve">   Faculté Polydisciplinaire -Taza</t>
  </si>
  <si>
    <t xml:space="preserve">   Ecole Nationale de Commerce et de Gestion Fès  </t>
  </si>
  <si>
    <t xml:space="preserve">  المدرسة الوطنية للتجارة والتسيير فاس</t>
  </si>
  <si>
    <t xml:space="preserve">   Ecole Nationale des Sciences Appliquées Fès</t>
  </si>
  <si>
    <t xml:space="preserve">  المدرسة الوطنية للعلوم التطبيقية فاس</t>
  </si>
  <si>
    <t xml:space="preserve">   ENS Fès</t>
  </si>
  <si>
    <t>جامعة محمد الأول ـ وجدة</t>
  </si>
  <si>
    <t xml:space="preserve">   Faculté des Lettres et Sciences Humaines</t>
  </si>
  <si>
    <t xml:space="preserve">  كلية الآداب والعلوم الإنسانية</t>
  </si>
  <si>
    <t xml:space="preserve">   Faculté des Sciences </t>
  </si>
  <si>
    <t xml:space="preserve">   Ecole Nationale des Sciences  Appliquées Oujda</t>
  </si>
  <si>
    <t xml:space="preserve">  المدرسة الوطنية للعلوم التطبيقية وجدة</t>
  </si>
  <si>
    <t xml:space="preserve">   Ecole Supérieure de Technologie </t>
  </si>
  <si>
    <t xml:space="preserve">   Ecole Nationale de Commerce et de Gestion </t>
  </si>
  <si>
    <t xml:space="preserve">  المدرسة الوطنية للتجارة والتسيير </t>
  </si>
  <si>
    <t xml:space="preserve">   Faculté Polydisciplinaire Nador</t>
  </si>
  <si>
    <t xml:space="preserve"> Université Cadi Ayad-Marrakech</t>
  </si>
  <si>
    <t>جامعة القاضي عياض ـ مراكش</t>
  </si>
  <si>
    <t xml:space="preserve">   Faculté Al-Logha Al Arabia</t>
  </si>
  <si>
    <t xml:space="preserve">   Faculté des Lettres et Sciences Humaines </t>
  </si>
  <si>
    <t xml:space="preserve">   Faculté de Médecine et de Pharmacie</t>
  </si>
  <si>
    <t xml:space="preserve">   Faculté des Sciences et Techniques </t>
  </si>
  <si>
    <t xml:space="preserve">  كلية العلوم والتقنيات </t>
  </si>
  <si>
    <t xml:space="preserve">    Guéliz-Marrakech</t>
  </si>
  <si>
    <t xml:space="preserve">   كليزـ مراكش</t>
  </si>
  <si>
    <t xml:space="preserve">  كلية العلوم السملالية ـ مراكش</t>
  </si>
  <si>
    <t xml:space="preserve">  المدرسة العليا للتكنولوجيا آسفي</t>
  </si>
  <si>
    <t xml:space="preserve">  المدرسة الوطنية للعلوم التطبيقية</t>
  </si>
  <si>
    <t xml:space="preserve">  المدرسة الوطنية للعلوم التطبيقية آسفي</t>
  </si>
  <si>
    <t xml:space="preserve">  المدرسة الوطنية للتجارة </t>
  </si>
  <si>
    <t xml:space="preserve">    et de Gestion Marrakech</t>
  </si>
  <si>
    <t xml:space="preserve">   والتسيير مراكش</t>
  </si>
  <si>
    <t xml:space="preserve">  المدرسة العليا للتكنولوجيا الصويرة</t>
  </si>
  <si>
    <t xml:space="preserve">   ENS Marrakech</t>
  </si>
  <si>
    <t xml:space="preserve">  المدرسة العليا للأساتذة مراكش</t>
  </si>
  <si>
    <t>جامعة مولاي سليمان - بني ملال</t>
  </si>
  <si>
    <t xml:space="preserve">   Faculté Polydisciplinaire -Beni Mellal</t>
  </si>
  <si>
    <t xml:space="preserve">   Faculté Polydisciplinaire -Khouribga</t>
  </si>
  <si>
    <t xml:space="preserve">   Faculté des Sciences et Techniques Béni Mellal</t>
  </si>
  <si>
    <t xml:space="preserve">  كلية العلوم والتقنيات بني ملال </t>
  </si>
  <si>
    <t xml:space="preserve">   Ecole sup.de Technologie Béni Mellal</t>
  </si>
  <si>
    <t xml:space="preserve">  المدرسة العليا للتكنولوجيا بني ملال </t>
  </si>
  <si>
    <t xml:space="preserve">   Ecole sup.de Technologie Khénifra</t>
  </si>
  <si>
    <t xml:space="preserve">  المدرسة العليا للتكنولوجيا خنيفرة </t>
  </si>
  <si>
    <t xml:space="preserve">   ENSA  Khouribga</t>
  </si>
  <si>
    <t xml:space="preserve"> 11 - 44 Etudiants par université et  </t>
  </si>
  <si>
    <t xml:space="preserve">جامعة ابن طفيل ـ القنيطرة </t>
  </si>
  <si>
    <t xml:space="preserve">  كلية العلوم </t>
  </si>
  <si>
    <t xml:space="preserve">  المدرسة الوطنية للعلوم التطبيقية القنيطرة</t>
  </si>
  <si>
    <t xml:space="preserve">  المدرسة العليا للتكنولوجيا </t>
  </si>
  <si>
    <t xml:space="preserve">   Ecole Nationale de Commerce et de Gestion Kénitra</t>
  </si>
  <si>
    <t xml:space="preserve">  المدرسة الوطنية للتجارة والتسييرالقنيطرة</t>
  </si>
  <si>
    <t xml:space="preserve"> Université Abdelmalek Essaâdi-Tétouan</t>
  </si>
  <si>
    <t xml:space="preserve">جامعة عبد المالك السعدي ـ تطوان </t>
  </si>
  <si>
    <t xml:space="preserve">   Faculté Ossoul Ad-dine Tétouan</t>
  </si>
  <si>
    <t xml:space="preserve">  كلية أصول الدين تطوان </t>
  </si>
  <si>
    <t xml:space="preserve">   Faculté des Sciences Juridiques </t>
  </si>
  <si>
    <t xml:space="preserve">    Economiques et  Sociales Tanger</t>
  </si>
  <si>
    <t xml:space="preserve">    Economiques et  Sociales Tétouan</t>
  </si>
  <si>
    <t xml:space="preserve">   Faculté des Sciences et Techniques Tanger</t>
  </si>
  <si>
    <t xml:space="preserve">  كلية العلوم والتقنيات طنجة</t>
  </si>
  <si>
    <t xml:space="preserve">   Ecole Nationale de Commerce et de Gestion Tanger</t>
  </si>
  <si>
    <t xml:space="preserve">   Ecole Supérieure du Roi Fahd de la </t>
  </si>
  <si>
    <t xml:space="preserve">  مدرسة الملك فهد العليا </t>
  </si>
  <si>
    <t xml:space="preserve">    Traduction Tanger</t>
  </si>
  <si>
    <t xml:space="preserve">   للترجمة طنجة</t>
  </si>
  <si>
    <t xml:space="preserve">   Ecole Nationale des Sciences  Appliquées  Tétouan</t>
  </si>
  <si>
    <t xml:space="preserve">  المدرسة الوطنية للعلوم التطبيقية تطوان</t>
  </si>
  <si>
    <t xml:space="preserve">   Ecole Nationale des Sciences  Appliquées  Tanger</t>
  </si>
  <si>
    <t xml:space="preserve">  المدرسة الوطنية للعلوم التطبيقية طنجة</t>
  </si>
  <si>
    <t xml:space="preserve">   Faculté de médecine et pharmacie Tanger</t>
  </si>
  <si>
    <t xml:space="preserve">   Faculté Polydisciplinaire -Larache</t>
  </si>
  <si>
    <t xml:space="preserve">   Faculté Polydisciplinaire -Ksar el kébir</t>
  </si>
  <si>
    <t xml:space="preserve">   Ecole Nationale des Sciences  Appliquées Al Hoceïma </t>
  </si>
  <si>
    <t xml:space="preserve">  المدرسة الوطنية للعلوم التطبيقية الحسيمة</t>
  </si>
  <si>
    <t xml:space="preserve">   Faculté.Sc.Technique Al Hoceïma</t>
  </si>
  <si>
    <t xml:space="preserve">  كلية العلوم والتقنيات الحسيمة</t>
  </si>
  <si>
    <t xml:space="preserve">   ENS Tétouan</t>
  </si>
  <si>
    <t xml:space="preserve">  المدرسة العليا للأساتذة تطوان</t>
  </si>
  <si>
    <t xml:space="preserve"> Université Moulay Ismail-Meknès</t>
  </si>
  <si>
    <t xml:space="preserve">جامعة المولاى إسماعيل ـ مكناس </t>
  </si>
  <si>
    <t xml:space="preserve">   Faculté Poly. Errachidia</t>
  </si>
  <si>
    <t xml:space="preserve">   Faculté des Sciences et Techniques Errachidia</t>
  </si>
  <si>
    <t xml:space="preserve">  كلية العلوم والتقنيات الرشيدية</t>
  </si>
  <si>
    <t xml:space="preserve">   Ecole Nationale Supérieure des Arts et Métiers</t>
  </si>
  <si>
    <t xml:space="preserve">  المدرسة الوطنية العليا للفنون والمهن</t>
  </si>
  <si>
    <t xml:space="preserve">   ENS Meknès</t>
  </si>
  <si>
    <t xml:space="preserve">  المدرسة العليا للأساتذة مكناس</t>
  </si>
  <si>
    <t xml:space="preserve"> Université Ibn Zohr-Agadir</t>
  </si>
  <si>
    <t xml:space="preserve">جامعة إبن زهر ـ أكادير </t>
  </si>
  <si>
    <t xml:space="preserve"> Université Chouaïb Eddoukali-El Jadida</t>
  </si>
  <si>
    <t xml:space="preserve">جامعة شعيب الدكالي ـ الجديدة </t>
  </si>
  <si>
    <t xml:space="preserve">   Ecole Nationale des Sciences Appliquées </t>
  </si>
  <si>
    <t xml:space="preserve">   Ecole Nationale de Commerce et de Gestion El Jadida</t>
  </si>
  <si>
    <t xml:space="preserve">  المدرسة الوطنية للتجارة والتسيير الجديدة</t>
  </si>
  <si>
    <t xml:space="preserve">   EST Sidi bennour</t>
  </si>
  <si>
    <t xml:space="preserve">  المدرسة العليا للتكنولوجيا - سيدي بنور</t>
  </si>
  <si>
    <t xml:space="preserve"> Université Hassan I Settat</t>
  </si>
  <si>
    <t xml:space="preserve">جامعة الحسن الأول ـ سطات </t>
  </si>
  <si>
    <t xml:space="preserve">  معهد علوم الرياضة سطات</t>
  </si>
  <si>
    <t xml:space="preserve">        Total</t>
  </si>
  <si>
    <t xml:space="preserve">      المجموع</t>
  </si>
  <si>
    <t xml:space="preserve"> 11 - 45 Effectif des étudiants dans les instituts </t>
  </si>
  <si>
    <t xml:space="preserve">  Ecole Hassania des Travaux Publics (Casa)</t>
  </si>
  <si>
    <t>المدرسة الحسنية للأشغال العمومية (البيضاء)</t>
  </si>
  <si>
    <t xml:space="preserve">  Ecole Nationale d'Agriculture (Meknès)</t>
  </si>
  <si>
    <t>المدرسة الوطنية للفلاحة (مكناس)</t>
  </si>
  <si>
    <t xml:space="preserve">  Ecole Nationale Forestière d'Ingénieurs (Salé)</t>
  </si>
  <si>
    <t>المدرسة الوطنية الغابوية للمهندسين (سلا)</t>
  </si>
  <si>
    <t>المدرسة الوطنية العليا للمعادن بالرباط</t>
  </si>
  <si>
    <t xml:space="preserve">  Institut National des Postes et </t>
  </si>
  <si>
    <t xml:space="preserve">المعهد الوطني للبريد والمواصلات </t>
  </si>
  <si>
    <t xml:space="preserve">   Télécommunications (Rabat)</t>
  </si>
  <si>
    <t xml:space="preserve"> السلكية والللاسلكية</t>
  </si>
  <si>
    <t xml:space="preserve">  Institut National de Statistique et</t>
  </si>
  <si>
    <t xml:space="preserve">   d'Economie Appliquée (Rabat)</t>
  </si>
  <si>
    <t xml:space="preserve">  التطبيقي (الرباط) </t>
  </si>
  <si>
    <t xml:space="preserve">  Institut Agronomique et Vétérinaire</t>
  </si>
  <si>
    <t xml:space="preserve">معهد الحسن الثاني للزراعة </t>
  </si>
  <si>
    <t xml:space="preserve">   Hassan II (Rabat)</t>
  </si>
  <si>
    <t xml:space="preserve"> والبيطرة (الرباط)</t>
  </si>
  <si>
    <t xml:space="preserve">  Ecole Nationale d'Architecture (Agadir)</t>
  </si>
  <si>
    <t>المدرسة الوطنية للهندسة المعمارية (أكادير)</t>
  </si>
  <si>
    <t xml:space="preserve">  Ecole Nationale d'Architecture (Marrakech)</t>
  </si>
  <si>
    <t>المدرسة الوطنية للهندسة المعمارية (مراكش)</t>
  </si>
  <si>
    <t xml:space="preserve">  Ecole Nationale d'Architecture (Tétouan)</t>
  </si>
  <si>
    <t>المدرسة الوطنية للهندسة المعمارية (تطوان)</t>
  </si>
  <si>
    <t xml:space="preserve">  Ecole Nationale d'Architecture (Fès)</t>
  </si>
  <si>
    <t>المدرسة الوطنية للهندسة المعمارية (فاس)</t>
  </si>
  <si>
    <t xml:space="preserve">  Ecole Nationale d'Architecture (Rabat)</t>
  </si>
  <si>
    <t>المدرسة الوطنية للهندسة المعمارية (الرباط)</t>
  </si>
  <si>
    <t xml:space="preserve">  Institut Supérieur des Etudes Maritimes (Casa)</t>
  </si>
  <si>
    <t>المعهد العالي للدراسات البحرية (الدار البيضاء)</t>
  </si>
  <si>
    <t xml:space="preserve">  Institut.sup des Profes.infir.et des Techn de Santé</t>
  </si>
  <si>
    <t xml:space="preserve">  Ecole Supérieure des Industries </t>
  </si>
  <si>
    <t xml:space="preserve">المدرسة العليا لصناعات </t>
  </si>
  <si>
    <t xml:space="preserve">   du Textile et de l'Habillement</t>
  </si>
  <si>
    <t xml:space="preserve">  Ecole des Sciences de l'Information (Rabat)   </t>
  </si>
  <si>
    <t>مدرسة علوم الإعلام (الرباط)</t>
  </si>
  <si>
    <t xml:space="preserve">  Institut Supérieur de l'Information </t>
  </si>
  <si>
    <t xml:space="preserve">المعهد العالي للإعلام </t>
  </si>
  <si>
    <t xml:space="preserve">   et de la Communication (Rabat)</t>
  </si>
  <si>
    <t xml:space="preserve"> والاتصال (الرباط)</t>
  </si>
  <si>
    <t xml:space="preserve">  Ecole Nationale Supérieur d'Administration (Rabat)    </t>
  </si>
  <si>
    <t>المدرسة الوطنية العليا للإدارة (الرباط)</t>
  </si>
  <si>
    <t xml:space="preserve">  Institut Supérieur de la Magistrature (Rabat)</t>
  </si>
  <si>
    <t>المعهد العالي للقضاء(الرباط)</t>
  </si>
  <si>
    <t xml:space="preserve">  Institut Supérieur de Commerce et d'Administration </t>
  </si>
  <si>
    <t xml:space="preserve">المعهد العالي للتجارة وإدارة </t>
  </si>
  <si>
    <t xml:space="preserve">    des Entreprises (Casa)</t>
  </si>
  <si>
    <t xml:space="preserve">   المقاولات(الدار البيضاء)</t>
  </si>
  <si>
    <t xml:space="preserve">    des Entreprises (Rabat)</t>
  </si>
  <si>
    <t xml:space="preserve">   المقاولات(الرباط)</t>
  </si>
  <si>
    <t xml:space="preserve">  Institut Supérieur International de Tourisme (Tanger) </t>
  </si>
  <si>
    <t>المعهد العالي الدولي للسياحة (طنجة)</t>
  </si>
  <si>
    <t xml:space="preserve">  Institut Royal de Formation des Cadres de</t>
  </si>
  <si>
    <t xml:space="preserve">المعهد الملكي لتكوين أطر الشبيبة </t>
  </si>
  <si>
    <t xml:space="preserve">  Institut National d'Aménagement </t>
  </si>
  <si>
    <t xml:space="preserve">المعهد الوطني للتهيئة </t>
  </si>
  <si>
    <t xml:space="preserve">    et d'Urbanisme (Rabat)</t>
  </si>
  <si>
    <t xml:space="preserve"> والتعمير (الرباط)</t>
  </si>
  <si>
    <t xml:space="preserve">  Dar Al Hadith El-Hassania (Rabat)</t>
  </si>
  <si>
    <t xml:space="preserve">  Institut National de l'Action Sociale (Tanger)</t>
  </si>
  <si>
    <t xml:space="preserve">  Institut National des Sciences</t>
  </si>
  <si>
    <t xml:space="preserve">المعهد الوطني لعلوم </t>
  </si>
  <si>
    <t xml:space="preserve">   d'Archéologie et du Patrimoine</t>
  </si>
  <si>
    <t xml:space="preserve">  Institut Supérieur d'Art Dramatique </t>
  </si>
  <si>
    <t xml:space="preserve">المعهد العالي للفن المسرحي </t>
  </si>
  <si>
    <t xml:space="preserve">   et d'Animation Culturelle</t>
  </si>
  <si>
    <t xml:space="preserve"> والتنشيط الثقافي</t>
  </si>
  <si>
    <t xml:space="preserve">  Institut National des Beaux Arts (Tétouan)</t>
  </si>
  <si>
    <t>المعهد الوطني للفنون الجميلة (تطوان)</t>
  </si>
  <si>
    <t xml:space="preserve">  Ecole Nationale de la Santé Publique</t>
  </si>
  <si>
    <t>المدرسة الوطنية للصحة العمومية</t>
  </si>
  <si>
    <t xml:space="preserve">  Instiut Sup.des Métires de l'Audio Visuel et du Cinéma</t>
  </si>
  <si>
    <t>المعهد العالي لمهن السمعي البصري والسينما</t>
  </si>
  <si>
    <t xml:space="preserve">  IM6FIMM Rabat</t>
  </si>
  <si>
    <t>معهد محمد السادس لتكوين الأئمة والمرشدين والمرشدات الرباط</t>
  </si>
  <si>
    <t>جامع القرويين فاس</t>
  </si>
  <si>
    <t xml:space="preserve"> (1) Non compris les écoles rattachées aux universités et celles assurant une formation militaire.</t>
  </si>
  <si>
    <t>(1) لا يشمل المدارس التابعة للجامعات والمدارس ذات التكوين العسكري.</t>
  </si>
  <si>
    <t xml:space="preserve"> التعليم العالي العمومي</t>
  </si>
  <si>
    <t xml:space="preserve">11 - 46 Effectif des étudiants résidant dans </t>
  </si>
  <si>
    <r>
      <t xml:space="preserve">            les cités universitaires </t>
    </r>
    <r>
      <rPr>
        <sz val="10"/>
        <rFont val="Times New Roman"/>
        <family val="1"/>
      </rPr>
      <t>(1)</t>
    </r>
  </si>
  <si>
    <t xml:space="preserve"> Total</t>
  </si>
  <si>
    <t xml:space="preserve"> Marocains</t>
  </si>
  <si>
    <t>المغاربة</t>
  </si>
  <si>
    <t xml:space="preserve"> Etrangers</t>
  </si>
  <si>
    <t>الأجانب</t>
  </si>
  <si>
    <t xml:space="preserve">11 - 47 Effectif des étudiants résidant dans </t>
  </si>
  <si>
    <t xml:space="preserve">           les cités universitaires par cité universitaire</t>
  </si>
  <si>
    <t xml:space="preserve">             حسب الحي الجامعي</t>
  </si>
  <si>
    <t xml:space="preserve">المجمـوع     </t>
  </si>
  <si>
    <t xml:space="preserve">      Etrangers</t>
  </si>
  <si>
    <t>Cité Universitaire de l'Agdal Rabat</t>
  </si>
  <si>
    <t>الحي الجامعي أكدال  الرباط</t>
  </si>
  <si>
    <t>Cité Universitaire Souissi I Rabat</t>
  </si>
  <si>
    <t>Cité Universitaire Souissi II Rabat</t>
  </si>
  <si>
    <t>Cité  Universitaire Moulay Ismaïl Rabat</t>
  </si>
  <si>
    <t>الحي الجامعي مولاي إسماعيل الرباط</t>
  </si>
  <si>
    <t>Cité Universitaire Casablanca</t>
  </si>
  <si>
    <t>الحي الجامعي  الدارالبيضاء</t>
  </si>
  <si>
    <t>Cité Universitaire Dhar El Mahraz  Fès</t>
  </si>
  <si>
    <t>الحي الجامعي ظهر المهراز فاس</t>
  </si>
  <si>
    <t>Cité Universitaire Saïs I Fès</t>
  </si>
  <si>
    <t>الحي الجامعي سايس  1 فاس</t>
  </si>
  <si>
    <t>Cité Universitaire Saïs II Fès</t>
  </si>
  <si>
    <t>الحي الجامعي سايس  2 فاس</t>
  </si>
  <si>
    <t>Cité Universitaire Saïs III Fès</t>
  </si>
  <si>
    <t>الحي الجامعي سايس  3 فاس</t>
  </si>
  <si>
    <t>Cité Universitaire Marrakech</t>
  </si>
  <si>
    <t>الحي الجامعي  مراكش</t>
  </si>
  <si>
    <t>Cité Universitaire Beni Mellal</t>
  </si>
  <si>
    <t>الحي الجامعي  بني ملال</t>
  </si>
  <si>
    <t>Cité Universitaire Oujda</t>
  </si>
  <si>
    <t>الحي الجامعي  وجدة</t>
  </si>
  <si>
    <t>Cité Universitaire Kénitra</t>
  </si>
  <si>
    <t>الحي الجامعي  القنيطرة</t>
  </si>
  <si>
    <t>Cité Universitaire Meknès</t>
  </si>
  <si>
    <t>الحي الجامعي  مكناس</t>
  </si>
  <si>
    <t>Cité Universitaire Tétouan</t>
  </si>
  <si>
    <t>الحي الجامعي  تطوان</t>
  </si>
  <si>
    <t>Cité Universitaire Tanger</t>
  </si>
  <si>
    <t>الحي الجامعي  طنجة</t>
  </si>
  <si>
    <t>Cité Universitaire Settat</t>
  </si>
  <si>
    <t>الحي الجامعي  سطات</t>
  </si>
  <si>
    <t>Cité Universitaire Errachidia</t>
  </si>
  <si>
    <t>الحي الجامعي  الرشيدية</t>
  </si>
  <si>
    <t>Cité Universitaire El Jadida</t>
  </si>
  <si>
    <t>الحي الجامعي  الجديدة</t>
  </si>
  <si>
    <t>Cité Universitaire Nador</t>
  </si>
  <si>
    <t>الحي الجامعي  الناضور</t>
  </si>
  <si>
    <t>Cité Universitaire Safi (nouvelle)</t>
  </si>
  <si>
    <t>الحي الجامعي  آسفي</t>
  </si>
  <si>
    <t>Internat EMI Rabat</t>
  </si>
  <si>
    <t>داخلية المدرسة المحمدية للمهندسين  الرباط</t>
  </si>
  <si>
    <t>داخلية كلية علوم التربية  الرباط</t>
  </si>
  <si>
    <t>Internat ENSIAS Rabat</t>
  </si>
  <si>
    <t>داخلية المدرسة الوطنية العليا للمعلوميات وتحليل النظم الرباط</t>
  </si>
  <si>
    <t>Internat ENSEM Casablanca</t>
  </si>
  <si>
    <t>داخلية المدرسة العليا للكهرباء والميكانيك  الدارالبيضاء</t>
  </si>
  <si>
    <t>Internat EST  Casablanca</t>
  </si>
  <si>
    <t>داخلية المدرسة العليا للتكنولوجيا  الدار البيضاء</t>
  </si>
  <si>
    <t>Internat EST Fès</t>
  </si>
  <si>
    <t>داخلية المدرسة العليا للتكنولوجيا  فاس</t>
  </si>
  <si>
    <t>Internat EST Oujda</t>
  </si>
  <si>
    <t>داخلية المدرسة العليا للتكنولوجيا  وجدة</t>
  </si>
  <si>
    <t>Internat ENSA Al Hoceïma</t>
  </si>
  <si>
    <t>داخلية المدرسة الوطنية للعلوم التطبيقية الحسيمة</t>
  </si>
  <si>
    <t>(1) Y compris les internats des Instituts et des Ecoles.</t>
  </si>
  <si>
    <t>(1) يشمل كذلك القاطنون بالمعاهد والمدارس.</t>
  </si>
  <si>
    <t xml:space="preserve">11 - 48 Effectif des lauréats des établissements </t>
  </si>
  <si>
    <r>
      <t>11 - 48</t>
    </r>
    <r>
      <rPr>
        <b/>
        <sz val="16"/>
        <rFont val="Times New Roman"/>
        <family val="1"/>
      </rPr>
      <t xml:space="preserve"> عدد المتخرجين من المؤسسات </t>
    </r>
  </si>
  <si>
    <t xml:space="preserve">             universitaires par domaine d'étude </t>
  </si>
  <si>
    <t xml:space="preserve">           الجامعية حسب الميدان التعليمي  </t>
  </si>
  <si>
    <t>السلك العادي</t>
  </si>
  <si>
    <t>Sciences  Juridiques, Economiques et Sociales</t>
  </si>
  <si>
    <t>العلوم القانونية والاقتصادية والاجتماعية</t>
  </si>
  <si>
    <t>Sciences et Téchniques</t>
  </si>
  <si>
    <t>العلوم والتقنيات</t>
  </si>
  <si>
    <t>Médecine Dentaire</t>
  </si>
  <si>
    <t>طب الأسنان</t>
  </si>
  <si>
    <t>Sciences de l'Ingénieur</t>
  </si>
  <si>
    <t>علوم المهندس</t>
  </si>
  <si>
    <t>Master et Doctorat</t>
  </si>
  <si>
    <t xml:space="preserve"> 11 - 49 Effectif des lauréats des instituts et </t>
  </si>
  <si>
    <r>
      <t xml:space="preserve">             écoles supérieures </t>
    </r>
    <r>
      <rPr>
        <sz val="10"/>
        <rFont val="Times New Roman"/>
        <family val="1"/>
      </rPr>
      <t>(1)</t>
    </r>
  </si>
  <si>
    <t>AIAC Casablanca</t>
  </si>
  <si>
    <t xml:space="preserve">أكاديمية محمد السادس الدولية للطيران المدني الدار البيضاء </t>
  </si>
  <si>
    <t>ESI Rabat</t>
  </si>
  <si>
    <t>مدرسة علوم المعلومات الرباط</t>
  </si>
  <si>
    <t>EHTP Casablanca</t>
  </si>
  <si>
    <t xml:space="preserve">المدرسة الحسنية للأشغال العمومية الدار البيضاء </t>
  </si>
  <si>
    <t>ENAg Meknès</t>
  </si>
  <si>
    <t>المدرسة الوطنية للفلاحة ـ مكناس</t>
  </si>
  <si>
    <t>ENA Agadir</t>
  </si>
  <si>
    <t>المدرسة الوطنية للهندسة المعمارية أكادير</t>
  </si>
  <si>
    <t>ENA Fès</t>
  </si>
  <si>
    <t>المدرسة الوطنية للهندسة المعمارية فاس</t>
  </si>
  <si>
    <t>ENA Rabat</t>
  </si>
  <si>
    <t>المدرسة الوطنية للهندسة المعمارية الرباط</t>
  </si>
  <si>
    <t>ENA Marrakech</t>
  </si>
  <si>
    <t>المدرسة الوطنية للهندسة المعمارية مراكش</t>
  </si>
  <si>
    <t>ENA Tétouan</t>
  </si>
  <si>
    <t>المدرسة الوطنية للهندسة المعمارية تطوان</t>
  </si>
  <si>
    <t>ENFI Salé</t>
  </si>
  <si>
    <t>المدرسة الوطنية الغابوية للمهندسين سلا</t>
  </si>
  <si>
    <t>ENSM Rabat</t>
  </si>
  <si>
    <t>المدرسة الوطنية العليا للمعادن الرباط</t>
  </si>
  <si>
    <t>ERA Marrakech</t>
  </si>
  <si>
    <t xml:space="preserve">المدرسة الملكية الجوية مراكش </t>
  </si>
  <si>
    <t>ERN Casablanca</t>
  </si>
  <si>
    <t>المدرسة الملكية البحرية الدارالبيضاء</t>
  </si>
  <si>
    <t>ESITH Casablanca</t>
  </si>
  <si>
    <t>المعهد العالي لصناعات النسيج والألبسة الدارالبيضاء</t>
  </si>
  <si>
    <t>IAV HII Rabat</t>
  </si>
  <si>
    <t>معهد الحسن الثاني للزراعة والبيطرة الرباط</t>
  </si>
  <si>
    <t>INPT Rabat</t>
  </si>
  <si>
    <t>INSEA Rabat</t>
  </si>
  <si>
    <t>المعهد الوطني للإحصاء والاقتصاد التطبيقي الرباط</t>
  </si>
  <si>
    <t>ISEM Casablanca</t>
  </si>
  <si>
    <t xml:space="preserve">المعهد العالي للدراسات البحرية الدارالبيضاء </t>
  </si>
  <si>
    <t>ISMAC Rabat</t>
  </si>
  <si>
    <t>المعهد العالي لمهن السمعي البصري و السينما الرباط</t>
  </si>
  <si>
    <t>ISPM Agadir</t>
  </si>
  <si>
    <t>المعهد العالي للصيد  البحري أكادير</t>
  </si>
  <si>
    <t xml:space="preserve">ISPITS </t>
  </si>
  <si>
    <t xml:space="preserve">المعهد العالي للمهن التمريضية و تقنيات الصحة </t>
  </si>
  <si>
    <t>AAT Casablanca</t>
  </si>
  <si>
    <t>أكاديمية الفنون التقليدية الدارالبيضاء</t>
  </si>
  <si>
    <t>ENSP Rabat</t>
  </si>
  <si>
    <t>المدرسة الوطنية للصحة العمومية الرباط</t>
  </si>
  <si>
    <t>ENSA Rabat</t>
  </si>
  <si>
    <t>المدرسة الوطنية العليا للإدارة الرباط</t>
  </si>
  <si>
    <t>EDHH Rabat</t>
  </si>
  <si>
    <t>مؤسسة دار الحديث الحسنية الرباط</t>
  </si>
  <si>
    <t>IM6FIMM Rabat</t>
  </si>
  <si>
    <t>INAU Rabat</t>
  </si>
  <si>
    <t>المعهد الوطني للتهيئة والتعمير الرباط</t>
  </si>
  <si>
    <t>INBA Tétouan</t>
  </si>
  <si>
    <t>المعهد الوطني للفنون الجميلة تطوان</t>
  </si>
  <si>
    <t>INSAP Rabat</t>
  </si>
  <si>
    <t>IRFCJS Salé</t>
  </si>
  <si>
    <t>المعهد الملكي لتكوين أطر الشبيبة والرياضة سلا</t>
  </si>
  <si>
    <t>ISADAC Rabat</t>
  </si>
  <si>
    <t>المعهد العالي للفن المسرحي والتنشيط الثقافي الرباط</t>
  </si>
  <si>
    <t>ISCAE Casablanca</t>
  </si>
  <si>
    <t>المعهد العالي للتجارة وإدارة المقاولات الدارالبيضاء</t>
  </si>
  <si>
    <t>ISCAE Rabat</t>
  </si>
  <si>
    <t>المعهد العالي للتجارة وإدارة المقاولات الرباط</t>
  </si>
  <si>
    <t>ISIC Rabat</t>
  </si>
  <si>
    <t>المعهد العالي للإعلام والاتصال الرباط</t>
  </si>
  <si>
    <t>ISIT Tanger</t>
  </si>
  <si>
    <t>المعهد العالي الدولي للسياحة طنجة</t>
  </si>
  <si>
    <t>ISM Rabat</t>
  </si>
  <si>
    <t>المعهد العالي للقضاء الرباط</t>
  </si>
  <si>
    <t>(1) Non compris les écoles rattachées aux universités et celles assurant une formation militaire.</t>
  </si>
  <si>
    <t>Enseignement supérieur privé</t>
  </si>
  <si>
    <t>التعليم العالي الخصوصي</t>
  </si>
  <si>
    <t xml:space="preserve"> 11 - 50 Effectif des étudiants par champ diciplinaire</t>
  </si>
  <si>
    <t>الجدد</t>
  </si>
  <si>
    <t>في طور التكوين</t>
  </si>
  <si>
    <t>en formation</t>
  </si>
  <si>
    <t>féminin</t>
  </si>
  <si>
    <t xml:space="preserve"> 11 - 51   Effectif des étudiants par </t>
  </si>
  <si>
    <t xml:space="preserve">11 - 51 عدد الطلبة حسب نوع </t>
  </si>
  <si>
    <t xml:space="preserve"> par type d'établissement </t>
  </si>
  <si>
    <t xml:space="preserve">              المؤسسة </t>
  </si>
  <si>
    <t>Universités privées</t>
  </si>
  <si>
    <t>الجامعات الخاصة</t>
  </si>
  <si>
    <t>Université AL Akhawayn</t>
  </si>
  <si>
    <t>جامعة الأخوين</t>
  </si>
  <si>
    <t>Formation pédagogique</t>
  </si>
  <si>
    <t>التكوين التربوي</t>
  </si>
  <si>
    <t xml:space="preserve"> 11 - 52 Formation des Professeurs  </t>
  </si>
  <si>
    <t>مزدوج</t>
  </si>
  <si>
    <t>الأمازيغية</t>
  </si>
  <si>
    <t>Bilingue</t>
  </si>
  <si>
    <t>Amazigh</t>
  </si>
  <si>
    <t xml:space="preserve">Tanger - Tétouan- Al Hoceima </t>
  </si>
  <si>
    <t>طنجة - تطوان- الحسيمة</t>
  </si>
  <si>
    <t>Oriental</t>
  </si>
  <si>
    <t>Fès- Meknès</t>
  </si>
  <si>
    <t>فاس- مكناس</t>
  </si>
  <si>
    <t>Rabat - Salé - Kénitra</t>
  </si>
  <si>
    <t>الرباط - سـلا -القنيطرة</t>
  </si>
  <si>
    <t>Béni Mellal- Khénifra</t>
  </si>
  <si>
    <t>بني ملال-خنيفرة</t>
  </si>
  <si>
    <t>الدار البيضاء-سطات</t>
  </si>
  <si>
    <t>Sous - Massa</t>
  </si>
  <si>
    <t>سوس- ماسة</t>
  </si>
  <si>
    <t>Guelmim- Oued Noun</t>
  </si>
  <si>
    <t>كلميم- واد نون</t>
  </si>
  <si>
    <t>العيون- الساقية الحمراء</t>
  </si>
  <si>
    <t>الداخلة- وادي الذهب</t>
  </si>
  <si>
    <t xml:space="preserve"> 11 - 53 Formation des professeurs du secondaire</t>
  </si>
  <si>
    <t xml:space="preserve">             collégial et qualifiant selon la discipline </t>
  </si>
  <si>
    <t>Langue Arabe</t>
  </si>
  <si>
    <t>Langue Française</t>
  </si>
  <si>
    <t>اللغة الفرنسية</t>
  </si>
  <si>
    <t>Langue Anglaise</t>
  </si>
  <si>
    <t>اللغة الإنجليزية</t>
  </si>
  <si>
    <t>Education Islamique</t>
  </si>
  <si>
    <t>Histoire Géographie</t>
  </si>
  <si>
    <t>Mathèmatiques</t>
  </si>
  <si>
    <t>الرياضيات</t>
  </si>
  <si>
    <t>Sciences de la vie et de la terre</t>
  </si>
  <si>
    <t>Physique Chimie</t>
  </si>
  <si>
    <t>Informatique</t>
  </si>
  <si>
    <t>المعلوميات</t>
  </si>
  <si>
    <t>Philosophie</t>
  </si>
  <si>
    <t>الفلسفة</t>
  </si>
  <si>
    <t>Education Physique</t>
  </si>
  <si>
    <t xml:space="preserve"> 11 - 54 Formation des professeurs du secondaire</t>
  </si>
  <si>
    <t xml:space="preserve"> 11 - 55 Effectif des stagiaires par centre </t>
  </si>
  <si>
    <r>
      <t>11 - 55</t>
    </r>
    <r>
      <rPr>
        <b/>
        <sz val="16"/>
        <rFont val="Times New Roman"/>
        <family val="1"/>
      </rPr>
      <t xml:space="preserve"> عدد المتدربين حسب مراكز </t>
    </r>
  </si>
  <si>
    <t xml:space="preserve">             d'agrégation </t>
  </si>
  <si>
    <t>1ére année</t>
  </si>
  <si>
    <t>Filles</t>
  </si>
  <si>
    <t>Centres d'agrégation</t>
  </si>
  <si>
    <t>مراكز التبريز</t>
  </si>
  <si>
    <t>Casablanca-Settat</t>
  </si>
  <si>
    <t>ENSET: Ecole Normale Supérieure de l'Enseignement Technique.</t>
  </si>
  <si>
    <t>Formation professionnelle</t>
  </si>
  <si>
    <t>التكوين المهني</t>
  </si>
  <si>
    <r>
      <t>11 - 56</t>
    </r>
    <r>
      <rPr>
        <b/>
        <sz val="16"/>
        <rFont val="Times New Roman"/>
        <family val="1"/>
      </rPr>
      <t xml:space="preserve"> عدد المكونين  بالقطاع العمومي</t>
    </r>
  </si>
  <si>
    <t>Catégorie de formateurs</t>
  </si>
  <si>
    <t>فئة المكونين</t>
  </si>
  <si>
    <t>Permanents</t>
  </si>
  <si>
    <t>المداومون</t>
  </si>
  <si>
    <t>Vacataires</t>
  </si>
  <si>
    <t>المؤقتون</t>
  </si>
  <si>
    <t xml:space="preserve">             professionnelle : Public et privé</t>
  </si>
  <si>
    <t xml:space="preserve">            المهني : عمومي وخصوصي</t>
  </si>
  <si>
    <t>Formation résidentielle et altérnée</t>
  </si>
  <si>
    <t>التكوين داخل المؤسسات وبالتمرس المهني</t>
  </si>
  <si>
    <t>Formation par apprentissage</t>
  </si>
  <si>
    <t>التدرج  المهني</t>
  </si>
  <si>
    <t xml:space="preserve">             (Département de la Formation Professionnelle)</t>
  </si>
  <si>
    <t xml:space="preserve">            ( قطاع التكوين المهني)</t>
  </si>
  <si>
    <r>
      <t>11 - 58</t>
    </r>
    <r>
      <rPr>
        <b/>
        <sz val="16"/>
        <rFont val="Times New Roman"/>
        <family val="1"/>
      </rPr>
      <t xml:space="preserve"> عدد المتدربين حسب مستوى </t>
    </r>
  </si>
  <si>
    <t xml:space="preserve">             le niveau : Public et privé </t>
  </si>
  <si>
    <t xml:space="preserve">  Total</t>
  </si>
  <si>
    <t xml:space="preserve"> Niveau de formation</t>
  </si>
  <si>
    <t>مستوى التكوين</t>
  </si>
  <si>
    <t xml:space="preserve">    Spécialisation</t>
  </si>
  <si>
    <t xml:space="preserve">   التخصص</t>
  </si>
  <si>
    <t xml:space="preserve">    Qualification</t>
  </si>
  <si>
    <t xml:space="preserve">   التأهيل</t>
  </si>
  <si>
    <t xml:space="preserve">    Technicien</t>
  </si>
  <si>
    <t xml:space="preserve">   التقني</t>
  </si>
  <si>
    <t xml:space="preserve">    Technicien spécialisé</t>
  </si>
  <si>
    <t xml:space="preserve">   التقني المتخصص</t>
  </si>
  <si>
    <t xml:space="preserve"> المجموع</t>
  </si>
  <si>
    <t>11 - 59  التكوين داخل المؤسسات</t>
  </si>
  <si>
    <t xml:space="preserve">            et formation alternée : Public</t>
  </si>
  <si>
    <t xml:space="preserve">              والتكوين  بالتمرس المهني : عمومي</t>
  </si>
  <si>
    <t>Type de formation</t>
  </si>
  <si>
    <t>نوع التكوين</t>
  </si>
  <si>
    <t xml:space="preserve"> Spécialisation</t>
  </si>
  <si>
    <t xml:space="preserve"> Stagiaires</t>
  </si>
  <si>
    <t xml:space="preserve"> المتدربين               </t>
  </si>
  <si>
    <t xml:space="preserve"> Lauréats</t>
  </si>
  <si>
    <t xml:space="preserve"> الخريجين          </t>
  </si>
  <si>
    <t xml:space="preserve"> Qualification</t>
  </si>
  <si>
    <t>التأهيل</t>
  </si>
  <si>
    <t xml:space="preserve"> Technicien</t>
  </si>
  <si>
    <t>التقني</t>
  </si>
  <si>
    <t xml:space="preserve"> Technicien spécialisé</t>
  </si>
  <si>
    <t>التقني المتخصص</t>
  </si>
  <si>
    <t>Toutes formations</t>
  </si>
  <si>
    <t>مجموع التخصصات</t>
  </si>
  <si>
    <t xml:space="preserve">             (Département de la Formation Professionnelle).</t>
  </si>
  <si>
    <t xml:space="preserve">            ( قطاع التكوين المهني).</t>
  </si>
  <si>
    <t xml:space="preserve"> 11 - 60 Effectif des stagiaires selon  </t>
  </si>
  <si>
    <r>
      <t>11 -</t>
    </r>
    <r>
      <rPr>
        <b/>
        <sz val="16"/>
        <rFont val="Times New Roman"/>
        <family val="1"/>
      </rPr>
      <t xml:space="preserve"> </t>
    </r>
    <r>
      <rPr>
        <b/>
        <sz val="14"/>
        <rFont val="Times New Roman"/>
        <family val="1"/>
      </rPr>
      <t>60</t>
    </r>
    <r>
      <rPr>
        <b/>
        <sz val="16"/>
        <rFont val="Times New Roman"/>
        <family val="1"/>
      </rPr>
      <t xml:space="preserve"> عدد المتدربين حسب المستوى </t>
    </r>
  </si>
  <si>
    <t xml:space="preserve">             le niveau et la région : Public et privé    </t>
  </si>
  <si>
    <t xml:space="preserve">             والجهة : عمومي وخصوصي </t>
  </si>
  <si>
    <t xml:space="preserve">             التقني المتخصص</t>
  </si>
  <si>
    <t xml:space="preserve">             التقني</t>
  </si>
  <si>
    <t xml:space="preserve">             التأهيل</t>
  </si>
  <si>
    <t xml:space="preserve">   التخصص    </t>
  </si>
  <si>
    <t xml:space="preserve">   Technicien</t>
  </si>
  <si>
    <t xml:space="preserve">   Qualification</t>
  </si>
  <si>
    <t xml:space="preserve">   Spécialisation</t>
  </si>
  <si>
    <t>الخاص</t>
  </si>
  <si>
    <t>Privé</t>
  </si>
  <si>
    <t xml:space="preserve"> درعة- تافيلالت</t>
  </si>
  <si>
    <t xml:space="preserve">الداخلة-وادي الذهب </t>
  </si>
  <si>
    <t xml:space="preserve">فاس-مكناس </t>
  </si>
  <si>
    <t>كلميم ـ واد نون</t>
  </si>
  <si>
    <t>مراكش ـ آسفي</t>
  </si>
  <si>
    <t>الرباط ـ سلا ـ القنيطرة</t>
  </si>
  <si>
    <t>Souss - Massa</t>
  </si>
  <si>
    <t xml:space="preserve">سوس ـ ماسة </t>
  </si>
  <si>
    <t>تقني متخصص</t>
  </si>
  <si>
    <t>تقني</t>
  </si>
  <si>
    <t xml:space="preserve">  التأهيل</t>
  </si>
  <si>
    <t xml:space="preserve">  التخصص</t>
  </si>
  <si>
    <t>cation</t>
  </si>
  <si>
    <t>sation</t>
  </si>
  <si>
    <t xml:space="preserve">      </t>
  </si>
  <si>
    <t xml:space="preserve">11 - 62 Effectif des stagiaires par </t>
  </si>
  <si>
    <r>
      <t>11 - 62</t>
    </r>
    <r>
      <rPr>
        <b/>
        <sz val="16"/>
        <rFont val="Times New Roman"/>
        <family val="1"/>
      </rPr>
      <t xml:space="preserve"> عدد المتدربين حسب الهيئات </t>
    </r>
  </si>
  <si>
    <t xml:space="preserve">            المكونة : عمومي</t>
  </si>
  <si>
    <t xml:space="preserve">                  مـجـمــوع المـسـتـويـات                  </t>
  </si>
  <si>
    <t xml:space="preserve">تقني          </t>
  </si>
  <si>
    <t xml:space="preserve">  التأهيل        </t>
  </si>
  <si>
    <t xml:space="preserve">  التخصص        </t>
  </si>
  <si>
    <t xml:space="preserve">                           Technicien</t>
  </si>
  <si>
    <t xml:space="preserve">        Qualification</t>
  </si>
  <si>
    <t xml:space="preserve">       Spécialisation</t>
  </si>
  <si>
    <t>des niveaux</t>
  </si>
  <si>
    <t xml:space="preserve"> spécialisé</t>
  </si>
  <si>
    <t xml:space="preserve">السنة الأولى   </t>
  </si>
  <si>
    <t>Département formateur</t>
  </si>
  <si>
    <t>1°Année</t>
  </si>
  <si>
    <t>الهيئة المكونة</t>
  </si>
  <si>
    <t>OFPPT</t>
  </si>
  <si>
    <t>مكتب التكوين المهني وإنعاش الشغل</t>
  </si>
  <si>
    <t>Chambres de commerce et de l'industrie</t>
  </si>
  <si>
    <t>التعمير</t>
  </si>
  <si>
    <t>Pêche Maritime</t>
  </si>
  <si>
    <t>الصيد البحري</t>
  </si>
  <si>
    <t>OFPPT : Office de la Formation Professionnalle de la Promotion du Travail.</t>
  </si>
  <si>
    <t xml:space="preserve">        et secteur de formation  : Public et privé </t>
  </si>
  <si>
    <t xml:space="preserve">        التكوين : عمومي وخصوصي</t>
  </si>
  <si>
    <t>Secteur de formation</t>
  </si>
  <si>
    <t xml:space="preserve">        Technicien</t>
  </si>
  <si>
    <t xml:space="preserve">       Qualifi-</t>
  </si>
  <si>
    <t xml:space="preserve">        Spéciali- </t>
  </si>
  <si>
    <t>قطاع التكوين</t>
  </si>
  <si>
    <t>Aéronautique</t>
  </si>
  <si>
    <t>صناعة الطيران</t>
  </si>
  <si>
    <t>Agriculture</t>
  </si>
  <si>
    <t xml:space="preserve">الفلاحة </t>
  </si>
  <si>
    <t>Artisanat</t>
  </si>
  <si>
    <t xml:space="preserve">الصناعة التقليدية </t>
  </si>
  <si>
    <t>الخدمات المنزلية</t>
  </si>
  <si>
    <t>البناء والأشغال العمومية</t>
  </si>
  <si>
    <t>الكمياء والشبه كمياء</t>
  </si>
  <si>
    <t>الصناعة الغدائية</t>
  </si>
  <si>
    <t>النقل واللوجستيك</t>
  </si>
  <si>
    <t>2019-2020</t>
  </si>
  <si>
    <t>2020-2019</t>
  </si>
  <si>
    <t xml:space="preserve">   FEG Béni Mellal</t>
  </si>
  <si>
    <t xml:space="preserve">   ENSA Béni Mellal</t>
  </si>
  <si>
    <t xml:space="preserve">   ENCG Béni Mellal</t>
  </si>
  <si>
    <t xml:space="preserve">   EST Fquih Ben Salah</t>
  </si>
  <si>
    <t xml:space="preserve">   ESEF Béni Mellal</t>
  </si>
  <si>
    <t xml:space="preserve">  المدرسة الوطنية للتجارة والتسيير بني ملال</t>
  </si>
  <si>
    <t xml:space="preserve">  المدرسة العليا للتكنولوجيا الفقيه بن صالح</t>
  </si>
  <si>
    <t xml:space="preserve">  المدرسة الوطنية للعلوم التطبيقية- خريبكة</t>
  </si>
  <si>
    <t xml:space="preserve">  المدرسة الوطنية للعلوم التطبيقية- بني ملال</t>
  </si>
  <si>
    <t xml:space="preserve">   FP Sidi Bennour</t>
  </si>
  <si>
    <t xml:space="preserve">   ESEF El Jadida</t>
  </si>
  <si>
    <t xml:space="preserve">   ENSC Kénitra</t>
  </si>
  <si>
    <t>معاهد البحث العلمي</t>
  </si>
  <si>
    <t>Internat FSE Rabat</t>
  </si>
  <si>
    <t xml:space="preserve">  JAQ Fès</t>
  </si>
  <si>
    <t>Ecole des sciences Islamiques</t>
  </si>
  <si>
    <t>الآداب و العلوم الإنسانية - خيار إسبانية</t>
  </si>
  <si>
    <t>Enseignement Originel</t>
  </si>
  <si>
    <t xml:space="preserve">    Sciences de la Vie et de la Terre - Option Anglais</t>
  </si>
  <si>
    <t>علوم الحياة والأرض - خيار إنجليزية</t>
  </si>
  <si>
    <t xml:space="preserve">    Lettres - Option Anglais</t>
  </si>
  <si>
    <t>آداب - خيار إنجليزية</t>
  </si>
  <si>
    <t>العلوم الإنسانية  - خيار فرنسية</t>
  </si>
  <si>
    <t xml:space="preserve">    Sciences Humaines - Option Français</t>
  </si>
  <si>
    <t>فكيك</t>
  </si>
  <si>
    <t>إفران</t>
  </si>
  <si>
    <t>المعاهد ذات التدبير المفوض</t>
  </si>
  <si>
    <t>Gestion deleguée</t>
  </si>
  <si>
    <t>Transport et Logistique</t>
  </si>
  <si>
    <t xml:space="preserve">   ESEF Kénitra</t>
  </si>
  <si>
    <t xml:space="preserve">  المدرسة الوطنية العليا للكيمياء</t>
  </si>
  <si>
    <t xml:space="preserve">    Inscrits aux établissements pédagogiques*</t>
  </si>
  <si>
    <t xml:space="preserve">   المسجلون بالمؤسسات التربوية*</t>
  </si>
  <si>
    <t xml:space="preserve">  Inscrits aux instituts et écoles supérieures (2)</t>
  </si>
  <si>
    <t>* il s'agit des étudiants des établissements suivants: CENTRE DE FORMATION DES</t>
  </si>
  <si>
    <t xml:space="preserve">   DE L'ÉDUCATION, CENTRE REGIONAL DES MÉTIERS D'EDUCATION ET DE FORMATION</t>
  </si>
  <si>
    <t xml:space="preserve">   INSPECTEURS DE L'ENSEIGNEMENT, CENTRE D'ORIENTATION ET DE PLANIFICATION</t>
  </si>
  <si>
    <t xml:space="preserve">  : يشمل طلاب من المؤسسات التالية*</t>
  </si>
  <si>
    <t>مركز تكوين مفتشي التعليم، مركز التعليم والتوجيه والتخطيط</t>
  </si>
  <si>
    <t>المركز الجهوي لمهن التربية والتكوين</t>
  </si>
  <si>
    <t xml:space="preserve">11 - 39 عدد طلبة التعليم العالي </t>
  </si>
  <si>
    <t>الفصل الحادي عشر</t>
  </si>
  <si>
    <t>التعليم و التكوين</t>
  </si>
  <si>
    <t>CHAPITRE XI</t>
  </si>
  <si>
    <t>ENSEIGNEMENT ET FORMATION</t>
  </si>
  <si>
    <t>Chapitre XI - EDUCATION ET FORMATION</t>
  </si>
  <si>
    <t xml:space="preserve"> 1 - Données générales </t>
  </si>
  <si>
    <t xml:space="preserve">1 - معطيات عامة </t>
  </si>
  <si>
    <t>التعليم الإبتدائي العمومي</t>
  </si>
  <si>
    <t xml:space="preserve"> 4 - Données générales </t>
  </si>
  <si>
    <t xml:space="preserve"> 4 - معطيات عامة </t>
  </si>
  <si>
    <t xml:space="preserve"> 7 - Evolution de l’effectif des élèves selon le niveau</t>
  </si>
  <si>
    <t xml:space="preserve">7 - تطور عدد التلاميذ حسب المستوى </t>
  </si>
  <si>
    <t xml:space="preserve"> 8 - Evolution de l'effectif des élèves selon l’âge</t>
  </si>
  <si>
    <t xml:space="preserve">8 - تطور عدد التلاميذ حسب السن </t>
  </si>
  <si>
    <t xml:space="preserve"> 9 - Evolutionde l'effectif des élèves selon l’âge:  milieu rural</t>
  </si>
  <si>
    <t xml:space="preserve">9 - تطور عدد التلاميذ حسب السن: الوسط القروي </t>
  </si>
  <si>
    <t>10- élèves selon la région et la province (ou la préfecture)</t>
  </si>
  <si>
    <t>10- التلاميذ حسب الجهة والإقليم (أوالعمالة)</t>
  </si>
  <si>
    <t xml:space="preserve">11- المسجلون الجدد بالسنة الأولى حسب السن </t>
  </si>
  <si>
    <t>التعليم الإبتدائي الخصوصي</t>
  </si>
  <si>
    <t>14- Données générales</t>
  </si>
  <si>
    <t xml:space="preserve"> 14- معطيات عامة </t>
  </si>
  <si>
    <t>التعليم الثانوي الإعدادي العمومي</t>
  </si>
  <si>
    <t xml:space="preserve"> 16- Données générales</t>
  </si>
  <si>
    <t xml:space="preserve"> 16- معطيات عامة </t>
  </si>
  <si>
    <t>19- Elèves selon le niveau, l’âge et le sexe : urbain + rural</t>
  </si>
  <si>
    <t>19- التلاميذ حسب المستوى والسن والجنس: حضري+ قروي</t>
  </si>
  <si>
    <t>20- Elèves selon le niveau, l’âge et le sexe : milieu rural</t>
  </si>
  <si>
    <t>20- التلاميذ حسب المستوى والسن والجنس: الوسط القروي</t>
  </si>
  <si>
    <t xml:space="preserve">21- Elèves selon la région et la province (ou la préfecture) </t>
  </si>
  <si>
    <t xml:space="preserve">21- التلاميذ حسب الجهة والإقليم (أوالعمالة) </t>
  </si>
  <si>
    <t>22- Elèves nouveaux et doublants selon le milieu et le sexe</t>
  </si>
  <si>
    <t xml:space="preserve">22- التلاميذ الجدد والمكررون حسب الوسط والجنس </t>
  </si>
  <si>
    <t>التعليم الثانوي الإعـدادي الخـصوصي</t>
  </si>
  <si>
    <t>23- Données générales</t>
  </si>
  <si>
    <t xml:space="preserve"> 23- معطيات عامة </t>
  </si>
  <si>
    <t>24- Elèves selon la région et la province (ou la préfecture)</t>
  </si>
  <si>
    <t xml:space="preserve">24- التلاميذ حسب الجهة والإقليم (أوالعمالة) </t>
  </si>
  <si>
    <t>25- Données générales</t>
  </si>
  <si>
    <t xml:space="preserve"> 25- معطيات عامة </t>
  </si>
  <si>
    <t>26- Etablissement selon la région et la province (ou la préfecture)</t>
  </si>
  <si>
    <t xml:space="preserve"> 26- المؤسسات حسب الجهة والإقليم (أوالعمالة) </t>
  </si>
  <si>
    <t>28- Nombre d’élèves selon le niveau, le sexe et l’âge</t>
  </si>
  <si>
    <t xml:space="preserve"> 28- عدد التلاميذ حسب المستوى و الجنس  والسن </t>
  </si>
  <si>
    <t>30- Elèves selon le niveau, la branche et  le sexe</t>
  </si>
  <si>
    <t xml:space="preserve"> 30- التلاميذ حسب المستوى الدراسي والشعبة والجنس </t>
  </si>
  <si>
    <t xml:space="preserve">31- Données générales </t>
  </si>
  <si>
    <t xml:space="preserve"> 31- معطيات عامة   </t>
  </si>
  <si>
    <t xml:space="preserve">Enseignement post- secondaire </t>
  </si>
  <si>
    <t xml:space="preserve">التعليم ما بعد الثانوي </t>
  </si>
  <si>
    <t>37- Effectifs des étudiants  du BTS  par spécialité</t>
  </si>
  <si>
    <t>37- عدد طلبة  شهادة  التقني العالي  حسب التخصص</t>
  </si>
  <si>
    <t xml:space="preserve">التعليم العالي العمومي </t>
  </si>
  <si>
    <t xml:space="preserve">39- Effectif des étudiants de l’enseignement supérieur </t>
  </si>
  <si>
    <t xml:space="preserve">39- عدد طلبة التعليم العالي </t>
  </si>
  <si>
    <t>42- Personnel enseignant permanent par université et par grade</t>
  </si>
  <si>
    <t xml:space="preserve">42- هيئة التدريس المداومة حسب الجامعة والدرجة </t>
  </si>
  <si>
    <t xml:space="preserve">44- Etudiants par université et établissement (tous cycles) </t>
  </si>
  <si>
    <t xml:space="preserve">46- عدد الطلبة القاطنون بالأحياء الجامعية </t>
  </si>
  <si>
    <t>49- Effectif des lauréats des instituts et écoles supérieures</t>
  </si>
  <si>
    <t xml:space="preserve">Enseignement supérieur privé </t>
  </si>
  <si>
    <t>50- Effectif des étudiants par champ diciplinaire</t>
  </si>
  <si>
    <t>50- عدد الطلبة  حسب  المجال التأديبي</t>
  </si>
  <si>
    <t xml:space="preserve">51- Effectif des étudiants par  type d'établissement </t>
  </si>
  <si>
    <t xml:space="preserve">51-  عدد الطلبة حسب نوع   المؤسسة </t>
  </si>
  <si>
    <t xml:space="preserve"> التكوين التربوي</t>
  </si>
  <si>
    <t>55- Effectif des stagiaires par centre d’agrégation</t>
  </si>
  <si>
    <t>55- عدد المتدربين حسب مراكز التبريز</t>
  </si>
  <si>
    <t>56- Effectif des formateurs dans le secteur Public</t>
  </si>
  <si>
    <t>56- عدد المكونين  بالقطاع العمومي</t>
  </si>
  <si>
    <t xml:space="preserve">58- Effectif des stagiaires selon  le niveau : Public et privé </t>
  </si>
  <si>
    <t>58- عدد المتدربين حسب مستوى التكوين : عمومي وخصوصي</t>
  </si>
  <si>
    <t>59- Formation résidentielle  et formation alternée : Public</t>
  </si>
  <si>
    <t xml:space="preserve">59- التكوين داخل المؤسسات والتكوين بالتمرس المهني : عمومي  </t>
  </si>
  <si>
    <t xml:space="preserve">62- Effectif des stagiaires par  département : Public </t>
  </si>
  <si>
    <t>62- عدد المتدربين حسب الهيئات   المكونة : عمومي</t>
  </si>
  <si>
    <t xml:space="preserve"> 17- Etablissements selon la région et la province (ou   la préfecture)</t>
  </si>
  <si>
    <t xml:space="preserve"> 5 - Etablissements selon la  région  et la province (ou la préfecture)</t>
  </si>
  <si>
    <t xml:space="preserve"> 2 - Educateurs et élèves du préscolaire traditionnel  selon  la région et la  province (ou la préfecture) </t>
  </si>
  <si>
    <t xml:space="preserve">2 - المربون وتلاميذ الأولى التقليدي حسب الجهة والإقليم (أوالعمالة) </t>
  </si>
  <si>
    <t xml:space="preserve">     </t>
  </si>
  <si>
    <t xml:space="preserve"> 3 - Educateurs et élèves de l’enseignement préscolaire moderne  et public  selon la région et  la province (ou la préfecture) </t>
  </si>
  <si>
    <t xml:space="preserve">3 - المربون وتلاميذ التعليم الأولي العصري والعمومي  حسب الجهة والإقليم (أوالعمالة) </t>
  </si>
  <si>
    <t xml:space="preserve"> 6 - Personnel enseignant selon la région et la province  (ou la préfecture) </t>
  </si>
  <si>
    <t xml:space="preserve"> 5 - المؤسسات حسب الجهة والإقليم   (أوالعمالة) </t>
  </si>
  <si>
    <t xml:space="preserve"> 6 - هيئة التدريس حسب الجهة والإقليم   (أوالعمالة)</t>
  </si>
  <si>
    <t>12- المسجلون الجدد بالسنة الأولى حسب الجهة والإقليم ( أوالعمالة)</t>
  </si>
  <si>
    <t>13- Elèves de la 6ème année selon la région et  la province (ou la préfecture)</t>
  </si>
  <si>
    <t>13- تلاميذ السنة السادسة حسب الجهة والإقليم   ( أوالعمالة)</t>
  </si>
  <si>
    <t xml:space="preserve">15- Etablissements et élèves selon la région et  la province    (ou la préfecture) </t>
  </si>
  <si>
    <t xml:space="preserve">15- المؤسسات والتلاميذ حسب الجهة والإقليم (أوالعمالة) </t>
  </si>
  <si>
    <t xml:space="preserve"> 18- Personnel enseignant selon la région et la province (ou la  préfecture)</t>
  </si>
  <si>
    <t xml:space="preserve"> 17- المؤسسات حسب الجهة والإقليم  (أوالعمالة) </t>
  </si>
  <si>
    <t>18- هـيئة الـتدريس حـسب الجهة والإقليم  (أوالعمالة)</t>
  </si>
  <si>
    <t xml:space="preserve"> 27- هـيئة الـتدريـس حـسب الجهة والإقليم    (أوالعمالة) </t>
  </si>
  <si>
    <t>29- Nombre d’élèves selon la région et la province (ou la préfecture)</t>
  </si>
  <si>
    <t xml:space="preserve"> 29- عدد التلاميذ حسب الجهة والإقليم (أو العمالة) </t>
  </si>
  <si>
    <t>32- Etablissements et élèves selon la région et la province  (ou la préfecture)</t>
  </si>
  <si>
    <t xml:space="preserve"> 32- المؤسسات والتلاميذ حسب الجهة والإقليم (أوالعمالة)</t>
  </si>
  <si>
    <t xml:space="preserve">33- Répartition des candidats au baccalauréat selon les  académies </t>
  </si>
  <si>
    <t xml:space="preserve">33- توزيع المرشحين والناجحين في امتحانات الباكالوريا حسب الأكاديميات </t>
  </si>
  <si>
    <t xml:space="preserve">34- Candidats présents et admis aux examens du baccalauréat  selon la branche </t>
  </si>
  <si>
    <t xml:space="preserve">34- المرشحون الحاضرون والناجحون في امتحانات الباكالوريا  حسب الشعبة </t>
  </si>
  <si>
    <t xml:space="preserve">38- Effectif des étudiants du Brevet de Technicien Supérieur  par   sexe, niveau et province (ou préfecture) </t>
  </si>
  <si>
    <t xml:space="preserve">38- عدد طلبة شهادة التقني العالي حسب الجنس والمستوى   والإقليم (أو العمالة) </t>
  </si>
  <si>
    <t>40- Evolution du personnel enseignant permanent dans  les universités, les instituts et les écoles supérieures</t>
  </si>
  <si>
    <t xml:space="preserve">40- تطـورهيـئة التـدريس المداومة بالجامعات والمعاهـد  والمدارس العليا </t>
  </si>
  <si>
    <t>41- Personnel enseignant permanent  par type d'établissement   et par grade</t>
  </si>
  <si>
    <t>41- هيئة التدريس المداومة حسب نوع المؤسسة والدرجة</t>
  </si>
  <si>
    <t xml:space="preserve">43- Effectif des etudiants inscrits aux universités selon les branches  (tous cycles) </t>
  </si>
  <si>
    <t xml:space="preserve">45- Effectif des étudiants dans les instituts et les écoles  supérieures </t>
  </si>
  <si>
    <t xml:space="preserve">45- عدد الطلبة بالمعاهد والمدارس  العليا </t>
  </si>
  <si>
    <t>47- Effectif des étudiants résidant dans les cités  universitaires   par cité universitaire</t>
  </si>
  <si>
    <t xml:space="preserve">47- عدد الطلبة القاطنون بالأحياء الجامعية حسب الحي   الجامعي </t>
  </si>
  <si>
    <t>48- Effectif des lauréats des établissements universitaires par   domaine d'étude</t>
  </si>
  <si>
    <t>48- عدد المتخرجين من المؤسسات الجامعية  حسب  الميدان التعليمي</t>
  </si>
  <si>
    <t>52- Formation des Professeurs  du Primaire par Centre de Formation</t>
  </si>
  <si>
    <t>53- Formation des professeurs du secondaire collégial et qualifiant selon la discipline</t>
  </si>
  <si>
    <t xml:space="preserve">54- Formation des professeurs du secondaire selon  les centres de formation </t>
  </si>
  <si>
    <t>52- تكوين أساتذة  الابتدائي  حسب  المراكز</t>
  </si>
  <si>
    <t xml:space="preserve">53- تكوين أساتذة السلك الثانوي الإعدادي التأهيلي حسب  الشعبة </t>
  </si>
  <si>
    <t>54- تكوين أساتذة السلك الثانوي حسب مراكز  التكوين</t>
  </si>
  <si>
    <t>57- Statistiques générales sur la formation  professionnelle : Public et privé</t>
  </si>
  <si>
    <t xml:space="preserve">60- Effectif des stagiaires selon  le niveau et la région : Public et  privé    </t>
  </si>
  <si>
    <t>57- إحصائيات عامة حول التكوين  المهني :  عمومي وخصوصي</t>
  </si>
  <si>
    <t xml:space="preserve">60- عدد المتدربين حسب المستوى والجهة : عمومي  وخصوصي </t>
  </si>
  <si>
    <t xml:space="preserve">63- Effectif des stagiaires par niveau et secteur de formation  :   Public et privé </t>
  </si>
  <si>
    <t>63- عدد المتدربين حسب المستوى و قطاع   التكوين :  عمومي وخصوصي</t>
  </si>
  <si>
    <r>
      <t>الفصل   XI</t>
    </r>
    <r>
      <rPr>
        <b/>
        <sz val="20"/>
        <color rgb="FF000000"/>
        <rFont val="Calibri"/>
        <family val="2"/>
        <scheme val="minor"/>
      </rPr>
      <t xml:space="preserve"> - التعليم والتكوين</t>
    </r>
  </si>
  <si>
    <t xml:space="preserve">46- Effectif des étudiants résidant dans les cités  universitaires </t>
  </si>
  <si>
    <t>61- Effectif des stagiaires par niveau, région  et province (ou préfecture) : Public  et privé</t>
  </si>
  <si>
    <t>61- عدد المتدربين حسب المستوى والجهة  والإقليم (أوالعمالة) : عمومي و خصوصي</t>
  </si>
  <si>
    <t>11- Nouveaux inscrits en 1ére année selon l’âge</t>
  </si>
  <si>
    <t xml:space="preserve">12- Nouveaux inscrits en 1ère année selon la région et  la province  (ou la préfecture) </t>
  </si>
  <si>
    <t>27- Personnel enseignant selon la région et  la province  (ou la préfecture)</t>
  </si>
  <si>
    <t>43- عدد الطلبة المسجلون بالجامعات حسب الشعب (جميع   الأسلاك)</t>
  </si>
  <si>
    <t>44- الطلبة حسب الجامعة والمؤسسة (جميع الأسلاك)</t>
  </si>
  <si>
    <t>49- عدد المتخرجين بالمعاهد والمدارس العليا</t>
  </si>
  <si>
    <t>التــــلامــيــــذ  Elèves</t>
  </si>
  <si>
    <t xml:space="preserve">الفرعيات          </t>
  </si>
  <si>
    <t xml:space="preserve">          Satellites</t>
  </si>
  <si>
    <t xml:space="preserve">    Etablissements</t>
  </si>
  <si>
    <t xml:space="preserve">المؤسسات     </t>
  </si>
  <si>
    <t xml:space="preserve">       Satellites</t>
  </si>
  <si>
    <t xml:space="preserve">الفرعيات       </t>
  </si>
  <si>
    <t xml:space="preserve">        Etablissements</t>
  </si>
  <si>
    <t xml:space="preserve">المؤسسات        </t>
  </si>
  <si>
    <t xml:space="preserve">                    Milieu rural</t>
  </si>
  <si>
    <t xml:space="preserve">                        Milieu rural</t>
  </si>
  <si>
    <t xml:space="preserve">                           Milieu rural</t>
  </si>
  <si>
    <t xml:space="preserve">        حضري + قروي</t>
  </si>
  <si>
    <t xml:space="preserve">                        Urbain + Rural</t>
  </si>
  <si>
    <t xml:space="preserve">               Milieu rural</t>
  </si>
  <si>
    <t xml:space="preserve"> الوسط القــروي               </t>
  </si>
  <si>
    <t xml:space="preserve">               Urbain + Rural</t>
  </si>
  <si>
    <t xml:space="preserve">   الوسط القروي                       </t>
  </si>
  <si>
    <t xml:space="preserve">                   Milieu rural</t>
  </si>
  <si>
    <t xml:space="preserve">                       Milieu rural</t>
  </si>
  <si>
    <r>
      <t xml:space="preserve">    التلاميـــذ  </t>
    </r>
    <r>
      <rPr>
        <sz val="9"/>
        <rFont val="Times New Roman"/>
        <family val="1"/>
      </rPr>
      <t>(1)</t>
    </r>
    <r>
      <rPr>
        <b/>
        <sz val="10"/>
        <rFont val="Times New Roman"/>
        <family val="1"/>
      </rPr>
      <t xml:space="preserve">  Elèves           </t>
    </r>
  </si>
  <si>
    <t>الثانويات</t>
  </si>
  <si>
    <t xml:space="preserve">     Professionnel Industiel</t>
  </si>
  <si>
    <t xml:space="preserve">     Professionnel Agricole</t>
  </si>
  <si>
    <t xml:space="preserve">     Professionnel Services</t>
  </si>
  <si>
    <t xml:space="preserve">    Professionnel Services</t>
  </si>
  <si>
    <t xml:space="preserve">  Sciences Expérimentales - Option Espagnole</t>
  </si>
  <si>
    <t xml:space="preserve">الأجانب                </t>
  </si>
  <si>
    <t>Université Moulay Slimane - Beni Mellal</t>
  </si>
  <si>
    <t xml:space="preserve">              Etrangers</t>
  </si>
  <si>
    <t xml:space="preserve">                               Total</t>
  </si>
  <si>
    <t xml:space="preserve">  المجموع   </t>
  </si>
  <si>
    <t xml:space="preserve">                                                              المجموع                               </t>
  </si>
  <si>
    <t xml:space="preserve">الأجانب          </t>
  </si>
  <si>
    <t xml:space="preserve">            التبريز</t>
  </si>
  <si>
    <t xml:space="preserve">          Tech. Spécialisé</t>
  </si>
  <si>
    <t xml:space="preserve">11 - 30 التلاميذ حسب المستوى </t>
  </si>
  <si>
    <t>11 - 31 معطيات عامة</t>
  </si>
  <si>
    <t xml:space="preserve">11 - 44 الطلبة حسب الجامعة </t>
  </si>
  <si>
    <t>11 -44 الطلبة  حسب الجامعة</t>
  </si>
  <si>
    <r>
      <t xml:space="preserve"> Université Mohammed 1</t>
    </r>
    <r>
      <rPr>
        <b/>
        <vertAlign val="superscript"/>
        <sz val="10"/>
        <rFont val="Times New Roman"/>
        <family val="1"/>
      </rPr>
      <t>er</t>
    </r>
    <r>
      <rPr>
        <b/>
        <sz val="10"/>
        <rFont val="Times New Roman"/>
        <family val="1"/>
      </rPr>
      <t>-Oujda</t>
    </r>
  </si>
  <si>
    <t>2020-2021</t>
  </si>
  <si>
    <t>Lettres, sciences humaines et Art</t>
  </si>
  <si>
    <t xml:space="preserve">IM6LEC Rabat </t>
  </si>
  <si>
    <t xml:space="preserve">
التعليم الأصيل</t>
  </si>
  <si>
    <t xml:space="preserve">  Paramédical</t>
  </si>
  <si>
    <t>الشبه طبي</t>
  </si>
  <si>
    <t xml:space="preserve">Science du Sport </t>
  </si>
  <si>
    <t>علوم الرياضة</t>
  </si>
  <si>
    <t>Université Hassan II  -Casablanca</t>
  </si>
  <si>
    <t>جامعة الحسن الثاني عين الشق ـ الدارالبيضاء</t>
  </si>
  <si>
    <t xml:space="preserve"> ك. ع. ق. ا. ا. المحمدية</t>
  </si>
  <si>
    <t>ك. ع. ق. ا. ا. عين السبع</t>
  </si>
  <si>
    <t>كلية الآداب والعلوم الانسانية عين الشق الدار البيضاء</t>
  </si>
  <si>
    <t>كلية الآداب والعلوم الانسانية بن مسيك الدار البيضاء</t>
  </si>
  <si>
    <t>كلية الآداب والعلوم الانسانية المحمدية</t>
  </si>
  <si>
    <t>كلية العلوم عين الشق الدار البيضاء</t>
  </si>
  <si>
    <t>كلية العلوم بن مسيك الدارالبيضاء</t>
  </si>
  <si>
    <t>كلية العلوم والتقنيات المحمدية</t>
  </si>
  <si>
    <t>كلية الطب والصيدلة الدار البيضاء</t>
  </si>
  <si>
    <t>كلية طب الأسنان الدار البيضاء</t>
  </si>
  <si>
    <t>م. الوطنية العليا للكهرباء والميكانيك الدار البيضاء</t>
  </si>
  <si>
    <t>المدرسة الوطنية للفنون والمهن الدار البيضاء</t>
  </si>
  <si>
    <t>المدرسة العليا للفن و التصميم</t>
  </si>
  <si>
    <t>المدرسة الوطنية للتجارة والتسيير الدارالبيضاء</t>
  </si>
  <si>
    <t>المدرسة العليا للتكنولوجيا الدارالبيضاء</t>
  </si>
  <si>
    <t>المدرسة العليا للأساتذة الدارالبيضاء</t>
  </si>
  <si>
    <t>المدرسة العليا لأساتذة التعليم التقني المحمدية</t>
  </si>
  <si>
    <t xml:space="preserve">  Faculté Chariâa Agadir</t>
  </si>
  <si>
    <t>كلية الشريعة أكادير</t>
  </si>
  <si>
    <t xml:space="preserve">  FSJES Agadir</t>
  </si>
  <si>
    <t>ك. ع. ق. ا. ا.  أكادير</t>
  </si>
  <si>
    <t xml:space="preserve">  FSJES Ait melloul</t>
  </si>
  <si>
    <t>ك. ع. ق. ا. ا.  أيت ملول</t>
  </si>
  <si>
    <t xml:space="preserve">  FLSH Agadir</t>
  </si>
  <si>
    <t xml:space="preserve">  FL, Arts et SH Ait melloul</t>
  </si>
  <si>
    <t xml:space="preserve">  FS Agadir</t>
  </si>
  <si>
    <t>كلية العلوم أكادير</t>
  </si>
  <si>
    <t xml:space="preserve">  FS appliquées  Ait Melloul</t>
  </si>
  <si>
    <t>كلية العلوم التطبيقية آيت ملول</t>
  </si>
  <si>
    <t xml:space="preserve">  FP Ouarzazate</t>
  </si>
  <si>
    <t>كلية متعددة التخصصات وارززات</t>
  </si>
  <si>
    <t xml:space="preserve">  FP Es-smara</t>
  </si>
  <si>
    <t>كلية متعددة التخصصات السمارة</t>
  </si>
  <si>
    <t xml:space="preserve">  FP Taroudant</t>
  </si>
  <si>
    <t>كلية متعددة التخصصات تارودانت</t>
  </si>
  <si>
    <t>كلية الطب والصيدلة أكادير</t>
  </si>
  <si>
    <t>المدرسة الوطنية للعلوم التطبيقية أكادير</t>
  </si>
  <si>
    <t>المدرسة الوطنية للتجارة والتسيير أكادير</t>
  </si>
  <si>
    <t xml:space="preserve">  EST Agadir</t>
  </si>
  <si>
    <t>المدرسة العليا للتكنولوجيا أكادير</t>
  </si>
  <si>
    <t xml:space="preserve">  EST Guelmim</t>
  </si>
  <si>
    <t>المدرسة العليا للتكنولوجيا كلميم</t>
  </si>
  <si>
    <t xml:space="preserve">  EST Laayoune</t>
  </si>
  <si>
    <t>المدرسة العليا للتكنولوجيا العيون</t>
  </si>
  <si>
    <t xml:space="preserve">  ESEF Agadir</t>
  </si>
  <si>
    <t xml:space="preserve">  المدرسة الوطنية للتجارة و التسيير - سطات</t>
  </si>
  <si>
    <t xml:space="preserve">  ENSA Berrechid</t>
  </si>
  <si>
    <t xml:space="preserve">Enseignement originel </t>
  </si>
  <si>
    <t xml:space="preserve">Science du sport </t>
  </si>
  <si>
    <t xml:space="preserve">Enseignement Originel </t>
  </si>
  <si>
    <t xml:space="preserve">التعليم الأصيل </t>
  </si>
  <si>
    <t>ENS/ ENSET/ ESEF</t>
  </si>
  <si>
    <t xml:space="preserve">  الآداب و العلوم الإنسانية</t>
  </si>
  <si>
    <t xml:space="preserve">  علوم - خيار فرنسية</t>
  </si>
  <si>
    <t xml:space="preserve">  علوم - خيار إنجليزية</t>
  </si>
  <si>
    <t xml:space="preserve">  علوم - خيار إسبانية</t>
  </si>
  <si>
    <t xml:space="preserve">  التكنولوجيا</t>
  </si>
  <si>
    <t xml:space="preserve">  مهني </t>
  </si>
  <si>
    <t xml:space="preserve">  العلوم التجريبية</t>
  </si>
  <si>
    <t xml:space="preserve">  العلوم التجريبية - خيار فرنسية</t>
  </si>
  <si>
    <t xml:space="preserve">  العلوم التجريبية - خيار إنجليزية</t>
  </si>
  <si>
    <t xml:space="preserve">  العلوم التجريبية - خيار إسبانية</t>
  </si>
  <si>
    <t xml:space="preserve">  العلوم الرياضية - خيار فرنسية</t>
  </si>
  <si>
    <t xml:space="preserve">  آداب</t>
  </si>
  <si>
    <t xml:space="preserve">  Lettres - Option Français-Anglais-Espagnol</t>
  </si>
  <si>
    <t xml:space="preserve">  آداب - خيار فرنسية - إنجليزية-إسبانية</t>
  </si>
  <si>
    <t xml:space="preserve">  علوم إنسانية</t>
  </si>
  <si>
    <t xml:space="preserve">  Sciences Humaines  Option Français-Anglais-Espagnol</t>
  </si>
  <si>
    <t xml:space="preserve">  علوم إنسانية- خيار فرنسية - إنجليزية-إسبانية</t>
  </si>
  <si>
    <t xml:space="preserve">  علوم الحياة والأرض</t>
  </si>
  <si>
    <t xml:space="preserve">  Sciences de la vie et de la terre-Option  Français-Anglais</t>
  </si>
  <si>
    <t xml:space="preserve">  علوم فيزيائية</t>
  </si>
  <si>
    <t xml:space="preserve">  علوم رياضية أ</t>
  </si>
  <si>
    <t xml:space="preserve">  علوم رياضية  أ - خيار فرنسية</t>
  </si>
  <si>
    <t xml:space="preserve">  علوم رياضية ب</t>
  </si>
  <si>
    <t xml:space="preserve">  علوم رياضية ب - خيار فرنسية</t>
  </si>
  <si>
    <t xml:space="preserve">  علوم اقتصادية</t>
  </si>
  <si>
    <t xml:space="preserve">  علوم التدبير المحاسباتي</t>
  </si>
  <si>
    <t xml:space="preserve">  العلوم والتكنولوجيات الكهربائية</t>
  </si>
  <si>
    <t xml:space="preserve">   الآداب و العلوم الإنسانية</t>
  </si>
  <si>
    <t>2021-2022</t>
  </si>
  <si>
    <t xml:space="preserve">         حضري + قروي      </t>
  </si>
  <si>
    <t>-</t>
  </si>
  <si>
    <t xml:space="preserve">   آسفي</t>
  </si>
  <si>
    <t xml:space="preserve">  الرشيدية</t>
  </si>
  <si>
    <t xml:space="preserve">   اشتوكة آيت باها</t>
  </si>
  <si>
    <t xml:space="preserve">  إانزكان آيت ملول</t>
  </si>
  <si>
    <t>المصدر : وزارة التربية الوطنية والتعليم الأولي والرياضة.</t>
  </si>
  <si>
    <t xml:space="preserve"> Source : Ministère de l'Education Nationale, du Préscolaire et des Sports.</t>
  </si>
  <si>
    <r>
      <t xml:space="preserve">11 - 2 </t>
    </r>
    <r>
      <rPr>
        <b/>
        <sz val="16"/>
        <rFont val="Times New Roman"/>
        <family val="1"/>
      </rPr>
      <t xml:space="preserve">المربون وتلاميذ التعليم الأولي </t>
    </r>
  </si>
  <si>
    <t xml:space="preserve">   إنزكان آيت ملول</t>
  </si>
  <si>
    <t xml:space="preserve">   اشتوكة اآت باها</t>
  </si>
  <si>
    <t>الإعداديات</t>
  </si>
  <si>
    <r>
      <t>11 -22</t>
    </r>
    <r>
      <rPr>
        <b/>
        <sz val="16"/>
        <rFont val="Times New Roman"/>
        <family val="1"/>
      </rPr>
      <t xml:space="preserve"> التلاميذ الجدد والمكررون  </t>
    </r>
  </si>
  <si>
    <t>التعليم الثانوي الإعدادي الخصوصي</t>
  </si>
  <si>
    <t xml:space="preserve">   إفران</t>
  </si>
  <si>
    <t xml:space="preserve">   انزكان آيت ملول</t>
  </si>
  <si>
    <r>
      <t>2</t>
    </r>
    <r>
      <rPr>
        <b/>
        <vertAlign val="superscript"/>
        <sz val="12"/>
        <rFont val="Times New Roman"/>
        <family val="1"/>
      </rPr>
      <t>ème</t>
    </r>
    <r>
      <rPr>
        <b/>
        <sz val="12"/>
        <rFont val="Times New Roman"/>
        <family val="1"/>
      </rPr>
      <t xml:space="preserve"> Année</t>
    </r>
  </si>
  <si>
    <r>
      <t>1</t>
    </r>
    <r>
      <rPr>
        <b/>
        <vertAlign val="superscript"/>
        <sz val="12"/>
        <rFont val="Times New Roman"/>
        <family val="1"/>
      </rPr>
      <t>ère</t>
    </r>
    <r>
      <rPr>
        <b/>
        <sz val="12"/>
        <rFont val="Times New Roman"/>
        <family val="1"/>
      </rPr>
      <t>Année</t>
    </r>
  </si>
  <si>
    <t>Technologie</t>
  </si>
  <si>
    <t xml:space="preserve">    Sciences et Technologies Mécaniques</t>
  </si>
  <si>
    <t xml:space="preserve">    Sciences et Technologies Electriques</t>
  </si>
  <si>
    <t xml:space="preserve">   Let. et Sc. Hum. - Option Anglais</t>
  </si>
  <si>
    <t xml:space="preserve">   Let.et Sc. Hum. -Option Français</t>
  </si>
  <si>
    <t xml:space="preserve">   Let. et Sc. Hum. - Option Espagnole</t>
  </si>
  <si>
    <t xml:space="preserve">   Sciences</t>
  </si>
  <si>
    <t xml:space="preserve">   Sciences - Option Anglais</t>
  </si>
  <si>
    <t xml:space="preserve">   Sciences- Option Français</t>
  </si>
  <si>
    <t xml:space="preserve">   Sciences - Option Espagnole</t>
  </si>
  <si>
    <t xml:space="preserve">   Professionnel Industriel</t>
  </si>
  <si>
    <t xml:space="preserve">   Professionnel Agricole</t>
  </si>
  <si>
    <t xml:space="preserve">   Professionnel Services</t>
  </si>
  <si>
    <t xml:space="preserve">  Sciences et technologies mécaniques</t>
  </si>
  <si>
    <t xml:space="preserve"> 11 - 33 Répartition des candidats et des admis au </t>
  </si>
  <si>
    <t xml:space="preserve">             baccalauréat selon les académies et le sexe</t>
  </si>
  <si>
    <t xml:space="preserve">           الباكالوريا حسب الأكاديميات والجنس</t>
  </si>
  <si>
    <t xml:space="preserve">   Féminin </t>
  </si>
  <si>
    <t xml:space="preserve">  الإناث</t>
  </si>
  <si>
    <t>الشعبة</t>
  </si>
  <si>
    <t>Mathématiques, Physiques (MP)</t>
  </si>
  <si>
    <t>الرياضيات والفيزياء</t>
  </si>
  <si>
    <t>Economie et Commerce - Option Scientifique (ECS)</t>
  </si>
  <si>
    <t>الاقتصاد والتجارة - تخصص علمي</t>
  </si>
  <si>
    <t>Economie et Commerce - Option Technologie (ECT)</t>
  </si>
  <si>
    <t>الاقتصاد والتجارة - تخصص تكنولوجي</t>
  </si>
  <si>
    <t>التكنولوجيا والعلوم الصناعية</t>
  </si>
  <si>
    <t>Physique, Chimie et Sciences de l'Ingénieur (PCSI)</t>
  </si>
  <si>
    <t>الفيزياء والكيمياء وعلوم المهندس</t>
  </si>
  <si>
    <t>Mathématiques, Physiques et Sciences de l'Ingénieur (MPSI)</t>
  </si>
  <si>
    <t>الرياضيات والفيزياء وعلوم المهندس</t>
  </si>
  <si>
    <t>Total Général</t>
  </si>
  <si>
    <t>المجموع العام</t>
  </si>
  <si>
    <t>Classes</t>
  </si>
  <si>
    <t xml:space="preserve"> الرباط - سلا - القنيطرة</t>
  </si>
  <si>
    <t>11 - 37  Effectifs des étudiants du Brevet de</t>
  </si>
  <si>
    <t>Hay Hassani</t>
  </si>
  <si>
    <t>الحي الحسني</t>
  </si>
  <si>
    <t>Khémisset</t>
  </si>
  <si>
    <t>Branche</t>
  </si>
  <si>
    <t xml:space="preserve">11 - 36 Répartition des étudiants des classes </t>
  </si>
  <si>
    <t>Région</t>
  </si>
  <si>
    <t>Elèves</t>
  </si>
  <si>
    <t xml:space="preserve">المجموع </t>
  </si>
  <si>
    <t>عدد الأقسام</t>
  </si>
  <si>
    <t>الجهة</t>
  </si>
  <si>
    <t xml:space="preserve">            par sexe, niveau et branche</t>
  </si>
  <si>
    <t xml:space="preserve">            والمستوى والشعبة</t>
  </si>
  <si>
    <t xml:space="preserve">            حسب التخصص </t>
  </si>
  <si>
    <t xml:space="preserve">11 - 36 توزيع طلبة الأقسام التحضيرية </t>
  </si>
  <si>
    <t xml:space="preserve">             du Primaire par ٌrégion</t>
  </si>
  <si>
    <t>Economie et Gestion</t>
  </si>
  <si>
    <t xml:space="preserve">Technologie
 </t>
  </si>
  <si>
    <t xml:space="preserve">التكنولوجيا
 </t>
  </si>
  <si>
    <t>التربية الإسلامية</t>
  </si>
  <si>
    <t>الاجتماعيات</t>
  </si>
  <si>
    <t>الفيزياء والكيمياء</t>
  </si>
  <si>
    <t>التربية البدنية</t>
  </si>
  <si>
    <t xml:space="preserve">          الإعدادي والتأهيلي حسب الشعبة  </t>
  </si>
  <si>
    <t xml:space="preserve">             (collégial + qualifiant) selon la région</t>
  </si>
  <si>
    <r>
      <t>11 - 54</t>
    </r>
    <r>
      <rPr>
        <b/>
        <sz val="16"/>
        <rFont val="Times New Roman"/>
        <family val="1"/>
      </rPr>
      <t xml:space="preserve"> تكوين أساتذة التعليم الثانوي   </t>
    </r>
  </si>
  <si>
    <t xml:space="preserve">         (الإعدادي والتأهيلي) حسب الجهة </t>
  </si>
  <si>
    <t>مراكش -آسفي</t>
  </si>
  <si>
    <t xml:space="preserve">11 - 57 إحصائيات عامة حول التكوين </t>
  </si>
  <si>
    <t xml:space="preserve">   عدد المتدربين                </t>
  </si>
  <si>
    <t xml:space="preserve"> عدد الخريجين                </t>
  </si>
  <si>
    <t xml:space="preserve">           Effectifs des stagiaires</t>
  </si>
  <si>
    <t xml:space="preserve">                    Effectifs des lauréats</t>
  </si>
  <si>
    <t xml:space="preserve"> Source : Ministère de l’Inclusion économique, de la Petite entreprise, de l’Emploi et des Compétences</t>
  </si>
  <si>
    <t>المصدر:  وزارة الإدماج الاقتصادي والمقاولة الصغرى، والتشغيل والكفاءات</t>
  </si>
  <si>
    <t xml:space="preserve">            التكوين : عمومي وخصوصي </t>
  </si>
  <si>
    <t>(داخل المؤسسات وبالتمرس المهني)</t>
  </si>
  <si>
    <t>S</t>
  </si>
  <si>
    <t>Q</t>
  </si>
  <si>
    <t>T</t>
  </si>
  <si>
    <t>Somme de Total</t>
  </si>
  <si>
    <t>Somme de Total Fille</t>
  </si>
  <si>
    <t xml:space="preserve">     الإنـــاث</t>
  </si>
  <si>
    <t>المصدر : وزارة الإدماج الاقتصادي والمقاولة الصغرى والتشغيل والكفاءات.</t>
  </si>
  <si>
    <t xml:space="preserve"> Source : Ministère de l'Inclusion Economique, de la Petite entreprise, de l'Emploi et des Compétences.</t>
  </si>
  <si>
    <t xml:space="preserve">             (داخل المؤسسات وبالتمرس المهني) </t>
  </si>
  <si>
    <t xml:space="preserve">(داخل المؤسسات وبالتمرس المهني)     </t>
  </si>
  <si>
    <t xml:space="preserve">       Ensemble</t>
  </si>
  <si>
    <t>الإدارة  والتسيير والتجارة</t>
  </si>
  <si>
    <t>Métiers de l’Automobile</t>
  </si>
  <si>
    <t>مهن السيارات</t>
  </si>
  <si>
    <t>Bâtiment et Travaux Publics</t>
  </si>
  <si>
    <t>الحلاقة والتجميل</t>
  </si>
  <si>
    <t>Industrie Agroalimentaire</t>
  </si>
  <si>
    <t>الشبه الطبي والصحة</t>
  </si>
  <si>
    <t>Digital et Intelligence Artificielle</t>
  </si>
  <si>
    <t>الرقمي والذكاء الصناعي</t>
  </si>
  <si>
    <t>Industrie Graphique</t>
  </si>
  <si>
    <t>صناعة الجرافيك</t>
  </si>
  <si>
    <t xml:space="preserve"> Source : Ministère de l'Enseignement Supérieur, de la Recherche Scientifique et de l'Innovation.</t>
  </si>
  <si>
    <t>المصدر : وزارة التعليم العالي و البحث العلمي والابتكار</t>
  </si>
  <si>
    <r>
      <t xml:space="preserve"> Universités </t>
    </r>
    <r>
      <rPr>
        <sz val="11"/>
        <rFont val="Times New Roman"/>
        <family val="1"/>
      </rPr>
      <t>(1)</t>
    </r>
  </si>
  <si>
    <r>
      <t xml:space="preserve">الجامعات </t>
    </r>
    <r>
      <rPr>
        <sz val="12"/>
        <rFont val="Times New Roman"/>
        <family val="1"/>
      </rPr>
      <t>(1)</t>
    </r>
  </si>
  <si>
    <r>
      <t xml:space="preserve">المعاهد والمدارس العليا </t>
    </r>
    <r>
      <rPr>
        <sz val="12"/>
        <rFont val="Times New Roman"/>
        <family val="1"/>
      </rPr>
      <t>(2)</t>
    </r>
  </si>
  <si>
    <t xml:space="preserve">         أستاذ التعليم العالي         </t>
  </si>
  <si>
    <t>كليات الطب والصيدلة</t>
  </si>
  <si>
    <t>كليات طب الأسنان</t>
  </si>
  <si>
    <t>مدارس علوم المهندس</t>
  </si>
  <si>
    <t>المدارس الوطنية للتجارة والتسيير</t>
  </si>
  <si>
    <t>المدارس العليا للتكنولوجيا</t>
  </si>
  <si>
    <t xml:space="preserve">المدارس العليا للأساتذة والمدارس العليا للتربية والتكوين </t>
  </si>
  <si>
    <t>معاهد علوم الرياضة</t>
  </si>
  <si>
    <t xml:space="preserve">                 </t>
  </si>
  <si>
    <t>جامعة ابن زهر أكادير</t>
  </si>
  <si>
    <t>Université Ibn Zohr Agadir</t>
  </si>
  <si>
    <t>جامعة ابن طفيل القنيطرة</t>
  </si>
  <si>
    <t>Université Ibn Toufaïl Kénitra</t>
  </si>
  <si>
    <t>جامعة مولاي إسماعيل مكناس</t>
  </si>
  <si>
    <t>Université Moulay Ismaïl Meknès</t>
  </si>
  <si>
    <t>جامعة شعيب الدكالي الجديدة</t>
  </si>
  <si>
    <t>Université Chouaïb Eddoukkali El Jadida</t>
  </si>
  <si>
    <r>
      <t>Université Mohammed 1</t>
    </r>
    <r>
      <rPr>
        <vertAlign val="superscript"/>
        <sz val="11"/>
        <color indexed="8"/>
        <rFont val="Times New Roman"/>
        <family val="1"/>
      </rPr>
      <t xml:space="preserve">er </t>
    </r>
    <r>
      <rPr>
        <sz val="11"/>
        <color indexed="8"/>
        <rFont val="Times New Roman"/>
        <family val="1"/>
      </rPr>
      <t>Oujda</t>
    </r>
  </si>
  <si>
    <t>جامعة سيدي محمد بن عبد الله فاس</t>
  </si>
  <si>
    <r>
      <t xml:space="preserve">             universités selon les branches </t>
    </r>
    <r>
      <rPr>
        <sz val="10"/>
        <rFont val="Times New Roman"/>
        <family val="1"/>
      </rPr>
      <t>(tous cycles)(1)</t>
    </r>
  </si>
  <si>
    <t xml:space="preserve">Sciences Juridiques Economiques </t>
  </si>
  <si>
    <t xml:space="preserve">العلوم القانونية والاقتصادية </t>
  </si>
  <si>
    <t xml:space="preserve">  والاجتماعية</t>
  </si>
  <si>
    <t>Paramédical</t>
  </si>
  <si>
    <t xml:space="preserve">   et Sociales</t>
  </si>
  <si>
    <t xml:space="preserve">   والاجتماعية</t>
  </si>
  <si>
    <t>Sciences et Techniques</t>
  </si>
  <si>
    <t>Médecine dentaire</t>
  </si>
  <si>
    <t xml:space="preserve">  كلية العلوم القانونية والاقتصادية  </t>
  </si>
  <si>
    <t xml:space="preserve">   والاجتماعية  أكدال/الرباط</t>
  </si>
  <si>
    <t xml:space="preserve">  كلية العلوم القانونية والاقتصادية والاجتماعية </t>
  </si>
  <si>
    <t xml:space="preserve">    السويسي الرياط</t>
  </si>
  <si>
    <t xml:space="preserve">   والاجتماعية سلا </t>
  </si>
  <si>
    <t xml:space="preserve">  المدرسة الوطنية العليا للفنون والمهن الرباط</t>
  </si>
  <si>
    <t xml:space="preserve">  كلية العلوم القانونية والاقتصادية </t>
  </si>
  <si>
    <t xml:space="preserve">   Ecole Supérieure de Technologie Oujda</t>
  </si>
  <si>
    <t xml:space="preserve">   ESEF Oujda</t>
  </si>
  <si>
    <t xml:space="preserve">  المدرسة العليا للتربية والتكوين 
وجدة</t>
  </si>
  <si>
    <t xml:space="preserve">   EST Nador</t>
  </si>
  <si>
    <t xml:space="preserve">  المدرسة العليا للتكنولوجيا الناظور</t>
  </si>
  <si>
    <t xml:space="preserve">  كلية اللغة العربية مراكش</t>
  </si>
  <si>
    <t xml:space="preserve">    Economiques et Sociales Marrakech</t>
  </si>
  <si>
    <t xml:space="preserve">   والاجتماعية مراكش</t>
  </si>
  <si>
    <t xml:space="preserve">    Economiques et Sociales Kelaa des Sraghna</t>
  </si>
  <si>
    <t xml:space="preserve">   والاجتماعية قلعة السراغنة</t>
  </si>
  <si>
    <t xml:space="preserve">   Faculté des Sciences Es-Semlalia-Marrakech</t>
  </si>
  <si>
    <t xml:space="preserve">   Faculté  Polydisciplinaire - Safi</t>
  </si>
  <si>
    <t xml:space="preserve">  كلية متعددة التخصصات آسفي</t>
  </si>
  <si>
    <t xml:space="preserve">   Ecole Nationale des Sciences Appliquées Marrakech</t>
  </si>
  <si>
    <t xml:space="preserve">  المدرسة الوطنية للعلوم التطبيقية مراكش</t>
  </si>
  <si>
    <t xml:space="preserve">   Ecole Nationale des Sciences Appliquées Safi</t>
  </si>
  <si>
    <t xml:space="preserve">   Ecole Nationale de Commerce  </t>
  </si>
  <si>
    <t xml:space="preserve">   Ecole Supérieure de Technologie Safi</t>
  </si>
  <si>
    <t xml:space="preserve">   Ecole Supérieure de Technologie Essaouira</t>
  </si>
  <si>
    <t xml:space="preserve">   Ecole Supérieure de Technologie Kelaa des Sraghna</t>
  </si>
  <si>
    <t xml:space="preserve">  'المدرسة العليا للتكنولوجيا قلعة السراغنة</t>
  </si>
  <si>
    <t xml:space="preserve">  كلية الاقتصاد والتدبير بني ملال</t>
  </si>
  <si>
    <t xml:space="preserve">  كلية متعددة التخصصات ـ خريبكة</t>
  </si>
  <si>
    <t xml:space="preserve">  كلية متعددة التخصصات ـ  بني ملال </t>
  </si>
  <si>
    <t xml:space="preserve">  المدرسة العليا للتربية والتكوين بني ملال </t>
  </si>
  <si>
    <t xml:space="preserve">   FSJES Mohammadia</t>
  </si>
  <si>
    <t xml:space="preserve">   FSJES Aïn Sebaa Casablanca</t>
  </si>
  <si>
    <t xml:space="preserve">   FLSH Aïn Chock</t>
  </si>
  <si>
    <t xml:space="preserve">   FLSH Ben M'Sick Casablanca</t>
  </si>
  <si>
    <t xml:space="preserve">  FLSH Mohammadia</t>
  </si>
  <si>
    <t xml:space="preserve">  FS Aïn Chock Casablanca</t>
  </si>
  <si>
    <t xml:space="preserve">  FS Ben M'Sick Casablanca</t>
  </si>
  <si>
    <t xml:space="preserve">  FST Mohammadia</t>
  </si>
  <si>
    <t xml:space="preserve">  FMPh Casablanca</t>
  </si>
  <si>
    <t xml:space="preserve">  FMD Casablanca</t>
  </si>
  <si>
    <t xml:space="preserve">  ENSEM Casablanca</t>
  </si>
  <si>
    <t xml:space="preserve">  ENSAM Casablanca</t>
  </si>
  <si>
    <t xml:space="preserve">  ENS d'art et Design </t>
  </si>
  <si>
    <t xml:space="preserve">  ENCG Casablanca</t>
  </si>
  <si>
    <t xml:space="preserve">  EST Casablanca</t>
  </si>
  <si>
    <t xml:space="preserve">  ENS Casablanca</t>
  </si>
  <si>
    <t xml:space="preserve">  ENSET Mohammadia</t>
  </si>
  <si>
    <t>Université Ibn Tofaïl-Kénitra</t>
  </si>
  <si>
    <t xml:space="preserve">  Faculté des Sciences </t>
  </si>
  <si>
    <t xml:space="preserve">  Faculté des Sciences Juridiques et Politiques </t>
  </si>
  <si>
    <t xml:space="preserve">  كلية العلوم القانونية والسياسية  </t>
  </si>
  <si>
    <t xml:space="preserve">   القنيطرة </t>
  </si>
  <si>
    <t xml:space="preserve">  معهد مهن الرياضة القنيطرة</t>
  </si>
  <si>
    <t xml:space="preserve">  المدرسة العليا للتربية والتكوين - القنيطرة</t>
  </si>
  <si>
    <t xml:space="preserve">   والاجتماعية طنجة</t>
  </si>
  <si>
    <t xml:space="preserve">   والاجتماعية تطوان</t>
  </si>
  <si>
    <t xml:space="preserve">  كلية الطب والصيدلة طنجة</t>
  </si>
  <si>
    <t xml:space="preserve">  كلية متعددة التخصصات العرائش</t>
  </si>
  <si>
    <t xml:space="preserve">  كلية متعددة التخصصات  القصر الكبير</t>
  </si>
  <si>
    <t xml:space="preserve">   والاجتماعية </t>
  </si>
  <si>
    <t xml:space="preserve">  كلية متعددة التخصصات الرشيدية</t>
  </si>
  <si>
    <t>كلية الآداب والعلوم الإنسانية أكادير</t>
  </si>
  <si>
    <t>كلية اللغات والفنون والعلوم الإنسانية آيت ملول</t>
  </si>
  <si>
    <t xml:space="preserve">  FMP Laâyoune</t>
  </si>
  <si>
    <t>كلية الطب والصيدلة العيون</t>
  </si>
  <si>
    <t xml:space="preserve">  EST Dakhla</t>
  </si>
  <si>
    <t>المدرسة العليا للتكنولوجيا الداخلة</t>
  </si>
  <si>
    <t xml:space="preserve">   FEG Guelmim</t>
  </si>
  <si>
    <t>كلية الاقتصاد و التدبير - كلميم</t>
  </si>
  <si>
    <t xml:space="preserve">   ENSA Agadir</t>
  </si>
  <si>
    <t xml:space="preserve">   ENCG Agadir </t>
  </si>
  <si>
    <t xml:space="preserve">   ENCG Dakhla</t>
  </si>
  <si>
    <t>المدرسة العليا للتربية والتكوين - أكادير</t>
  </si>
  <si>
    <t xml:space="preserve">  كلية متعددة التخصصات سيدي بنور</t>
  </si>
  <si>
    <t xml:space="preserve">  المدرسة العليا للتربية والتكوين - الجديدة</t>
  </si>
  <si>
    <t xml:space="preserve">  FSJP Settat </t>
  </si>
  <si>
    <t xml:space="preserve">  FEG Settat</t>
  </si>
  <si>
    <t xml:space="preserve">  Faculté des Sciences et Techniques </t>
  </si>
  <si>
    <t xml:space="preserve">  FLASH Settat</t>
  </si>
  <si>
    <t xml:space="preserve">  كلية اللغات والفنون والعلوم الإنسانية سطات</t>
  </si>
  <si>
    <t xml:space="preserve">  Ecole Nationale de Commerce et de Gestion </t>
  </si>
  <si>
    <t xml:space="preserve">  المدرسة الوطنية للعلوم التطبيقية برشيد</t>
  </si>
  <si>
    <t xml:space="preserve">  Institut Supérieur des Sciences de la Santé</t>
  </si>
  <si>
    <t xml:space="preserve">  Institut Supérieur de Sport Settat</t>
  </si>
  <si>
    <r>
      <t>11 - 45</t>
    </r>
    <r>
      <rPr>
        <b/>
        <sz val="16"/>
        <rFont val="Times New Roman"/>
        <family val="1"/>
      </rPr>
      <t xml:space="preserve"> عدد الطلبة بالمعاهد والمدارس العليا </t>
    </r>
    <r>
      <rPr>
        <sz val="11"/>
        <rFont val="Times New Roman"/>
        <family val="1"/>
      </rPr>
      <t>(1)</t>
    </r>
  </si>
  <si>
    <r>
      <t xml:space="preserve">             et les écoles supérieures </t>
    </r>
    <r>
      <rPr>
        <sz val="10"/>
        <rFont val="Times New Roman"/>
        <family val="1"/>
      </rPr>
      <t>(1)</t>
    </r>
  </si>
  <si>
    <t xml:space="preserve">  Ecole Nationale d'Architecture (Oujda)</t>
  </si>
  <si>
    <t xml:space="preserve">  Ecole Nationale Supérieure des Mines de Rabat</t>
  </si>
  <si>
    <t xml:space="preserve">  Ecole Royale de l'Air (Marrakech)</t>
  </si>
  <si>
    <t>المدرسة الملكية الجوية مراكش</t>
  </si>
  <si>
    <t xml:space="preserve">  Ecole Royale Navale (Casa)</t>
  </si>
  <si>
    <t>المدرسة الملكية البحرية الدار البيضاء</t>
  </si>
  <si>
    <t xml:space="preserve">المعهد الوطني للإحصاء والاقتصاد </t>
  </si>
  <si>
    <t xml:space="preserve">  Institut Supérieur des Pêches Maritimes Agadir</t>
  </si>
  <si>
    <t>المعهد العالي للصيد البحري أكادير</t>
  </si>
  <si>
    <t xml:space="preserve">  Academie des Arts Traditionnels (Casablanca)</t>
  </si>
  <si>
    <t>أكاديمية الفنون التقليدية الدار البيضاء</t>
  </si>
  <si>
    <t xml:space="preserve">  Ecole des sciences Islamiques (Casablanca)</t>
  </si>
  <si>
    <t>كلية العلوم الإسلامية الدار البيضاء</t>
  </si>
  <si>
    <t xml:space="preserve">  I-Mohammed V-LEC Rabat</t>
  </si>
  <si>
    <t>معهد محمد السادس للقراءات والدراسات القرآنية الرباط</t>
  </si>
  <si>
    <t xml:space="preserve"> Source : Ministère de l'Enseignement Supérieur, de la Recherche Scientifique et de l'Innovation</t>
  </si>
  <si>
    <r>
      <t>11 - 46</t>
    </r>
    <r>
      <rPr>
        <b/>
        <sz val="16"/>
        <rFont val="Times New Roman"/>
        <family val="1"/>
      </rPr>
      <t xml:space="preserve"> عدد الطلبة القاطنون بالأحياء الجامعية </t>
    </r>
    <r>
      <rPr>
        <sz val="10"/>
        <rFont val="Times New Roman"/>
        <family val="1"/>
      </rPr>
      <t>(1)</t>
    </r>
  </si>
  <si>
    <r>
      <t>11 - 47</t>
    </r>
    <r>
      <rPr>
        <b/>
        <sz val="16"/>
        <rFont val="Times New Roman"/>
        <family val="1"/>
      </rPr>
      <t xml:space="preserve"> عدد الطلبة القاطنون بالأحياء الجامعية</t>
    </r>
  </si>
  <si>
    <t>Cité Universitaire M'diq</t>
  </si>
  <si>
    <t xml:space="preserve">الحي الجامعي المضيق  </t>
  </si>
  <si>
    <t xml:space="preserve">Cité Universitaire Agadir  </t>
  </si>
  <si>
    <t xml:space="preserve">الحي الجامعي  أكادير  </t>
  </si>
  <si>
    <t>Cycle normal</t>
  </si>
  <si>
    <t xml:space="preserve"> Paramédical</t>
  </si>
  <si>
    <t>الماستر والدكتوراة</t>
  </si>
  <si>
    <t xml:space="preserve">  Traduction</t>
  </si>
  <si>
    <t xml:space="preserve">  Science du Sport </t>
  </si>
  <si>
    <t>Université d'Al-Qarawiyyin Fès</t>
  </si>
  <si>
    <r>
      <t>11 - 50</t>
    </r>
    <r>
      <rPr>
        <b/>
        <sz val="16"/>
        <rFont val="Times New Roman"/>
        <family val="1"/>
      </rPr>
      <t xml:space="preserve"> عدد الطلبة  حسب  الحقل المعرفي</t>
    </r>
  </si>
  <si>
    <t>Nouveaux inscrits</t>
  </si>
  <si>
    <t>الآداب والعلوم الإنسانية والفنون</t>
  </si>
  <si>
    <t>Sciences de la santé</t>
  </si>
  <si>
    <t xml:space="preserve">  (1)  التــــلامــيــــذ  Elèves </t>
  </si>
  <si>
    <t>(Urbain + rural)</t>
  </si>
  <si>
    <t>(حضري + قروي)</t>
  </si>
  <si>
    <r>
      <t xml:space="preserve">      1</t>
    </r>
    <r>
      <rPr>
        <b/>
        <vertAlign val="superscript"/>
        <sz val="12"/>
        <rFont val="Times New Roman"/>
        <family val="1"/>
      </rPr>
      <t>ère</t>
    </r>
    <r>
      <rPr>
        <b/>
        <sz val="12"/>
        <rFont val="Times New Roman"/>
        <family val="1"/>
      </rPr>
      <t xml:space="preserve"> Année</t>
    </r>
  </si>
  <si>
    <r>
      <t xml:space="preserve">      2</t>
    </r>
    <r>
      <rPr>
        <b/>
        <vertAlign val="superscript"/>
        <sz val="12"/>
        <rFont val="Times New Roman"/>
        <family val="1"/>
      </rPr>
      <t>ème</t>
    </r>
    <r>
      <rPr>
        <b/>
        <sz val="12"/>
        <rFont val="Times New Roman"/>
        <family val="1"/>
      </rPr>
      <t xml:space="preserve"> Année</t>
    </r>
  </si>
  <si>
    <r>
      <t xml:space="preserve">      3</t>
    </r>
    <r>
      <rPr>
        <b/>
        <vertAlign val="superscript"/>
        <sz val="12"/>
        <rFont val="Times New Roman"/>
        <family val="1"/>
      </rPr>
      <t>ème</t>
    </r>
    <r>
      <rPr>
        <b/>
        <sz val="12"/>
        <rFont val="Times New Roman"/>
        <family val="1"/>
      </rPr>
      <t xml:space="preserve"> Année</t>
    </r>
  </si>
  <si>
    <r>
      <t xml:space="preserve">Doublants </t>
    </r>
    <r>
      <rPr>
        <sz val="12"/>
        <rFont val="Times New Roman"/>
        <family val="1"/>
      </rPr>
      <t>(1)</t>
    </r>
  </si>
  <si>
    <r>
      <t xml:space="preserve"> 1</t>
    </r>
    <r>
      <rPr>
        <b/>
        <vertAlign val="superscript"/>
        <sz val="12"/>
        <rFont val="Times New Roman"/>
        <family val="1"/>
      </rPr>
      <t>ère</t>
    </r>
    <r>
      <rPr>
        <b/>
        <sz val="12"/>
        <rFont val="Times New Roman"/>
        <family val="1"/>
      </rPr>
      <t xml:space="preserve"> Année   </t>
    </r>
  </si>
  <si>
    <r>
      <t xml:space="preserve"> 2</t>
    </r>
    <r>
      <rPr>
        <b/>
        <vertAlign val="superscript"/>
        <sz val="12"/>
        <rFont val="Times New Roman"/>
        <family val="1"/>
      </rPr>
      <t>ème</t>
    </r>
    <r>
      <rPr>
        <b/>
        <sz val="12"/>
        <rFont val="Times New Roman"/>
        <family val="1"/>
      </rPr>
      <t xml:space="preserve"> Année   </t>
    </r>
  </si>
  <si>
    <r>
      <t xml:space="preserve"> 3</t>
    </r>
    <r>
      <rPr>
        <b/>
        <vertAlign val="superscript"/>
        <sz val="12"/>
        <rFont val="Times New Roman"/>
        <family val="1"/>
      </rPr>
      <t>ème</t>
    </r>
    <r>
      <rPr>
        <b/>
        <sz val="12"/>
        <rFont val="Times New Roman"/>
        <family val="1"/>
      </rPr>
      <t xml:space="preserve"> Année   </t>
    </r>
  </si>
  <si>
    <r>
      <t>3</t>
    </r>
    <r>
      <rPr>
        <b/>
        <vertAlign val="superscript"/>
        <sz val="12"/>
        <rFont val="Times New Roman"/>
        <family val="1"/>
      </rPr>
      <t>ème</t>
    </r>
    <r>
      <rPr>
        <b/>
        <sz val="12"/>
        <rFont val="Times New Roman"/>
        <family val="1"/>
      </rPr>
      <t xml:space="preserve"> Année</t>
    </r>
  </si>
  <si>
    <r>
      <t>1</t>
    </r>
    <r>
      <rPr>
        <b/>
        <vertAlign val="superscript"/>
        <sz val="12"/>
        <rFont val="Times New Roman"/>
        <family val="1"/>
      </rPr>
      <t>ère</t>
    </r>
    <r>
      <rPr>
        <b/>
        <sz val="12"/>
        <rFont val="Times New Roman"/>
        <family val="1"/>
      </rPr>
      <t xml:space="preserve"> Année</t>
    </r>
  </si>
  <si>
    <r>
      <t xml:space="preserve">      Elèves de la 2</t>
    </r>
    <r>
      <rPr>
        <b/>
        <vertAlign val="superscript"/>
        <sz val="12"/>
        <rFont val="Times New Roman"/>
        <family val="1"/>
      </rPr>
      <t>ème</t>
    </r>
    <r>
      <rPr>
        <b/>
        <sz val="12"/>
        <rFont val="Times New Roman"/>
        <family val="1"/>
      </rPr>
      <t xml:space="preserve"> année bac </t>
    </r>
  </si>
  <si>
    <r>
      <t xml:space="preserve">      Elèves de la 2</t>
    </r>
    <r>
      <rPr>
        <b/>
        <vertAlign val="superscript"/>
        <sz val="12"/>
        <rFont val="Times New Roman"/>
        <family val="1"/>
      </rPr>
      <t>ème</t>
    </r>
    <r>
      <rPr>
        <b/>
        <sz val="12"/>
        <rFont val="Times New Roman"/>
        <family val="1"/>
      </rPr>
      <t xml:space="preserve"> année bac</t>
    </r>
  </si>
  <si>
    <t xml:space="preserve"> التعليم الأصيل</t>
  </si>
  <si>
    <t xml:space="preserve"> الآداب والعلوم الإنسانية</t>
  </si>
  <si>
    <t xml:space="preserve">11 - 35 Effectif des étudiants des classes   </t>
  </si>
  <si>
    <r>
      <t>11 - 35</t>
    </r>
    <r>
      <rPr>
        <b/>
        <sz val="16"/>
        <rFont val="Times New Roman"/>
        <family val="1"/>
      </rPr>
      <t xml:space="preserve"> عدد طلبة الأقسام التحضيرية </t>
    </r>
  </si>
  <si>
    <t xml:space="preserve">           préparatoires aux grandes écoles par région </t>
  </si>
  <si>
    <t xml:space="preserve">              (Public)</t>
  </si>
  <si>
    <t xml:space="preserve">           للمدارس العليا حسب الجهة </t>
  </si>
  <si>
    <t xml:space="preserve">          (عمومي)</t>
  </si>
  <si>
    <t>11 - 52 تكوين أساتذة التعليم</t>
  </si>
  <si>
    <t xml:space="preserve">            الابتدائي  حسب الجهة  </t>
  </si>
  <si>
    <t>11 - 53 تكوين أساتذة السلك الثانوي</t>
  </si>
  <si>
    <r>
      <t>11 - 42</t>
    </r>
    <r>
      <rPr>
        <b/>
        <sz val="16"/>
        <rFont val="Times New Roman"/>
        <family val="1"/>
      </rPr>
      <t xml:space="preserve"> هيئة التدريس الدائمة </t>
    </r>
  </si>
  <si>
    <t xml:space="preserve">  المدرسة العليا للتكنولوجيا وجدة</t>
  </si>
  <si>
    <t xml:space="preserve">  كلية متعددة التخصصات الناظور</t>
  </si>
  <si>
    <r>
      <t>11 - 41</t>
    </r>
    <r>
      <rPr>
        <b/>
        <sz val="16"/>
        <rFont val="Times New Roman"/>
        <family val="1"/>
      </rPr>
      <t xml:space="preserve"> هيئة التدريس الدائمة   </t>
    </r>
  </si>
  <si>
    <t>كليات العلوم القانونية والاقتصادية والاجتماعية</t>
  </si>
  <si>
    <t>كليات الآداب والعلوم الإنسانية</t>
  </si>
  <si>
    <t>كليات العلوم</t>
  </si>
  <si>
    <t>الكليات متعددة التخصصات</t>
  </si>
  <si>
    <t>كليات العلوم والتقنيات</t>
  </si>
  <si>
    <r>
      <t>11 - 40</t>
    </r>
    <r>
      <rPr>
        <b/>
        <sz val="16"/>
        <rFont val="Times New Roman"/>
        <family val="1"/>
      </rPr>
      <t xml:space="preserve"> تطورهيئة التدريس الدائمة بالجامعات  </t>
    </r>
  </si>
  <si>
    <t xml:space="preserve">  كلية متعددة التخصصات تازة</t>
  </si>
  <si>
    <t xml:space="preserve"> 35- عدد طلبة الأقسام التحضـيرية  للمـدارس العليا حسب الجنس والمستوى والشعبة</t>
  </si>
  <si>
    <t>35- Effectifs des étudiants des classes  préparatoires aux grandes écoles selon le sexe, le niveau et la branche</t>
  </si>
  <si>
    <t xml:space="preserve"> 36- توزيع طلبة الأقسام التحضيرية   للمدارس العليا حسب الجهة (عمومي)</t>
  </si>
  <si>
    <t>36- Répartition des étudiants des classes préparatoires aux grandes écoles par région (Public)</t>
  </si>
  <si>
    <r>
      <t>11 - 32 المؤسسات و</t>
    </r>
    <r>
      <rPr>
        <b/>
        <sz val="16"/>
        <rFont val="Times New Roman"/>
        <family val="1"/>
      </rPr>
      <t xml:space="preserve">التلاميذ حسب الجهة </t>
    </r>
  </si>
  <si>
    <t xml:space="preserve">           et province (ou préfecture) : Public </t>
  </si>
  <si>
    <t xml:space="preserve">              والإقليم (أوالعمالة) : عمومي </t>
  </si>
  <si>
    <t xml:space="preserve">           </t>
  </si>
  <si>
    <t xml:space="preserve">      Total </t>
  </si>
  <si>
    <t xml:space="preserve">     Qualifi-</t>
  </si>
  <si>
    <t xml:space="preserve">      Spéciali-</t>
  </si>
  <si>
    <t>spécialisé</t>
  </si>
  <si>
    <t xml:space="preserve">    Oued Ed-Dahab</t>
  </si>
  <si>
    <t xml:space="preserve">العيون </t>
  </si>
  <si>
    <t xml:space="preserve">    Boujdour</t>
  </si>
  <si>
    <t xml:space="preserve">بوجدور </t>
  </si>
  <si>
    <t xml:space="preserve">    Es-Semara</t>
  </si>
  <si>
    <t>السمارة</t>
  </si>
  <si>
    <t>طرفاية</t>
  </si>
  <si>
    <t xml:space="preserve">   Assa-Zag</t>
  </si>
  <si>
    <t>أسا ــ الزاك</t>
  </si>
  <si>
    <t xml:space="preserve">كلميم </t>
  </si>
  <si>
    <t xml:space="preserve">   Tan-Tan</t>
  </si>
  <si>
    <t>طان طان</t>
  </si>
  <si>
    <t xml:space="preserve">   Sidi ifni</t>
  </si>
  <si>
    <t>سيدي إفني</t>
  </si>
  <si>
    <t xml:space="preserve">   Agadir-Ida ou Tanane</t>
  </si>
  <si>
    <t>أكاديرــ إداوتنان</t>
  </si>
  <si>
    <t xml:space="preserve">   Inezgane-Aït Melloul</t>
  </si>
  <si>
    <t>إنزكان ــ أيت ملول</t>
  </si>
  <si>
    <t xml:space="preserve">   Chtouka-Aït Baha</t>
  </si>
  <si>
    <t>اشتوكة ــ أيت باها</t>
  </si>
  <si>
    <t>تارودانت</t>
  </si>
  <si>
    <t xml:space="preserve">  Tata</t>
  </si>
  <si>
    <t>طاطا</t>
  </si>
  <si>
    <t>تيزنيت</t>
  </si>
  <si>
    <t>Marrakech -Safi</t>
  </si>
  <si>
    <t xml:space="preserve">  Marrakech</t>
  </si>
  <si>
    <t xml:space="preserve">مراكش </t>
  </si>
  <si>
    <t xml:space="preserve">  Chichaoua</t>
  </si>
  <si>
    <t>شيشاوة</t>
  </si>
  <si>
    <t xml:space="preserve">  Al Haouz</t>
  </si>
  <si>
    <t>الحوز</t>
  </si>
  <si>
    <t>الرحامنة</t>
  </si>
  <si>
    <t xml:space="preserve">  Essaouira</t>
  </si>
  <si>
    <t>الصويرة</t>
  </si>
  <si>
    <t xml:space="preserve">  El Kalaa-Sraghna</t>
  </si>
  <si>
    <t>آسفي</t>
  </si>
  <si>
    <t xml:space="preserve">  Youssoufia</t>
  </si>
  <si>
    <t>اليوسفية</t>
  </si>
  <si>
    <t xml:space="preserve">   Oujda-Angad</t>
  </si>
  <si>
    <t xml:space="preserve">   Berkane </t>
  </si>
  <si>
    <t>وجدة أنكاد</t>
  </si>
  <si>
    <t xml:space="preserve">   Figuig</t>
  </si>
  <si>
    <t xml:space="preserve">بركان  </t>
  </si>
  <si>
    <t xml:space="preserve">   Jerada</t>
  </si>
  <si>
    <t xml:space="preserve">   Nador</t>
  </si>
  <si>
    <t>دريوش</t>
  </si>
  <si>
    <t>الرشيدية</t>
  </si>
  <si>
    <t xml:space="preserve">   Ouarzazate </t>
  </si>
  <si>
    <t>ميدلت</t>
  </si>
  <si>
    <t xml:space="preserve">ورزازات </t>
  </si>
  <si>
    <t xml:space="preserve">   Zagora</t>
  </si>
  <si>
    <t>تنغير</t>
  </si>
  <si>
    <t>زاكورة</t>
  </si>
  <si>
    <r>
      <t xml:space="preserve">           et province (ou préfecture) : Public </t>
    </r>
    <r>
      <rPr>
        <sz val="10"/>
        <rFont val="Times New Roman"/>
        <family val="1"/>
      </rPr>
      <t>(suite)</t>
    </r>
  </si>
  <si>
    <r>
      <t xml:space="preserve">             والإقليم (أوالعمالة) : عمومي  </t>
    </r>
    <r>
      <rPr>
        <sz val="11"/>
        <rFont val="Times New Roman"/>
        <family val="1"/>
      </rPr>
      <t xml:space="preserve">(تابع) </t>
    </r>
  </si>
  <si>
    <t xml:space="preserve">            </t>
  </si>
  <si>
    <t xml:space="preserve"> Casablanca-Settat</t>
  </si>
  <si>
    <t>الدار البيضاء -سطات</t>
  </si>
  <si>
    <t xml:space="preserve">الدار البيضاء </t>
  </si>
  <si>
    <t xml:space="preserve">   Mohammedia</t>
  </si>
  <si>
    <t>المحمدية</t>
  </si>
  <si>
    <t>بنسليمان</t>
  </si>
  <si>
    <t>برشيد</t>
  </si>
  <si>
    <t>الجديدة</t>
  </si>
  <si>
    <t>مديونة</t>
  </si>
  <si>
    <t xml:space="preserve">  Nouacer</t>
  </si>
  <si>
    <t>النواصر</t>
  </si>
  <si>
    <t>سيدي بنور</t>
  </si>
  <si>
    <t xml:space="preserve">   Rabat</t>
  </si>
  <si>
    <t xml:space="preserve">   Salé</t>
  </si>
  <si>
    <t>سـلا</t>
  </si>
  <si>
    <t xml:space="preserve">   Skhirate-Témara</t>
  </si>
  <si>
    <t xml:space="preserve">   Kénitra</t>
  </si>
  <si>
    <t xml:space="preserve">   Khémisset</t>
  </si>
  <si>
    <t xml:space="preserve">   Sidi Kacem</t>
  </si>
  <si>
    <t xml:space="preserve">   Sidi Slimane</t>
  </si>
  <si>
    <t>Beni Mellal-Khénifra</t>
  </si>
  <si>
    <t xml:space="preserve">   Azilal</t>
  </si>
  <si>
    <t xml:space="preserve">   Béni Mellal</t>
  </si>
  <si>
    <t xml:space="preserve">   Fkih Ben Saleh</t>
  </si>
  <si>
    <t xml:space="preserve">   Khénifra</t>
  </si>
  <si>
    <t xml:space="preserve">   Kouribga</t>
  </si>
  <si>
    <t xml:space="preserve">   Fès </t>
  </si>
  <si>
    <t>فاس</t>
  </si>
  <si>
    <t xml:space="preserve">   Meknès</t>
  </si>
  <si>
    <t xml:space="preserve">   Boulemane</t>
  </si>
  <si>
    <t xml:space="preserve">   El Hajeb</t>
  </si>
  <si>
    <t xml:space="preserve">   Ifrane</t>
  </si>
  <si>
    <t xml:space="preserve">   Sefrou</t>
  </si>
  <si>
    <t xml:space="preserve">   Taounate</t>
  </si>
  <si>
    <t xml:space="preserve">   Taza</t>
  </si>
  <si>
    <t>Tanger - Tétouan Al Hoceima</t>
  </si>
  <si>
    <r>
      <t xml:space="preserve">طنجة ــ تطوان </t>
    </r>
    <r>
      <rPr>
        <b/>
        <sz val="11"/>
        <rFont val="Times New Roman"/>
        <family val="1"/>
      </rPr>
      <t xml:space="preserve">ــ </t>
    </r>
    <r>
      <rPr>
        <b/>
        <sz val="11"/>
        <rFont val="Times New Roman"/>
        <family val="1"/>
        <charset val="178"/>
      </rPr>
      <t>الحسيمة</t>
    </r>
  </si>
  <si>
    <t xml:space="preserve">   Tanger-Assilah </t>
  </si>
  <si>
    <t xml:space="preserve">طنجة ــ أصيلة  </t>
  </si>
  <si>
    <t xml:space="preserve">   Al Hoceima</t>
  </si>
  <si>
    <t xml:space="preserve">   Chefchaouen</t>
  </si>
  <si>
    <t xml:space="preserve">   Larache</t>
  </si>
  <si>
    <t xml:space="preserve">   M'diaq</t>
  </si>
  <si>
    <t>المضيق</t>
  </si>
  <si>
    <t xml:space="preserve">   Ouezzane</t>
  </si>
  <si>
    <t xml:space="preserve">   Tétouan</t>
  </si>
  <si>
    <t xml:space="preserve"> Source :Ministre de l’Inclusion économique, de la Petite entreprise, de l’Emploi et des Compétences</t>
  </si>
  <si>
    <r>
      <t xml:space="preserve"> 11 - 61 </t>
    </r>
    <r>
      <rPr>
        <b/>
        <sz val="16"/>
        <rFont val="Times New Roman"/>
        <family val="1"/>
      </rPr>
      <t>عدد المتدربين حسب المستوى والجهة</t>
    </r>
  </si>
  <si>
    <t>11 - 61 Effectif des stagiaires par niveau, région</t>
  </si>
  <si>
    <t xml:space="preserve">11 - 63 Effectif des stagiaires par niveau   </t>
  </si>
  <si>
    <t>11 - 56 Effectif des formateurs dans le secteur Public</t>
  </si>
  <si>
    <t>11 - 57 Statistiques générales sur la formation</t>
  </si>
  <si>
    <t xml:space="preserve"> 11 - 58 Effectif des stagiaires selon          </t>
  </si>
  <si>
    <t xml:space="preserve">11 - 59 Formation résidentielle </t>
  </si>
  <si>
    <t>2022-2023</t>
  </si>
  <si>
    <r>
      <t>11 - 5</t>
    </r>
    <r>
      <rPr>
        <b/>
        <sz val="16"/>
        <rFont val="Times New Roman"/>
        <family val="1"/>
      </rPr>
      <t xml:space="preserve"> المؤسسات حسب الوسط والجهة </t>
    </r>
  </si>
  <si>
    <t xml:space="preserve"> 11 - 5 Etablissements selon le milieu de résidence,   </t>
  </si>
  <si>
    <t xml:space="preserve">           la région et la province (ou la préfecture) </t>
  </si>
  <si>
    <r>
      <t xml:space="preserve">    </t>
    </r>
    <r>
      <rPr>
        <b/>
        <sz val="10"/>
        <rFont val="Times New Roman"/>
        <family val="1"/>
      </rPr>
      <t xml:space="preserve"> </t>
    </r>
    <r>
      <rPr>
        <b/>
        <sz val="16"/>
        <rFont val="Times New Roman"/>
        <family val="1"/>
      </rPr>
      <t xml:space="preserve">     والجهة والإقليم (أوالعمالة)  </t>
    </r>
  </si>
  <si>
    <t xml:space="preserve">11 - 6 Personnel enseignant selon le milieu, le sexe,    </t>
  </si>
  <si>
    <r>
      <t xml:space="preserve">11 - 6 </t>
    </r>
    <r>
      <rPr>
        <b/>
        <sz val="16"/>
        <rFont val="Times New Roman"/>
        <family val="1"/>
      </rPr>
      <t xml:space="preserve">هيئة التدريس حسب الوسط والجنس    </t>
    </r>
  </si>
  <si>
    <r>
      <t xml:space="preserve">          la région et la province (ou la préfecture) </t>
    </r>
    <r>
      <rPr>
        <sz val="10"/>
        <rFont val="Times New Roman"/>
        <family val="1"/>
      </rPr>
      <t>(suite)</t>
    </r>
    <r>
      <rPr>
        <b/>
        <sz val="14"/>
        <rFont val="Times New Roman"/>
        <family val="1"/>
      </rPr>
      <t xml:space="preserve">  </t>
    </r>
  </si>
  <si>
    <r>
      <t xml:space="preserve">         والجهة والإقليم (أوالعمالة) </t>
    </r>
    <r>
      <rPr>
        <sz val="10"/>
        <rFont val="Times New Roman"/>
        <family val="1"/>
      </rPr>
      <t>(تابع)</t>
    </r>
    <r>
      <rPr>
        <b/>
        <sz val="16"/>
        <rFont val="Times New Roman"/>
        <family val="1"/>
      </rPr>
      <t xml:space="preserve">  </t>
    </r>
  </si>
  <si>
    <r>
      <t xml:space="preserve">         </t>
    </r>
    <r>
      <rPr>
        <b/>
        <sz val="16"/>
        <rFont val="Times New Roman"/>
        <family val="1"/>
      </rPr>
      <t xml:space="preserve"> حسب المستوى والجنس </t>
    </r>
  </si>
  <si>
    <t xml:space="preserve">           selon le niveau et le sexe</t>
  </si>
  <si>
    <t xml:space="preserve"> 11 -8 Evolution de l'effectif des élèves selon l'âge et le sexe </t>
  </si>
  <si>
    <r>
      <t>11 - 8</t>
    </r>
    <r>
      <rPr>
        <b/>
        <sz val="16"/>
        <rFont val="Times New Roman"/>
        <family val="1"/>
      </rPr>
      <t xml:space="preserve"> تطور عدد التلاميذ حسب السن والجنس</t>
    </r>
  </si>
  <si>
    <r>
      <t xml:space="preserve">11 - 9 </t>
    </r>
    <r>
      <rPr>
        <b/>
        <sz val="16"/>
        <rFont val="Times New Roman"/>
        <family val="1"/>
      </rPr>
      <t>تطور عدد التلاميذ حسب السن والجنس</t>
    </r>
  </si>
  <si>
    <t xml:space="preserve"> 11 -9 Evolution de l'effectif des élèves selon l'âge et le sexe</t>
  </si>
  <si>
    <t xml:space="preserve">             selon l'âge, le sexe et le milieu de résidence</t>
  </si>
  <si>
    <r>
      <t xml:space="preserve">                   </t>
    </r>
    <r>
      <rPr>
        <b/>
        <sz val="16"/>
        <rFont val="Times New Roman"/>
        <family val="1"/>
      </rPr>
      <t>حسب السن والجنس ووسط الإقامة</t>
    </r>
  </si>
  <si>
    <t xml:space="preserve">         Féminin</t>
  </si>
  <si>
    <r>
      <t xml:space="preserve">     Nouveaux en 1</t>
    </r>
    <r>
      <rPr>
        <b/>
        <vertAlign val="superscript"/>
        <sz val="10"/>
        <rFont val="Times New Roman"/>
        <family val="1"/>
      </rPr>
      <t>ère</t>
    </r>
    <r>
      <rPr>
        <b/>
        <sz val="10"/>
        <rFont val="Times New Roman"/>
        <family val="1"/>
      </rPr>
      <t xml:space="preserve"> année collégiale</t>
    </r>
  </si>
  <si>
    <t xml:space="preserve">   dont annexes</t>
  </si>
  <si>
    <t xml:space="preserve">11 - 18 Personnel enseignant selon le milieu, le sexe,    </t>
  </si>
  <si>
    <t xml:space="preserve">          la région et la province (ou la préfecture) </t>
  </si>
  <si>
    <r>
      <t>11 - 18</t>
    </r>
    <r>
      <rPr>
        <b/>
        <sz val="16"/>
        <rFont val="Times New Roman"/>
        <family val="1"/>
      </rPr>
      <t xml:space="preserve"> هيئة التدريس حسب الوسط والجنس  </t>
    </r>
  </si>
  <si>
    <r>
      <t xml:space="preserve">          والجهة والإقليم (أوالعمالة)</t>
    </r>
    <r>
      <rPr>
        <b/>
        <sz val="10"/>
        <rFont val="Times New Roman"/>
        <family val="1"/>
      </rPr>
      <t xml:space="preserve"> </t>
    </r>
  </si>
  <si>
    <t>التقني التجاري</t>
  </si>
  <si>
    <t>التقني الصناعي</t>
  </si>
  <si>
    <t xml:space="preserve">11 - 34 Répartition des candidats et des admis aux </t>
  </si>
  <si>
    <t xml:space="preserve">             baccalauréat selon la branche et le sexe </t>
  </si>
  <si>
    <r>
      <t>11 - 34</t>
    </r>
    <r>
      <rPr>
        <b/>
        <sz val="16"/>
        <rFont val="Times New Roman"/>
        <family val="1"/>
      </rPr>
      <t xml:space="preserve"> توزيع المرشحين والناجحين في امتحانات </t>
    </r>
  </si>
  <si>
    <t xml:space="preserve">          الباكالوريا حسب الشعبة والجنس</t>
  </si>
  <si>
    <t>Art Culinaire et Service de Table</t>
  </si>
  <si>
    <t>فن الطبخ  والمطعمة والخدمات</t>
  </si>
  <si>
    <t>Assistant de Direction de la Restauration</t>
  </si>
  <si>
    <t>مساعد إدارة المطعمة</t>
  </si>
  <si>
    <t>Banque et Assurance</t>
  </si>
  <si>
    <t>البنك و التأمين</t>
  </si>
  <si>
    <t xml:space="preserve">           technicien spécialisé (BTS) par spécialité</t>
  </si>
  <si>
    <t xml:space="preserve">1ère année </t>
  </si>
  <si>
    <t>Ain Sebaa Hay Mohammadi</t>
  </si>
  <si>
    <t>عين السبع الحي المحمدي</t>
  </si>
  <si>
    <t>الراشيدية</t>
  </si>
  <si>
    <t>أكادير إدوتنان</t>
  </si>
  <si>
    <t>تزنيت</t>
  </si>
  <si>
    <t>العيون</t>
  </si>
  <si>
    <t>Skhirate Temara</t>
  </si>
  <si>
    <t>Casablanca Anfa</t>
  </si>
  <si>
    <t>Ain Chok</t>
  </si>
  <si>
    <t>Mohammadia</t>
  </si>
  <si>
    <t>الصخيرات تمارة</t>
  </si>
  <si>
    <t>البيضاء أنفا</t>
  </si>
  <si>
    <t>عين الشق</t>
  </si>
  <si>
    <t>المسالك والشعب</t>
  </si>
  <si>
    <t>Filières / Branches</t>
  </si>
  <si>
    <t xml:space="preserve">   Let. et Sc. Hum. - Option Sport Etude</t>
  </si>
  <si>
    <t>الآداب و العلوم الإنسانية - خيار رياضة ودراسة</t>
  </si>
  <si>
    <t>علوم - خيار رياضة ودراسة</t>
  </si>
  <si>
    <t xml:space="preserve">   Sciences - Option Sport Etude</t>
  </si>
  <si>
    <t>علوم الاقتصاد والتدبير</t>
  </si>
  <si>
    <t xml:space="preserve">   Let. et Sc. Hum. - Option Français</t>
  </si>
  <si>
    <t xml:space="preserve"> Sciences - Option Sport Etude</t>
  </si>
  <si>
    <t xml:space="preserve"> Lettres - Option Sport Etude</t>
  </si>
  <si>
    <t>آداب - خيار رياضة ودراسة</t>
  </si>
  <si>
    <t>العلوم الإنسانية - خيار رياضة ودراسة</t>
  </si>
  <si>
    <t xml:space="preserve"> Sciences Humaines - Option Sport Etude</t>
  </si>
  <si>
    <t xml:space="preserve">    Sciences de la Vie et de la Terre - Option Sport Etude</t>
  </si>
  <si>
    <t>علوم الحياة والأرض - خيار رياضة ودراسة</t>
  </si>
  <si>
    <t xml:space="preserve">  الآداب والعلوم الإنسانية</t>
  </si>
  <si>
    <t>العلوم الاقتصادية</t>
  </si>
  <si>
    <t xml:space="preserve">  الآداب والعلوم الإنسانية - خيار فرنسية - إنجليزية - إسبانية</t>
  </si>
  <si>
    <t xml:space="preserve">   مهني </t>
  </si>
  <si>
    <t xml:space="preserve">  Lettres et Sciences Humaines - Option Français-Anglais-Espagnole</t>
  </si>
  <si>
    <t xml:space="preserve">  Lettres et Sciences Humaines - Option Français - Anglais - Espagnole</t>
  </si>
  <si>
    <t xml:space="preserve">  Sciences et technologies électriques</t>
  </si>
  <si>
    <t xml:space="preserve">  علوم الاقتصاد و التدبير</t>
  </si>
  <si>
    <t xml:space="preserve">  العلوم والتكنولوجيات الميكانيكية</t>
  </si>
  <si>
    <t xml:space="preserve">  علوم الحياة والأرض-خيار فرنسية</t>
  </si>
  <si>
    <t>Accès ouvert</t>
  </si>
  <si>
    <t>Sciences et techniques</t>
  </si>
  <si>
    <t>الطب</t>
  </si>
  <si>
    <t>Pharmacie</t>
  </si>
  <si>
    <t>الصيدلة</t>
  </si>
  <si>
    <t>علوم التربية</t>
  </si>
  <si>
    <t>Formation des enseignants</t>
  </si>
  <si>
    <t>تكوين الأساتذة</t>
  </si>
  <si>
    <t>Instituts de la Recherche scientifique</t>
  </si>
  <si>
    <t>المصدر : وزارة التعليم العالي والبحث العلمي والابتكار</t>
  </si>
  <si>
    <t xml:space="preserve">   Faculté des Sciences Rabat</t>
  </si>
  <si>
    <t xml:space="preserve">   ENSAM Rabat</t>
  </si>
  <si>
    <t>الولوج المفتوح</t>
  </si>
  <si>
    <t>Accès régulé</t>
  </si>
  <si>
    <t>الولوج المحدود</t>
  </si>
  <si>
    <t xml:space="preserve">      Féminin</t>
  </si>
  <si>
    <t xml:space="preserve">  كلية العلوم الرباط</t>
  </si>
  <si>
    <t xml:space="preserve">  كلية الطب والصيدلة وطب الأسنان</t>
  </si>
  <si>
    <t xml:space="preserve">   Faculté de Médecine et de Pharmacie et médecine dentaire</t>
  </si>
  <si>
    <t xml:space="preserve">   Faculté des Lettres et Sciences humaines Saïss</t>
  </si>
  <si>
    <t xml:space="preserve">  كلية الآداب والعلوم الإنسانية سايس</t>
  </si>
  <si>
    <t xml:space="preserve">   Faculté des Lettres et Sciences humaines Dhar Mahraz</t>
  </si>
  <si>
    <t xml:space="preserve">  كلية الآداب والعلوم الإنسانية ظهر المهراز</t>
  </si>
  <si>
    <t xml:space="preserve">  كلية العلوم ظهر المهراز</t>
  </si>
  <si>
    <t xml:space="preserve">  معهد علوم الرياضة فاس</t>
  </si>
  <si>
    <t xml:space="preserve">   Institut des Sciences de Sport Fès</t>
  </si>
  <si>
    <t xml:space="preserve">  كلية الآداب والعلوم الإنسانية بني ملال </t>
  </si>
  <si>
    <t xml:space="preserve">  كلية الاقتصاد والتدبير القنيطرة</t>
  </si>
  <si>
    <t xml:space="preserve">  كلية اللغات والآداب والفنون القنيطرة</t>
  </si>
  <si>
    <t xml:space="preserve">  كلية العلوم الإنسانية والاجتماعية القنيطرة</t>
  </si>
  <si>
    <t xml:space="preserve">  المدرسة الوطنية للتجارة والتسيير طنجة</t>
  </si>
  <si>
    <t xml:space="preserve">  كلية العلوم القانونية والسياسية </t>
  </si>
  <si>
    <t>أكاديمية محمد السادس الدولية للطيران المدني (البيضاء)</t>
  </si>
  <si>
    <t>المدرسة الوطنية للهندسة المعمارية (وجدة)</t>
  </si>
  <si>
    <t xml:space="preserve"> النسيج والألبسة (البيضاء)</t>
  </si>
  <si>
    <t>Sciences de l'Education</t>
  </si>
  <si>
    <t>2024-2023</t>
  </si>
  <si>
    <t>2023-2024</t>
  </si>
  <si>
    <t xml:space="preserve"> وادي الذهب </t>
  </si>
  <si>
    <r>
      <t xml:space="preserve">             </t>
    </r>
    <r>
      <rPr>
        <b/>
        <sz val="16"/>
        <rFont val="Times New Roman"/>
        <family val="1"/>
      </rPr>
      <t>والإقليم (أوالعمالة)</t>
    </r>
    <r>
      <rPr>
        <b/>
        <sz val="14"/>
        <rFont val="Times New Roman"/>
        <family val="1"/>
      </rPr>
      <t xml:space="preserve"> </t>
    </r>
    <r>
      <rPr>
        <sz val="12"/>
        <rFont val="Times New Roman"/>
        <family val="1"/>
      </rPr>
      <t>(تابع)</t>
    </r>
  </si>
  <si>
    <t xml:space="preserve"> أوسرد</t>
  </si>
  <si>
    <t xml:space="preserve">   Laâyoune</t>
  </si>
  <si>
    <t xml:space="preserve">    Laâyoune</t>
  </si>
  <si>
    <t xml:space="preserve">   Al Houceima</t>
  </si>
  <si>
    <t xml:space="preserve">   الحسيمة</t>
  </si>
  <si>
    <t xml:space="preserve">   شفشاون</t>
  </si>
  <si>
    <t xml:space="preserve">   Tanger Assilah</t>
  </si>
  <si>
    <t xml:space="preserve">   طنجة أصيلا</t>
  </si>
  <si>
    <t xml:space="preserve">   Tetouan</t>
  </si>
  <si>
    <t xml:space="preserve">   تطوان</t>
  </si>
  <si>
    <t xml:space="preserve">   Berkane</t>
  </si>
  <si>
    <t xml:space="preserve">   بركان</t>
  </si>
  <si>
    <t xml:space="preserve">   Oujda Angad</t>
  </si>
  <si>
    <t xml:space="preserve">   وجدة انجاد</t>
  </si>
  <si>
    <t xml:space="preserve">   Fès</t>
  </si>
  <si>
    <t xml:space="preserve">   القنيطرة</t>
  </si>
  <si>
    <t xml:space="preserve">   Khemisset</t>
  </si>
  <si>
    <t xml:space="preserve">   الخميسات</t>
  </si>
  <si>
    <t xml:space="preserve">   الرباط</t>
  </si>
  <si>
    <t xml:space="preserve">   سلا</t>
  </si>
  <si>
    <t xml:space="preserve">   سيدي قاسم</t>
  </si>
  <si>
    <t xml:space="preserve">   Skhirate Temara</t>
  </si>
  <si>
    <t xml:space="preserve">   الصخيرات تمارة</t>
  </si>
  <si>
    <t xml:space="preserve">   Beni Mellal</t>
  </si>
  <si>
    <t xml:space="preserve">   بني ملال</t>
  </si>
  <si>
    <t xml:space="preserve">   Khouribga</t>
  </si>
  <si>
    <t xml:space="preserve">   خريبكة</t>
  </si>
  <si>
    <t xml:space="preserve">   Casablanca Anfa</t>
  </si>
  <si>
    <t xml:space="preserve">   أنفا</t>
  </si>
  <si>
    <t xml:space="preserve">   Al Fida Mers Sultan</t>
  </si>
  <si>
    <t xml:space="preserve">   الفداء مرس السلطان</t>
  </si>
  <si>
    <t xml:space="preserve">   Ain Sebaa Hay Mohammadi</t>
  </si>
  <si>
    <t xml:space="preserve">   عين السبع الحي المحمدي</t>
  </si>
  <si>
    <t xml:space="preserve">   Ain Chok</t>
  </si>
  <si>
    <t xml:space="preserve">   عين الشق</t>
  </si>
  <si>
    <t xml:space="preserve">   Hay Hassani</t>
  </si>
  <si>
    <t xml:space="preserve">   الحي الحسني</t>
  </si>
  <si>
    <t xml:space="preserve">   اسفي</t>
  </si>
  <si>
    <t xml:space="preserve">   Laayoune</t>
  </si>
  <si>
    <t xml:space="preserve">   Oued Ed-dahab</t>
  </si>
  <si>
    <t xml:space="preserve">   واد الذهب</t>
  </si>
  <si>
    <t xml:space="preserve">  وادي الذهب </t>
  </si>
  <si>
    <t xml:space="preserve">  البعثات </t>
  </si>
  <si>
    <r>
      <t xml:space="preserve">11 - 26 Etablissements selon le milieu de résidence, </t>
    </r>
    <r>
      <rPr>
        <b/>
        <sz val="10"/>
        <rFont val="Times New Roman"/>
        <family val="1"/>
      </rPr>
      <t xml:space="preserve"> </t>
    </r>
  </si>
  <si>
    <t xml:space="preserve">            la région et  la province (ou la préfecture)</t>
  </si>
  <si>
    <r>
      <t>11 - 26</t>
    </r>
    <r>
      <rPr>
        <b/>
        <sz val="16"/>
        <rFont val="Times New Roman"/>
        <family val="1"/>
      </rPr>
      <t xml:space="preserve"> المؤسسات حسب وسط الإقامة </t>
    </r>
  </si>
  <si>
    <t xml:space="preserve">           والجهة والإقليم (أوالعمالة)</t>
  </si>
  <si>
    <t xml:space="preserve">            la région et la province (ou la préfecture) (suite)</t>
  </si>
  <si>
    <r>
      <t xml:space="preserve">           والجهة والإقليم (أوالعمالة)</t>
    </r>
    <r>
      <rPr>
        <sz val="10"/>
        <rFont val="Times New Roman"/>
        <family val="1"/>
      </rPr>
      <t xml:space="preserve"> (تابع)</t>
    </r>
  </si>
  <si>
    <r>
      <t>11 - 27</t>
    </r>
    <r>
      <rPr>
        <b/>
        <sz val="16"/>
        <rFont val="Times New Roman"/>
        <family val="1"/>
      </rPr>
      <t xml:space="preserve"> هيئة التدريس حسب وسط الإقامة  </t>
    </r>
  </si>
  <si>
    <t xml:space="preserve">11 - 27 Personnel enseignant selon le milieu de résidence, </t>
  </si>
  <si>
    <r>
      <t xml:space="preserve">           la région et la province (ou la préfecture) </t>
    </r>
    <r>
      <rPr>
        <sz val="10"/>
        <rFont val="Times New Roman"/>
        <family val="1"/>
      </rPr>
      <t>(suite)</t>
    </r>
  </si>
  <si>
    <r>
      <t xml:space="preserve">           والجهة والإقليم (أوالعمالة)</t>
    </r>
    <r>
      <rPr>
        <sz val="10"/>
        <rFont val="Times New Roman"/>
        <family val="1"/>
      </rPr>
      <t xml:space="preserve"> ( تابع)</t>
    </r>
  </si>
  <si>
    <r>
      <t>11 - 29</t>
    </r>
    <r>
      <rPr>
        <b/>
        <sz val="16"/>
        <rFont val="Times New Roman"/>
        <family val="1"/>
      </rPr>
      <t xml:space="preserve"> عدد التلاميذ حسب الوسط والجهة</t>
    </r>
  </si>
  <si>
    <t xml:space="preserve"> 11 - 29 Nombre d'élèves selon le milieu, la région  </t>
  </si>
  <si>
    <r>
      <t xml:space="preserve">                Redoublants</t>
    </r>
    <r>
      <rPr>
        <b/>
        <sz val="8"/>
        <rFont val="Times New Roman"/>
        <family val="1"/>
      </rPr>
      <t xml:space="preserve"> (1</t>
    </r>
    <r>
      <rPr>
        <b/>
        <sz val="10"/>
        <rFont val="Times New Roman"/>
        <family val="1"/>
      </rPr>
      <t xml:space="preserve">)          </t>
    </r>
  </si>
  <si>
    <t xml:space="preserve">  Enseignement Originel</t>
  </si>
  <si>
    <t xml:space="preserve">  التعليم الأصيل</t>
  </si>
  <si>
    <t xml:space="preserve">  العلوم</t>
  </si>
  <si>
    <t xml:space="preserve">  Sciences</t>
  </si>
  <si>
    <t xml:space="preserve">  Sciences Physiques - Option  Français-Anglais-Espagnol</t>
  </si>
  <si>
    <t xml:space="preserve">  علوم فيزيائية - خيار فرنسية - إنجليزية-إسبانية</t>
  </si>
  <si>
    <t xml:space="preserve">  Sciences Chariaa</t>
  </si>
  <si>
    <t xml:space="preserve">   العلوم</t>
  </si>
  <si>
    <t xml:space="preserve">   الآداب والعلوم الإنسانية - خيار فرنسية - إنجليزية - إسبانية</t>
  </si>
  <si>
    <t>Source : Ministère de l'Education Nationale, du Préscolaire et des Sports.</t>
  </si>
  <si>
    <t>Juin-2023</t>
  </si>
  <si>
    <t xml:space="preserve">يونيو  2023 </t>
  </si>
  <si>
    <t>Laâyoune-Sakia El Hamra</t>
  </si>
  <si>
    <t>Dakhla-Oued Eddahab</t>
  </si>
  <si>
    <t xml:space="preserve">   Sciences de la Gestion Comptable</t>
  </si>
  <si>
    <t>الأكاديمية</t>
  </si>
  <si>
    <t>VI- ENSEIGNEMENT POST-SECONDAIRE</t>
  </si>
  <si>
    <t>VI- التعليـم ما بعد الثانـوي</t>
  </si>
  <si>
    <t>2ème Année</t>
  </si>
  <si>
    <t>1ère Année</t>
  </si>
  <si>
    <t xml:space="preserve"> Brevet de technicien supérieur (BTS)</t>
  </si>
  <si>
    <t xml:space="preserve"> دبلوم التقني العالي</t>
  </si>
  <si>
    <t>Systèmes et Réseaux Informatiques</t>
  </si>
  <si>
    <t>تطوير الذكاء الاصطناعي</t>
  </si>
  <si>
    <t>Développement de L'Intelligence Artificielle</t>
  </si>
  <si>
    <t>Al Hoceima</t>
  </si>
  <si>
    <t>Tanger-Assilah</t>
  </si>
  <si>
    <t>طنجة-أصيلا</t>
  </si>
  <si>
    <t>1- Répartition des effectifs des étudiants par sexe, niveau et province</t>
  </si>
  <si>
    <t>1- توزيع الطلبة حسب الجنس والمستوى والإقليم</t>
  </si>
  <si>
    <t>الأقاليم</t>
  </si>
  <si>
    <t>PROVINCES</t>
  </si>
  <si>
    <t>Dakhla - Oued Eddahab</t>
  </si>
  <si>
    <t>Province ou préfecture</t>
  </si>
  <si>
    <t>الإقليم أو العمالة</t>
  </si>
  <si>
    <t>الاقتصاد والتدبير</t>
  </si>
  <si>
    <t>Tétouan</t>
  </si>
  <si>
    <t>Meknès</t>
  </si>
  <si>
    <t>Kénitra</t>
  </si>
  <si>
    <t>Laâyoune</t>
  </si>
  <si>
    <t xml:space="preserve">Sciences juridiques, Economiques et de Gestion </t>
  </si>
  <si>
    <t>العلوم القانونية والاقتصادية والتسيير</t>
  </si>
  <si>
    <t xml:space="preserve">Etablissements privés ne relevant pas </t>
  </si>
  <si>
    <t>des universités</t>
  </si>
  <si>
    <t>المؤسسات الخاصة غير التابعة</t>
  </si>
  <si>
    <t>للجامعات</t>
  </si>
  <si>
    <t xml:space="preserve">Universités et établissements créés </t>
  </si>
  <si>
    <t>dans le cadre de partenariat</t>
  </si>
  <si>
    <t xml:space="preserve">الجامعات والمؤسسات المحدثة </t>
  </si>
  <si>
    <t>في إطار الشراكة</t>
  </si>
  <si>
    <t xml:space="preserve">11 - 49 عدد المتخرجين بالمعاهد </t>
  </si>
  <si>
    <r>
      <t xml:space="preserve">     والمدارس العليا </t>
    </r>
    <r>
      <rPr>
        <b/>
        <vertAlign val="superscript"/>
        <sz val="14"/>
        <rFont val="Times New Roman"/>
        <family val="1"/>
      </rPr>
      <t>(1)</t>
    </r>
  </si>
  <si>
    <t>المعهد الوطني للبريد والمواصلات الرباط</t>
  </si>
  <si>
    <t>المعهد الوطني لعلوم الآثار والتراث الرباط</t>
  </si>
  <si>
    <t>مدرسة العلوم الإسلامية الدار البيضاء</t>
  </si>
  <si>
    <t>Institut national d'assistance sociale Tanger</t>
  </si>
  <si>
    <t>المعهد الوطني للعمل الاجتماعي طنجة</t>
  </si>
  <si>
    <t>Beni Mellal - Khénifra</t>
  </si>
  <si>
    <t>Draâ - Tafilalet</t>
  </si>
  <si>
    <t xml:space="preserve"> درعة - تافيلالت</t>
  </si>
  <si>
    <t>Dakhla - Oued Ed-Dahab</t>
  </si>
  <si>
    <t>Fès - Meknès</t>
  </si>
  <si>
    <t xml:space="preserve">فاس - مكناس </t>
  </si>
  <si>
    <t>Casablanca - Settat</t>
  </si>
  <si>
    <t>Lâayoune - Sakia El Hamra</t>
  </si>
  <si>
    <t>العيون ـ الساقية الحمراء</t>
  </si>
  <si>
    <t xml:space="preserve">طنجة ـ  تطوان - الحسيمة </t>
  </si>
  <si>
    <t>Dakhla-Oued Ed-Dahab</t>
  </si>
  <si>
    <t>Laâyoune -  Sakia El Hamra</t>
  </si>
  <si>
    <t xml:space="preserve">    Tarfaya</t>
  </si>
  <si>
    <t xml:space="preserve">  Rehamna</t>
  </si>
  <si>
    <t xml:space="preserve">   Driouch</t>
  </si>
  <si>
    <t xml:space="preserve">         (داخل المؤسسات وبالتمرس المهني)</t>
  </si>
  <si>
    <t>المصدر:  وزارة الإدماج الاقتصادي والمقاولة الصغرى والتشغيل والكفاءات</t>
  </si>
  <si>
    <t>فحص -أنجرة</t>
  </si>
  <si>
    <t xml:space="preserve">   Fahs Anjra</t>
  </si>
  <si>
    <t xml:space="preserve">            département formateur : Public </t>
  </si>
  <si>
    <t>الصناعة التقليدية</t>
  </si>
  <si>
    <t xml:space="preserve">Transition énergétique </t>
  </si>
  <si>
    <t>الانتقال الطاقي</t>
  </si>
  <si>
    <t>Equipement</t>
  </si>
  <si>
    <t xml:space="preserve">التجهيز </t>
  </si>
  <si>
    <t>Santé</t>
  </si>
  <si>
    <t>الصحة</t>
  </si>
  <si>
    <t>Jeunesse</t>
  </si>
  <si>
    <t>الشباب</t>
  </si>
  <si>
    <t>Tourisme</t>
  </si>
  <si>
    <t>السياحة</t>
  </si>
  <si>
    <t>Urbanisme</t>
  </si>
  <si>
    <t xml:space="preserve">غرف التجارة والصناعة </t>
  </si>
  <si>
    <t>السمعي البصري والسينما</t>
  </si>
  <si>
    <t>Energie et Génie climatique</t>
  </si>
  <si>
    <t>الطاقة المتجددة وهندسة التبريد</t>
  </si>
  <si>
    <t>السياحة والفندقة والمطعمة</t>
  </si>
  <si>
    <t>Electricité et Electronique</t>
  </si>
  <si>
    <t xml:space="preserve">Géologie et Mines </t>
  </si>
  <si>
    <t xml:space="preserve"> العدانة والإنتاج الميكانيكي</t>
  </si>
  <si>
    <t>النسيج والملابس الجاهزة والجلد</t>
  </si>
  <si>
    <t>Pluri technologies et QHSE</t>
  </si>
  <si>
    <t>تقنيات متعددة والجودة والصحة والسلامة والبيئة</t>
  </si>
  <si>
    <t xml:space="preserve">الحراسة </t>
  </si>
  <si>
    <t xml:space="preserve">Métiers transverses de l'industrie </t>
  </si>
  <si>
    <r>
      <t xml:space="preserve">11 - 63 </t>
    </r>
    <r>
      <rPr>
        <b/>
        <sz val="16"/>
        <rFont val="Times New Roman"/>
        <family val="1"/>
      </rPr>
      <t xml:space="preserve">عدد المتدربين حسب المستوى وقطاع  </t>
    </r>
  </si>
  <si>
    <t>Administration, Gestion et Commerce</t>
  </si>
  <si>
    <t>Services sociaux aux ménages</t>
  </si>
  <si>
    <t xml:space="preserve">Communication, Audio visuel et Cinéma </t>
  </si>
  <si>
    <t xml:space="preserve">Chimie et Plasturgie </t>
  </si>
  <si>
    <t>Coiffure et Esthétique</t>
  </si>
  <si>
    <t>Eau et Assinissement, Environnement et Propreté</t>
  </si>
  <si>
    <t>المياه والصرف الصحي والبيئة والنظافة</t>
  </si>
  <si>
    <t>Tourisme, Hôtellerie &amp; Restauration</t>
  </si>
  <si>
    <t>الكهرباء والإلكترونيك</t>
  </si>
  <si>
    <t>الجيولوجيا والمناجم</t>
  </si>
  <si>
    <t>Métallurgie, Structure métallique et Production mécanique</t>
  </si>
  <si>
    <t>Paramédical et Santé</t>
  </si>
  <si>
    <t>Métiers du sport et Spectacles</t>
  </si>
  <si>
    <t>مهن الرياضة والعروض</t>
  </si>
  <si>
    <t>Textile, Habillement et Cuir</t>
  </si>
  <si>
    <t>Gardiennage</t>
  </si>
  <si>
    <t>QHSH : Qualité, santé, sécurité et environnement</t>
  </si>
  <si>
    <t xml:space="preserve"> Source : Ministère de l’Inclusion économique, de la Petite Entreprise, de l’Emploi et des Compétences</t>
  </si>
  <si>
    <t>مهن صناعية متعددة الوظائف</t>
  </si>
  <si>
    <t xml:space="preserve">         أستاذ محاضر مؤهل                </t>
  </si>
  <si>
    <t xml:space="preserve">   M.C. H.</t>
  </si>
  <si>
    <t>MC+PA+MA+A</t>
  </si>
  <si>
    <t xml:space="preserve">    أستاذ محاضر وأستاذ مساعد</t>
  </si>
  <si>
    <t>M.C.H.: Maître de Conférence Habilité.</t>
  </si>
  <si>
    <t>MC+PA+MA+A : Maître de conférence + Professeur assistant + Maître assistant + Assistant</t>
  </si>
  <si>
    <t>أستاذ محاضر</t>
  </si>
  <si>
    <t>مؤهل</t>
  </si>
  <si>
    <t>M.C.H.</t>
  </si>
  <si>
    <t>أستاذ محاضر وأستاذ مساعد</t>
  </si>
  <si>
    <t>Médecine</t>
  </si>
  <si>
    <t xml:space="preserve">الصيدلة </t>
  </si>
  <si>
    <t xml:space="preserve">الطب </t>
  </si>
  <si>
    <r>
      <t xml:space="preserve">            établissement </t>
    </r>
    <r>
      <rPr>
        <sz val="16"/>
        <rFont val="Times New Roman"/>
        <family val="1"/>
      </rPr>
      <t>(tous cycles)</t>
    </r>
    <r>
      <rPr>
        <b/>
        <sz val="16"/>
        <rFont val="Times New Roman"/>
        <family val="1"/>
      </rPr>
      <t xml:space="preserve"> </t>
    </r>
    <r>
      <rPr>
        <vertAlign val="superscript"/>
        <sz val="16"/>
        <rFont val="Times New Roman"/>
        <family val="1"/>
      </rPr>
      <t>(1)</t>
    </r>
    <r>
      <rPr>
        <b/>
        <sz val="16"/>
        <rFont val="Times New Roman"/>
        <family val="1"/>
      </rPr>
      <t xml:space="preserve">    </t>
    </r>
  </si>
  <si>
    <r>
      <t xml:space="preserve">             établissement </t>
    </r>
    <r>
      <rPr>
        <sz val="16"/>
        <rFont val="Times New Roman"/>
        <family val="1"/>
      </rPr>
      <t>(tous cycles)</t>
    </r>
    <r>
      <rPr>
        <b/>
        <sz val="16"/>
        <rFont val="Times New Roman"/>
        <family val="1"/>
      </rPr>
      <t xml:space="preserve"> </t>
    </r>
    <r>
      <rPr>
        <sz val="16"/>
        <rFont val="Times New Roman"/>
        <family val="1"/>
      </rPr>
      <t xml:space="preserve">(suite 2) </t>
    </r>
    <r>
      <rPr>
        <vertAlign val="superscript"/>
        <sz val="16"/>
        <rFont val="Times New Roman"/>
        <family val="1"/>
      </rPr>
      <t>(1)</t>
    </r>
  </si>
  <si>
    <r>
      <t xml:space="preserve">           و المؤسسة </t>
    </r>
    <r>
      <rPr>
        <sz val="16"/>
        <rFont val="Times New Roman"/>
        <family val="1"/>
      </rPr>
      <t>(جميع الأسلاك) (تابع 1)</t>
    </r>
    <r>
      <rPr>
        <b/>
        <sz val="16"/>
        <rFont val="Times New Roman"/>
        <family val="1"/>
      </rPr>
      <t xml:space="preserve"> </t>
    </r>
    <r>
      <rPr>
        <vertAlign val="superscript"/>
        <sz val="16"/>
        <rFont val="Times New Roman"/>
        <family val="1"/>
      </rPr>
      <t>(1)</t>
    </r>
  </si>
  <si>
    <t>(1) y compris les écoles rattachées aux universités.</t>
  </si>
  <si>
    <t>(1) يشمل المدارس التابعة للجامعات</t>
  </si>
  <si>
    <t xml:space="preserve">  المدرسة الوطنية العليا للذكاء الاصطناعي والرقمنة بركان</t>
  </si>
  <si>
    <t xml:space="preserve">   Ecole nationale supérieure de l'intelligence artificielle et digitalisation Berkane</t>
  </si>
  <si>
    <t xml:space="preserve">   Faculté de Médecine et Pharmacie</t>
  </si>
  <si>
    <t xml:space="preserve">  كلية الطب والصيدلة بني ملال</t>
  </si>
  <si>
    <t xml:space="preserve">   FSJES Ain Chok Casablanca</t>
  </si>
  <si>
    <t>ك. ع. ق. ا. ا. عين الشق الدار البيضاء</t>
  </si>
  <si>
    <t xml:space="preserve">  كلية الآداب والعلوم الإنسانية تطوان</t>
  </si>
  <si>
    <t xml:space="preserve">  كلية العلوم تطوان</t>
  </si>
  <si>
    <t xml:space="preserve">   ENCG Meknès </t>
  </si>
  <si>
    <t xml:space="preserve">  المدرسة الوطنية للتجارة والتسيير مكناس</t>
  </si>
  <si>
    <t xml:space="preserve">  كلية الطب والصيدلة</t>
  </si>
  <si>
    <t xml:space="preserve">   Faculté de médecine et de Pharmacie Errachidia</t>
  </si>
  <si>
    <t xml:space="preserve">   Faculté des Lettres et Sciences Humaines Tétouan</t>
  </si>
  <si>
    <t xml:space="preserve">Masculin + féminin </t>
  </si>
  <si>
    <t xml:space="preserve">Féminin </t>
  </si>
  <si>
    <t xml:space="preserve">   FMP Agadir</t>
  </si>
  <si>
    <t xml:space="preserve">   FMP Guelmim</t>
  </si>
  <si>
    <t>كلية الطب والصيدلة كلميم</t>
  </si>
  <si>
    <t xml:space="preserve">المدرسة الوطنية العليا للذكاء الاصطناعي </t>
  </si>
  <si>
    <t>وعلوم المعطيات تارودانت</t>
  </si>
  <si>
    <t xml:space="preserve">   Ecole nationale supérieure de l'Intelligence artificielle</t>
  </si>
  <si>
    <t xml:space="preserve">   et des Sciences des Données Taroudant</t>
  </si>
  <si>
    <t>المدرسة الوطنية للتجارة والتسيير الداخلة</t>
  </si>
  <si>
    <t xml:space="preserve">   Ecole Nationale des sciences appliquées Kénitra </t>
  </si>
  <si>
    <t xml:space="preserve">  FEG Kénitra </t>
  </si>
  <si>
    <t xml:space="preserve">    Kénitra</t>
  </si>
  <si>
    <t xml:space="preserve">  FLLA Kénitra</t>
  </si>
  <si>
    <t xml:space="preserve">  FSHS Kénitra</t>
  </si>
  <si>
    <t xml:space="preserve">   IMS Kénitra</t>
  </si>
  <si>
    <t xml:space="preserve">  كلية الاقتصاد والتدبير - سطات </t>
  </si>
  <si>
    <t xml:space="preserve">  المعهد العالي لعلوم الصحة سطات</t>
  </si>
  <si>
    <t xml:space="preserve">  ESEF Berrechid</t>
  </si>
  <si>
    <t xml:space="preserve">  المدرسة العليا للتربية والتكوين - برشيد</t>
  </si>
  <si>
    <t>Internat ENSAM Rabat</t>
  </si>
  <si>
    <t>داخلية المدرسة الوطنية العليا للفنون والمهن الرباط</t>
  </si>
  <si>
    <t>(2): A cause de la pandémie du Covid 19, seulement 70% de la capacité des cités utilisés et certaines internats sont restées fermées en 2022</t>
  </si>
  <si>
    <t>(2): استعملت %70 فقط من الطاقة الاستيعابية للأحياء الجامعية سنة 2022 يسبب جائحة كورونا</t>
  </si>
  <si>
    <r>
      <t>2022-2023</t>
    </r>
    <r>
      <rPr>
        <b/>
        <vertAlign val="superscript"/>
        <sz val="10"/>
        <rFont val="Times New Roman"/>
        <family val="1"/>
      </rPr>
      <t>(2)</t>
    </r>
  </si>
  <si>
    <t xml:space="preserve">Sciences de l'Education </t>
  </si>
  <si>
    <t>Formation des enseignants (ENS &amp; ENSET)</t>
  </si>
  <si>
    <t xml:space="preserve">علوم التربية </t>
  </si>
  <si>
    <t>تكوين الأساتذة (م ع أ + م ع ت ت)</t>
  </si>
  <si>
    <t>…</t>
  </si>
  <si>
    <r>
      <t xml:space="preserve">    Inscrits aux universités </t>
    </r>
    <r>
      <rPr>
        <sz val="11"/>
        <rFont val="Times New Roman"/>
        <family val="1"/>
      </rPr>
      <t>(tous cycles)(1)</t>
    </r>
  </si>
  <si>
    <r>
      <t xml:space="preserve">   المسجلون بالجامعات </t>
    </r>
    <r>
      <rPr>
        <sz val="12"/>
        <rFont val="Times New Roman"/>
        <family val="1"/>
      </rPr>
      <t>(جميع الأسلاك) (1)</t>
    </r>
  </si>
  <si>
    <r>
      <t xml:space="preserve"> Instituts et écoles supérieurs </t>
    </r>
    <r>
      <rPr>
        <sz val="11"/>
        <rFont val="Times New Roman"/>
        <family val="1"/>
      </rPr>
      <t>(2)</t>
    </r>
  </si>
  <si>
    <t xml:space="preserve"> et Sociales</t>
  </si>
  <si>
    <r>
      <t xml:space="preserve">           والمؤسسة </t>
    </r>
    <r>
      <rPr>
        <sz val="16"/>
        <rFont val="Times New Roman"/>
        <family val="1"/>
      </rPr>
      <t>(جميع الأسلاك)</t>
    </r>
    <r>
      <rPr>
        <b/>
        <sz val="16"/>
        <rFont val="Times New Roman"/>
        <family val="1"/>
      </rPr>
      <t xml:space="preserve"> </t>
    </r>
    <r>
      <rPr>
        <vertAlign val="superscript"/>
        <sz val="16"/>
        <rFont val="Times New Roman"/>
        <family val="1"/>
      </rPr>
      <t>(1)</t>
    </r>
  </si>
  <si>
    <t>الحي الجامعي  السويسي الأول الرباط</t>
  </si>
  <si>
    <t>الحي الجامعي  السويسي الثاني الرباط</t>
  </si>
  <si>
    <t>الخريجون</t>
  </si>
  <si>
    <t xml:space="preserve">  Académie Internationale de l'Aviation Civile (Casa)</t>
  </si>
  <si>
    <t>المعهد العالي للمهن التمريضية وتقنيات الصحة</t>
  </si>
  <si>
    <t>مؤسسة دار الحديث الحسنية (الرباط)</t>
  </si>
  <si>
    <t>المعهد الوطني للعمل الاجتماعي (طنجة)</t>
  </si>
  <si>
    <t xml:space="preserve"> الآثار والتراث الرباط</t>
  </si>
  <si>
    <t>diplômés 2022-2023</t>
  </si>
  <si>
    <t xml:space="preserve">    la Jeunesse et des Sports (Salé)</t>
  </si>
  <si>
    <t xml:space="preserve">   والرياضة (سلا)</t>
  </si>
</sst>
</file>

<file path=xl/styles.xml><?xml version="1.0" encoding="utf-8"?>
<styleSheet xmlns="http://schemas.openxmlformats.org/spreadsheetml/2006/main">
  <numFmts count="33">
    <numFmt numFmtId="43" formatCode="_-* #,##0.00\ _€_-;\-* #,##0.00\ _€_-;_-* &quot;-&quot;??\ _€_-;_-@_-"/>
    <numFmt numFmtId="164" formatCode="_-* #,##0_-;\-* #,##0_-;_-* &quot;-&quot;_-;_-@_-"/>
    <numFmt numFmtId="165" formatCode="General_)"/>
    <numFmt numFmtId="166" formatCode="_(&quot;$&quot;* #,##0_);_(&quot;$&quot;* \(#,##0\);_(&quot;$&quot;* &quot;-&quot;_);_(@_)"/>
    <numFmt numFmtId="167" formatCode="#\ ###\ ###"/>
    <numFmt numFmtId="168" formatCode="#,##0;0;\-;@"/>
    <numFmt numFmtId="169" formatCode="###\ ###"/>
    <numFmt numFmtId="170" formatCode="####"/>
    <numFmt numFmtId="171" formatCode="###\ ###\ ###"/>
    <numFmt numFmtId="172" formatCode="_-* #,##0.00\ _ _F_-;\-* #,##0.00\ _ _F_-;_-* &quot;-&quot;??\ _ _F_-;_-@_-"/>
    <numFmt numFmtId="173" formatCode="#\ ##0;0;\-;@"/>
    <numFmt numFmtId="174" formatCode="#,###,###"/>
    <numFmt numFmtId="175" formatCode="#######"/>
    <numFmt numFmtId="176" formatCode="#,##0.0"/>
    <numFmt numFmtId="177" formatCode="0.0"/>
    <numFmt numFmtId="178" formatCode="\-"/>
    <numFmt numFmtId="179" formatCode="&quot;  &quot;@"/>
    <numFmt numFmtId="180" formatCode="#,##0&quot;  &quot;"/>
    <numFmt numFmtId="181" formatCode="0_)"/>
    <numFmt numFmtId="182" formatCode="..."/>
    <numFmt numFmtId="183" formatCode="#,##0&quot; &quot;"/>
    <numFmt numFmtId="184" formatCode="&quot;د.م.&quot;\ #,##0_-;&quot;د.م.&quot;\ #,##0\-"/>
    <numFmt numFmtId="185" formatCode="_ &quot;د.م.&quot;\ * #,##0.00_ ;_ &quot;د.م.&quot;\ * \-#,##0.00_ ;_ &quot;د.م.&quot;\ * &quot;-&quot;??_ ;_ @_ "/>
    <numFmt numFmtId="186" formatCode="_-* #,##0.00\ [$€]_-;\-* #,##0.00\ [$€]_-;_-* &quot;-&quot;??\ [$€]_-;_-@_-"/>
    <numFmt numFmtId="187" formatCode="_-* #,##0.00\ _F_-;\-* #,##0.00\ _F_-;_-* &quot;-&quot;??\ _F_-;_-@_-"/>
    <numFmt numFmtId="188" formatCode="0;0;"/>
    <numFmt numFmtId="189" formatCode="_-&quot;ر.س.&quot;\ * #,##0_-;_-&quot;ر.س.&quot;\ * #,##0\-;_-&quot;ر.س.&quot;\ * &quot;-&quot;_-;_-@_-"/>
    <numFmt numFmtId="190" formatCode="_-&quot;ر.س.&quot;\ * #,##0.00_-;_-&quot;ر.س.&quot;\ * #,##0.00\-;_-&quot;ر.س.&quot;\ * &quot;-&quot;??_-;_-@_-"/>
    <numFmt numFmtId="191" formatCode="_-* #,##0_-;_-* #,##0\-;_-* &quot;-&quot;_-;_-@_-"/>
    <numFmt numFmtId="192" formatCode="_-* #,##0.00_-;_-* #,##0.00\-;_-* &quot;-&quot;??_-;_-@_-"/>
    <numFmt numFmtId="193" formatCode="0.0%"/>
    <numFmt numFmtId="194" formatCode="_ * #,##0.00_ ;_ * \-#,##0.00_ ;_ * &quot;-&quot;??_ ;_ @_ "/>
    <numFmt numFmtId="195" formatCode="_ * #,##0_ ;_ * \-#,##0_ ;_ * &quot;-&quot;??_ ;_ @_ "/>
  </numFmts>
  <fonts count="13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Courier"/>
      <family val="3"/>
    </font>
    <font>
      <b/>
      <sz val="16"/>
      <name val="Times New Roman"/>
      <family val="1"/>
    </font>
    <font>
      <sz val="10"/>
      <name val="Times New Roman"/>
      <family val="1"/>
    </font>
    <font>
      <b/>
      <sz val="18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sz val="10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8"/>
      <name val="Times New Roman"/>
      <family val="1"/>
    </font>
    <font>
      <sz val="14"/>
      <name val="Times New Roman"/>
      <family val="1"/>
    </font>
    <font>
      <sz val="10"/>
      <name val="Arial"/>
      <family val="2"/>
    </font>
    <font>
      <b/>
      <sz val="11"/>
      <name val="Arial"/>
      <family val="2"/>
    </font>
    <font>
      <sz val="10"/>
      <name val="Times New Roman"/>
      <family val="1"/>
      <charset val="178"/>
    </font>
    <font>
      <sz val="10"/>
      <color theme="1"/>
      <name val="Times New Roman"/>
      <family val="1"/>
    </font>
    <font>
      <sz val="11"/>
      <name val="Arial"/>
      <family val="2"/>
    </font>
    <font>
      <sz val="11"/>
      <color theme="1"/>
      <name val="Times New Roman"/>
      <family val="1"/>
    </font>
    <font>
      <b/>
      <sz val="11.5"/>
      <name val="Times New Roman"/>
      <family val="1"/>
    </font>
    <font>
      <b/>
      <sz val="10"/>
      <color theme="1"/>
      <name val="Times New Roman"/>
      <family val="1"/>
    </font>
    <font>
      <b/>
      <sz val="11"/>
      <color theme="1"/>
      <name val="Times New Roman"/>
      <family val="1"/>
    </font>
    <font>
      <b/>
      <vertAlign val="superscript"/>
      <sz val="10"/>
      <name val="Times New Roman"/>
      <family val="1"/>
    </font>
    <font>
      <sz val="8"/>
      <color indexed="9"/>
      <name val="Times New Roman"/>
      <family val="1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b/>
      <sz val="10"/>
      <color theme="0"/>
      <name val="Times New Roman"/>
      <family val="1"/>
    </font>
    <font>
      <b/>
      <sz val="10"/>
      <color indexed="9"/>
      <name val="Times New Roman"/>
      <family val="1"/>
    </font>
    <font>
      <sz val="10"/>
      <color indexed="8"/>
      <name val="Arial"/>
      <family val="2"/>
    </font>
    <font>
      <sz val="8"/>
      <color indexed="8"/>
      <name val="Times New Roman"/>
      <family val="1"/>
    </font>
    <font>
      <b/>
      <sz val="8"/>
      <color indexed="9"/>
      <name val="Times New Roman"/>
      <family val="1"/>
    </font>
    <font>
      <sz val="10"/>
      <color indexed="10"/>
      <name val="Times New Roman"/>
      <family val="1"/>
    </font>
    <font>
      <b/>
      <sz val="8"/>
      <name val="Times New Roman"/>
      <family val="1"/>
    </font>
    <font>
      <b/>
      <vertAlign val="superscript"/>
      <sz val="14"/>
      <name val="Times New Roman"/>
      <family val="1"/>
    </font>
    <font>
      <b/>
      <sz val="11"/>
      <color indexed="8"/>
      <name val="Times New Roman"/>
      <family val="1"/>
    </font>
    <font>
      <b/>
      <sz val="10"/>
      <name val="Arial"/>
      <family val="2"/>
    </font>
    <font>
      <b/>
      <sz val="9"/>
      <color indexed="10"/>
      <name val="Times New Roman"/>
      <family val="1"/>
    </font>
    <font>
      <sz val="9"/>
      <color indexed="8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b/>
      <sz val="10"/>
      <color theme="1"/>
      <name val="Calibri"/>
      <family val="2"/>
      <scheme val="minor"/>
    </font>
    <font>
      <sz val="9"/>
      <color theme="1"/>
      <name val="Times New Roman"/>
      <family val="1"/>
    </font>
    <font>
      <b/>
      <vertAlign val="superscript"/>
      <sz val="11"/>
      <name val="Times New Roman"/>
      <family val="1"/>
    </font>
    <font>
      <sz val="11.5"/>
      <name val="Times New Roman"/>
      <family val="1"/>
    </font>
    <font>
      <b/>
      <sz val="12"/>
      <color indexed="8"/>
      <name val="Times New Roman"/>
      <family val="1"/>
    </font>
    <font>
      <sz val="12"/>
      <color theme="1"/>
      <name val="Times New Roman"/>
      <family val="1"/>
    </font>
    <font>
      <sz val="10"/>
      <color indexed="18"/>
      <name val="Times New Roman"/>
      <family val="1"/>
    </font>
    <font>
      <b/>
      <sz val="8"/>
      <color indexed="18"/>
      <name val="Arial"/>
      <family val="2"/>
    </font>
    <font>
      <sz val="7"/>
      <color indexed="18"/>
      <name val="Times New Roman"/>
      <family val="1"/>
    </font>
    <font>
      <b/>
      <sz val="7"/>
      <color indexed="18"/>
      <name val="Arial"/>
      <family val="2"/>
    </font>
    <font>
      <sz val="12"/>
      <color indexed="18"/>
      <name val="Times New Roman"/>
      <family val="1"/>
    </font>
    <font>
      <sz val="7"/>
      <color indexed="18"/>
      <name val="Arial"/>
      <family val="2"/>
    </font>
    <font>
      <sz val="7"/>
      <name val="Times New Roman"/>
      <family val="1"/>
    </font>
    <font>
      <b/>
      <sz val="10"/>
      <color indexed="18"/>
      <name val="Times New Roman"/>
      <family val="1"/>
    </font>
    <font>
      <sz val="6"/>
      <color indexed="18"/>
      <name val="Arial"/>
      <family val="2"/>
    </font>
    <font>
      <sz val="16"/>
      <name val="Times New Roman"/>
      <family val="1"/>
    </font>
    <font>
      <sz val="10"/>
      <name val="MS Sans Serif"/>
      <family val="2"/>
      <charset val="178"/>
    </font>
    <font>
      <sz val="11"/>
      <color indexed="8"/>
      <name val="Times New Roman"/>
      <family val="1"/>
    </font>
    <font>
      <b/>
      <sz val="8"/>
      <color theme="1"/>
      <name val="Times New Roman"/>
      <family val="1"/>
    </font>
    <font>
      <sz val="10"/>
      <name val="Open Sans"/>
    </font>
    <font>
      <sz val="14"/>
      <color indexed="8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34"/>
      <name val="Calibri"/>
      <family val="2"/>
    </font>
    <font>
      <b/>
      <sz val="11"/>
      <color indexed="34"/>
      <name val="Calibri"/>
      <family val="2"/>
    </font>
    <font>
      <sz val="11"/>
      <color indexed="62"/>
      <name val="Calibri"/>
      <family val="2"/>
    </font>
    <font>
      <sz val="11"/>
      <color indexed="36"/>
      <name val="Calibri"/>
      <family val="2"/>
    </font>
    <font>
      <b/>
      <sz val="10"/>
      <name val="جêزة"/>
      <charset val="178"/>
    </font>
    <font>
      <sz val="11"/>
      <color indexed="60"/>
      <name val="Calibri"/>
      <family val="2"/>
    </font>
    <font>
      <sz val="10"/>
      <name val="Courier"/>
      <family val="3"/>
      <charset val="178"/>
    </font>
    <font>
      <sz val="10"/>
      <color indexed="8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6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18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b/>
      <sz val="13"/>
      <color theme="1"/>
      <name val="Times New Roman"/>
      <family val="1"/>
    </font>
    <font>
      <sz val="13"/>
      <color theme="1"/>
      <name val="Times New Roman"/>
      <family val="1"/>
    </font>
    <font>
      <b/>
      <sz val="20"/>
      <color theme="1"/>
      <name val="Times New Roman"/>
      <family val="1"/>
    </font>
    <font>
      <b/>
      <sz val="20"/>
      <color rgb="FF000000"/>
      <name val="Calibri"/>
      <family val="2"/>
      <scheme val="minor"/>
    </font>
    <font>
      <u/>
      <sz val="11"/>
      <color theme="10"/>
      <name val="Calibri"/>
      <family val="2"/>
    </font>
    <font>
      <sz val="18"/>
      <name val="Times New Roman"/>
      <family val="1"/>
    </font>
    <font>
      <b/>
      <vertAlign val="superscript"/>
      <sz val="12"/>
      <name val="Times New Roman"/>
      <family val="1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color rgb="FFFF0000"/>
      <name val="Times New Roman"/>
      <family val="1"/>
    </font>
    <font>
      <b/>
      <sz val="14"/>
      <color rgb="FF323E4F"/>
      <name val="Sakkal Majalla"/>
    </font>
    <font>
      <b/>
      <sz val="14"/>
      <color rgb="FF323E4F"/>
      <name val="Andalus"/>
      <family val="1"/>
    </font>
    <font>
      <sz val="12"/>
      <name val="Arial"/>
      <family val="2"/>
    </font>
    <font>
      <sz val="10"/>
      <color theme="1"/>
      <name val="Arial"/>
      <family val="2"/>
    </font>
    <font>
      <sz val="11"/>
      <color rgb="FFFF0000"/>
      <name val="Times New Roman"/>
      <family val="1"/>
    </font>
    <font>
      <sz val="8"/>
      <color theme="1"/>
      <name val="Times New Roman"/>
      <family val="1"/>
    </font>
    <font>
      <sz val="12"/>
      <name val="Times New Roman"/>
      <family val="1"/>
      <charset val="178"/>
    </font>
    <font>
      <b/>
      <sz val="12"/>
      <name val="Arial"/>
      <family val="2"/>
    </font>
    <font>
      <sz val="9"/>
      <name val="Rubik"/>
    </font>
    <font>
      <sz val="12"/>
      <color theme="1"/>
      <name val="Open Sans"/>
    </font>
    <font>
      <sz val="12"/>
      <name val="Open Sans"/>
    </font>
    <font>
      <sz val="12"/>
      <color rgb="FF000000"/>
      <name val="Times New Roman"/>
      <family val="1"/>
    </font>
    <font>
      <b/>
      <sz val="10"/>
      <color theme="0"/>
      <name val="Agency FB"/>
      <family val="2"/>
    </font>
    <font>
      <b/>
      <sz val="11"/>
      <color rgb="FF272C2E"/>
      <name val="Times New Roman"/>
      <family val="1"/>
    </font>
    <font>
      <sz val="11"/>
      <color rgb="FF272C2E"/>
      <name val="Times New Roman"/>
      <family val="1"/>
    </font>
    <font>
      <vertAlign val="superscript"/>
      <sz val="11"/>
      <color indexed="8"/>
      <name val="Times New Roman"/>
      <family val="1"/>
    </font>
    <font>
      <sz val="10"/>
      <color rgb="FF272C2E"/>
      <name val="Agency FB"/>
      <family val="2"/>
    </font>
    <font>
      <b/>
      <sz val="10"/>
      <color rgb="FFFF0000"/>
      <name val="Times New Roman"/>
      <family val="1"/>
    </font>
    <font>
      <b/>
      <sz val="12"/>
      <color theme="1"/>
      <name val="Calibri"/>
      <family val="2"/>
      <scheme val="minor"/>
    </font>
    <font>
      <b/>
      <sz val="10"/>
      <name val="Times New Roman"/>
      <family val="1"/>
      <charset val="178"/>
    </font>
    <font>
      <sz val="11"/>
      <name val="Times New Roman"/>
      <family val="1"/>
      <charset val="178"/>
    </font>
    <font>
      <b/>
      <sz val="11"/>
      <name val="Times New Roman"/>
      <family val="1"/>
      <charset val="178"/>
    </font>
    <font>
      <sz val="10"/>
      <name val="Calibri"/>
      <family val="2"/>
      <scheme val="minor"/>
    </font>
    <font>
      <shadow/>
      <sz val="3"/>
      <color indexed="9"/>
      <name val="Arial"/>
      <family val="2"/>
    </font>
    <font>
      <sz val="10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3"/>
      <name val="Times New Roman"/>
      <family val="1"/>
    </font>
    <font>
      <sz val="13"/>
      <name val="Times New Roman"/>
      <family val="1"/>
    </font>
    <font>
      <b/>
      <sz val="11"/>
      <color theme="3" tint="0.39997558519241921"/>
      <name val="Calibri"/>
      <family val="2"/>
      <scheme val="minor"/>
    </font>
    <font>
      <b/>
      <sz val="12"/>
      <color theme="3" tint="-0.249977111117893"/>
      <name val="Calibri"/>
      <family val="2"/>
      <scheme val="minor"/>
    </font>
    <font>
      <sz val="12"/>
      <color theme="3" tint="-0.249977111117893"/>
      <name val="Calibri"/>
      <family val="2"/>
      <scheme val="minor"/>
    </font>
    <font>
      <b/>
      <sz val="10"/>
      <color theme="3" tint="0.39997558519241921"/>
      <name val="Calibri"/>
      <family val="2"/>
      <scheme val="minor"/>
    </font>
    <font>
      <b/>
      <sz val="13"/>
      <color theme="0"/>
      <name val="Stencil"/>
      <family val="5"/>
    </font>
    <font>
      <sz val="10"/>
      <color theme="0"/>
      <name val="Times New Roman"/>
      <family val="1"/>
    </font>
    <font>
      <sz val="10"/>
      <color theme="0"/>
      <name val="Andalus"/>
      <family val="1"/>
    </font>
    <font>
      <b/>
      <sz val="22"/>
      <color theme="0"/>
      <name val="Andalus"/>
      <family val="1"/>
    </font>
    <font>
      <b/>
      <sz val="12"/>
      <color theme="0"/>
      <name val="Calibri"/>
      <family val="2"/>
      <scheme val="minor"/>
    </font>
    <font>
      <sz val="11"/>
      <color rgb="FF272C2E"/>
      <name val="Agency FB"/>
      <family val="2"/>
    </font>
    <font>
      <vertAlign val="superscript"/>
      <sz val="16"/>
      <name val="Times New Roman"/>
      <family val="1"/>
    </font>
  </fonts>
  <fills count="2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13"/>
      </patternFill>
    </fill>
    <fill>
      <patternFill patternType="solid">
        <fgColor indexed="29"/>
      </patternFill>
    </fill>
    <fill>
      <patternFill patternType="solid">
        <fgColor indexed="50"/>
      </patternFill>
    </fill>
    <fill>
      <patternFill patternType="solid">
        <fgColor indexed="47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8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DA372A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</fills>
  <borders count="24">
    <border>
      <left/>
      <right/>
      <top/>
      <bottom/>
      <diagonal/>
    </border>
    <border>
      <left/>
      <right style="medium">
        <color indexed="9"/>
      </right>
      <top/>
      <bottom/>
      <diagonal/>
    </border>
    <border>
      <left style="thick">
        <color theme="0"/>
      </left>
      <right/>
      <top style="thick">
        <color theme="0"/>
      </top>
      <bottom style="thin">
        <color theme="0"/>
      </bottom>
      <diagonal/>
    </border>
    <border>
      <left style="thick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3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ck">
        <color theme="0"/>
      </right>
      <top style="thick">
        <color theme="0"/>
      </top>
      <bottom style="thin">
        <color theme="0"/>
      </bottom>
      <diagonal/>
    </border>
    <border>
      <left/>
      <right style="thick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/>
      <right/>
      <top style="thin">
        <color theme="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95">
    <xf numFmtId="0" fontId="0" fillId="0" borderId="0"/>
    <xf numFmtId="165" fontId="3" fillId="0" borderId="0"/>
    <xf numFmtId="166" fontId="3" fillId="0" borderId="0"/>
    <xf numFmtId="165" fontId="3" fillId="0" borderId="0"/>
    <xf numFmtId="166" fontId="3" fillId="0" borderId="0"/>
    <xf numFmtId="0" fontId="15" fillId="0" borderId="0"/>
    <xf numFmtId="0" fontId="15" fillId="0" borderId="0"/>
    <xf numFmtId="165" fontId="3" fillId="0" borderId="0"/>
    <xf numFmtId="165" fontId="3" fillId="0" borderId="0"/>
    <xf numFmtId="165" fontId="3" fillId="0" borderId="0"/>
    <xf numFmtId="0" fontId="15" fillId="0" borderId="0"/>
    <xf numFmtId="165" fontId="3" fillId="0" borderId="0"/>
    <xf numFmtId="165" fontId="3" fillId="0" borderId="0"/>
    <xf numFmtId="167" fontId="3" fillId="0" borderId="0"/>
    <xf numFmtId="165" fontId="3" fillId="0" borderId="0"/>
    <xf numFmtId="167" fontId="3" fillId="0" borderId="0"/>
    <xf numFmtId="165" fontId="3" fillId="0" borderId="0"/>
    <xf numFmtId="167" fontId="3" fillId="0" borderId="0"/>
    <xf numFmtId="0" fontId="3" fillId="0" borderId="0"/>
    <xf numFmtId="165" fontId="3" fillId="0" borderId="0"/>
    <xf numFmtId="165" fontId="3" fillId="0" borderId="0"/>
    <xf numFmtId="0" fontId="30" fillId="0" borderId="0"/>
    <xf numFmtId="165" fontId="3" fillId="0" borderId="0"/>
    <xf numFmtId="165" fontId="3" fillId="0" borderId="0"/>
    <xf numFmtId="165" fontId="3" fillId="0" borderId="0"/>
    <xf numFmtId="165" fontId="3" fillId="0" borderId="0"/>
    <xf numFmtId="172" fontId="15" fillId="0" borderId="0" applyFont="0" applyFill="0" applyBorder="0" applyAlignment="0" applyProtection="0"/>
    <xf numFmtId="165" fontId="3" fillId="0" borderId="0"/>
    <xf numFmtId="165" fontId="3" fillId="0" borderId="0"/>
    <xf numFmtId="165" fontId="3" fillId="0" borderId="0"/>
    <xf numFmtId="167" fontId="3" fillId="0" borderId="0"/>
    <xf numFmtId="165" fontId="3" fillId="0" borderId="0"/>
    <xf numFmtId="165" fontId="3" fillId="0" borderId="0"/>
    <xf numFmtId="165" fontId="3" fillId="0" borderId="0"/>
    <xf numFmtId="165" fontId="3" fillId="0" borderId="0"/>
    <xf numFmtId="165" fontId="3" fillId="0" borderId="0"/>
    <xf numFmtId="165" fontId="3" fillId="0" borderId="0"/>
    <xf numFmtId="165" fontId="3" fillId="0" borderId="0"/>
    <xf numFmtId="165" fontId="3" fillId="0" borderId="0"/>
    <xf numFmtId="165" fontId="3" fillId="0" borderId="0"/>
    <xf numFmtId="165" fontId="3" fillId="0" borderId="0"/>
    <xf numFmtId="165" fontId="3" fillId="0" borderId="0"/>
    <xf numFmtId="165" fontId="3" fillId="0" borderId="0"/>
    <xf numFmtId="165" fontId="3" fillId="0" borderId="0"/>
    <xf numFmtId="0" fontId="15" fillId="0" borderId="0"/>
    <xf numFmtId="165" fontId="3" fillId="0" borderId="0"/>
    <xf numFmtId="165" fontId="3" fillId="0" borderId="0"/>
    <xf numFmtId="165" fontId="3" fillId="0" borderId="0"/>
    <xf numFmtId="165" fontId="3" fillId="0" borderId="0"/>
    <xf numFmtId="0" fontId="15" fillId="0" borderId="0"/>
    <xf numFmtId="165" fontId="3" fillId="0" borderId="0"/>
    <xf numFmtId="9" fontId="15" fillId="0" borderId="0" applyFont="0" applyFill="0" applyBorder="0" applyAlignment="0" applyProtection="0"/>
    <xf numFmtId="0" fontId="15" fillId="0" borderId="0"/>
    <xf numFmtId="165" fontId="3" fillId="0" borderId="0"/>
    <xf numFmtId="181" fontId="3" fillId="0" borderId="0"/>
    <xf numFmtId="0" fontId="5" fillId="0" borderId="0"/>
    <xf numFmtId="165" fontId="3" fillId="0" borderId="0"/>
    <xf numFmtId="165" fontId="3" fillId="0" borderId="0"/>
    <xf numFmtId="165" fontId="3" fillId="0" borderId="0"/>
    <xf numFmtId="165" fontId="3" fillId="0" borderId="0"/>
    <xf numFmtId="0" fontId="15" fillId="0" borderId="0"/>
    <xf numFmtId="0" fontId="1" fillId="0" borderId="0"/>
    <xf numFmtId="0" fontId="1" fillId="0" borderId="0"/>
    <xf numFmtId="165" fontId="3" fillId="0" borderId="0"/>
    <xf numFmtId="165" fontId="3" fillId="0" borderId="0"/>
    <xf numFmtId="165" fontId="3" fillId="0" borderId="0"/>
    <xf numFmtId="165" fontId="3" fillId="0" borderId="0"/>
    <xf numFmtId="0" fontId="58" fillId="0" borderId="0"/>
    <xf numFmtId="0" fontId="58" fillId="0" borderId="0"/>
    <xf numFmtId="0" fontId="30" fillId="0" borderId="0"/>
    <xf numFmtId="165" fontId="3" fillId="0" borderId="0"/>
    <xf numFmtId="184" fontId="3" fillId="0" borderId="0"/>
    <xf numFmtId="165" fontId="3" fillId="0" borderId="0"/>
    <xf numFmtId="165" fontId="3" fillId="0" borderId="0"/>
    <xf numFmtId="171" fontId="3" fillId="0" borderId="0"/>
    <xf numFmtId="165" fontId="3" fillId="0" borderId="0"/>
    <xf numFmtId="185" fontId="15" fillId="0" borderId="0" applyFont="0" applyFill="0" applyBorder="0" applyAlignment="0" applyProtection="0"/>
    <xf numFmtId="165" fontId="3" fillId="0" borderId="0"/>
    <xf numFmtId="165" fontId="3" fillId="0" borderId="0"/>
    <xf numFmtId="165" fontId="3" fillId="0" borderId="0"/>
    <xf numFmtId="0" fontId="63" fillId="4" borderId="0" applyNumberFormat="0" applyBorder="0" applyAlignment="0" applyProtection="0"/>
    <xf numFmtId="0" fontId="63" fillId="4" borderId="0" applyNumberFormat="0" applyBorder="0" applyAlignment="0" applyProtection="0"/>
    <xf numFmtId="0" fontId="63" fillId="4" borderId="0" applyNumberFormat="0" applyBorder="0" applyAlignment="0" applyProtection="0"/>
    <xf numFmtId="0" fontId="63" fillId="4" borderId="0" applyNumberFormat="0" applyBorder="0" applyAlignment="0" applyProtection="0"/>
    <xf numFmtId="0" fontId="63" fillId="5" borderId="0" applyNumberFormat="0" applyBorder="0" applyAlignment="0" applyProtection="0"/>
    <xf numFmtId="0" fontId="63" fillId="5" borderId="0" applyNumberFormat="0" applyBorder="0" applyAlignment="0" applyProtection="0"/>
    <xf numFmtId="0" fontId="63" fillId="5" borderId="0" applyNumberFormat="0" applyBorder="0" applyAlignment="0" applyProtection="0"/>
    <xf numFmtId="0" fontId="63" fillId="5" borderId="0" applyNumberFormat="0" applyBorder="0" applyAlignment="0" applyProtection="0"/>
    <xf numFmtId="0" fontId="63" fillId="6" borderId="0" applyNumberFormat="0" applyBorder="0" applyAlignment="0" applyProtection="0"/>
    <xf numFmtId="0" fontId="63" fillId="6" borderId="0" applyNumberFormat="0" applyBorder="0" applyAlignment="0" applyProtection="0"/>
    <xf numFmtId="0" fontId="63" fillId="6" borderId="0" applyNumberFormat="0" applyBorder="0" applyAlignment="0" applyProtection="0"/>
    <xf numFmtId="0" fontId="63" fillId="6" borderId="0" applyNumberFormat="0" applyBorder="0" applyAlignment="0" applyProtection="0"/>
    <xf numFmtId="0" fontId="63" fillId="7" borderId="0" applyNumberFormat="0" applyBorder="0" applyAlignment="0" applyProtection="0"/>
    <xf numFmtId="0" fontId="63" fillId="7" borderId="0" applyNumberFormat="0" applyBorder="0" applyAlignment="0" applyProtection="0"/>
    <xf numFmtId="0" fontId="63" fillId="7" borderId="0" applyNumberFormat="0" applyBorder="0" applyAlignment="0" applyProtection="0"/>
    <xf numFmtId="0" fontId="63" fillId="7" borderId="0" applyNumberFormat="0" applyBorder="0" applyAlignment="0" applyProtection="0"/>
    <xf numFmtId="0" fontId="63" fillId="8" borderId="0" applyNumberFormat="0" applyBorder="0" applyAlignment="0" applyProtection="0"/>
    <xf numFmtId="0" fontId="63" fillId="8" borderId="0" applyNumberFormat="0" applyBorder="0" applyAlignment="0" applyProtection="0"/>
    <xf numFmtId="0" fontId="63" fillId="8" borderId="0" applyNumberFormat="0" applyBorder="0" applyAlignment="0" applyProtection="0"/>
    <xf numFmtId="0" fontId="63" fillId="8" borderId="0" applyNumberFormat="0" applyBorder="0" applyAlignment="0" applyProtection="0"/>
    <xf numFmtId="0" fontId="63" fillId="5" borderId="0" applyNumberFormat="0" applyBorder="0" applyAlignment="0" applyProtection="0"/>
    <xf numFmtId="0" fontId="63" fillId="5" borderId="0" applyNumberFormat="0" applyBorder="0" applyAlignment="0" applyProtection="0"/>
    <xf numFmtId="0" fontId="63" fillId="5" borderId="0" applyNumberFormat="0" applyBorder="0" applyAlignment="0" applyProtection="0"/>
    <xf numFmtId="0" fontId="63" fillId="5" borderId="0" applyNumberFormat="0" applyBorder="0" applyAlignment="0" applyProtection="0"/>
    <xf numFmtId="0" fontId="63" fillId="4" borderId="0" applyNumberFormat="0" applyBorder="0" applyAlignment="0" applyProtection="0"/>
    <xf numFmtId="0" fontId="63" fillId="4" borderId="0" applyNumberFormat="0" applyBorder="0" applyAlignment="0" applyProtection="0"/>
    <xf numFmtId="0" fontId="63" fillId="4" borderId="0" applyNumberFormat="0" applyBorder="0" applyAlignment="0" applyProtection="0"/>
    <xf numFmtId="0" fontId="63" fillId="4" borderId="0" applyNumberFormat="0" applyBorder="0" applyAlignment="0" applyProtection="0"/>
    <xf numFmtId="0" fontId="63" fillId="9" borderId="0" applyNumberFormat="0" applyBorder="0" applyAlignment="0" applyProtection="0"/>
    <xf numFmtId="0" fontId="63" fillId="9" borderId="0" applyNumberFormat="0" applyBorder="0" applyAlignment="0" applyProtection="0"/>
    <xf numFmtId="0" fontId="63" fillId="9" borderId="0" applyNumberFormat="0" applyBorder="0" applyAlignment="0" applyProtection="0"/>
    <xf numFmtId="0" fontId="63" fillId="9" borderId="0" applyNumberFormat="0" applyBorder="0" applyAlignment="0" applyProtection="0"/>
    <xf numFmtId="0" fontId="63" fillId="6" borderId="0" applyNumberFormat="0" applyBorder="0" applyAlignment="0" applyProtection="0"/>
    <xf numFmtId="0" fontId="63" fillId="6" borderId="0" applyNumberFormat="0" applyBorder="0" applyAlignment="0" applyProtection="0"/>
    <xf numFmtId="0" fontId="63" fillId="6" borderId="0" applyNumberFormat="0" applyBorder="0" applyAlignment="0" applyProtection="0"/>
    <xf numFmtId="0" fontId="63" fillId="6" borderId="0" applyNumberFormat="0" applyBorder="0" applyAlignment="0" applyProtection="0"/>
    <xf numFmtId="0" fontId="63" fillId="7" borderId="0" applyNumberFormat="0" applyBorder="0" applyAlignment="0" applyProtection="0"/>
    <xf numFmtId="0" fontId="63" fillId="7" borderId="0" applyNumberFormat="0" applyBorder="0" applyAlignment="0" applyProtection="0"/>
    <xf numFmtId="0" fontId="63" fillId="7" borderId="0" applyNumberFormat="0" applyBorder="0" applyAlignment="0" applyProtection="0"/>
    <xf numFmtId="0" fontId="63" fillId="7" borderId="0" applyNumberFormat="0" applyBorder="0" applyAlignment="0" applyProtection="0"/>
    <xf numFmtId="0" fontId="63" fillId="4" borderId="0" applyNumberFormat="0" applyBorder="0" applyAlignment="0" applyProtection="0"/>
    <xf numFmtId="0" fontId="63" fillId="4" borderId="0" applyNumberFormat="0" applyBorder="0" applyAlignment="0" applyProtection="0"/>
    <xf numFmtId="0" fontId="63" fillId="4" borderId="0" applyNumberFormat="0" applyBorder="0" applyAlignment="0" applyProtection="0"/>
    <xf numFmtId="0" fontId="63" fillId="4" borderId="0" applyNumberFormat="0" applyBorder="0" applyAlignment="0" applyProtection="0"/>
    <xf numFmtId="0" fontId="63" fillId="10" borderId="0" applyNumberFormat="0" applyBorder="0" applyAlignment="0" applyProtection="0"/>
    <xf numFmtId="0" fontId="63" fillId="10" borderId="0" applyNumberFormat="0" applyBorder="0" applyAlignment="0" applyProtection="0"/>
    <xf numFmtId="0" fontId="63" fillId="10" borderId="0" applyNumberFormat="0" applyBorder="0" applyAlignment="0" applyProtection="0"/>
    <xf numFmtId="0" fontId="63" fillId="10" borderId="0" applyNumberFormat="0" applyBorder="0" applyAlignment="0" applyProtection="0"/>
    <xf numFmtId="0" fontId="64" fillId="4" borderId="0" applyNumberFormat="0" applyBorder="0" applyAlignment="0" applyProtection="0"/>
    <xf numFmtId="0" fontId="64" fillId="4" borderId="0" applyNumberFormat="0" applyBorder="0" applyAlignment="0" applyProtection="0"/>
    <xf numFmtId="0" fontId="64" fillId="4" borderId="0" applyNumberFormat="0" applyBorder="0" applyAlignment="0" applyProtection="0"/>
    <xf numFmtId="0" fontId="64" fillId="4" borderId="0" applyNumberFormat="0" applyBorder="0" applyAlignment="0" applyProtection="0"/>
    <xf numFmtId="0" fontId="64" fillId="9" borderId="0" applyNumberFormat="0" applyBorder="0" applyAlignment="0" applyProtection="0"/>
    <xf numFmtId="0" fontId="64" fillId="9" borderId="0" applyNumberFormat="0" applyBorder="0" applyAlignment="0" applyProtection="0"/>
    <xf numFmtId="0" fontId="64" fillId="9" borderId="0" applyNumberFormat="0" applyBorder="0" applyAlignment="0" applyProtection="0"/>
    <xf numFmtId="0" fontId="64" fillId="9" borderId="0" applyNumberFormat="0" applyBorder="0" applyAlignment="0" applyProtection="0"/>
    <xf numFmtId="0" fontId="64" fillId="6" borderId="0" applyNumberFormat="0" applyBorder="0" applyAlignment="0" applyProtection="0"/>
    <xf numFmtId="0" fontId="64" fillId="6" borderId="0" applyNumberFormat="0" applyBorder="0" applyAlignment="0" applyProtection="0"/>
    <xf numFmtId="0" fontId="64" fillId="6" borderId="0" applyNumberFormat="0" applyBorder="0" applyAlignment="0" applyProtection="0"/>
    <xf numFmtId="0" fontId="64" fillId="6" borderId="0" applyNumberFormat="0" applyBorder="0" applyAlignment="0" applyProtection="0"/>
    <xf numFmtId="0" fontId="64" fillId="11" borderId="0" applyNumberFormat="0" applyBorder="0" applyAlignment="0" applyProtection="0"/>
    <xf numFmtId="0" fontId="64" fillId="11" borderId="0" applyNumberFormat="0" applyBorder="0" applyAlignment="0" applyProtection="0"/>
    <xf numFmtId="0" fontId="64" fillId="11" borderId="0" applyNumberFormat="0" applyBorder="0" applyAlignment="0" applyProtection="0"/>
    <xf numFmtId="0" fontId="64" fillId="11" borderId="0" applyNumberFormat="0" applyBorder="0" applyAlignment="0" applyProtection="0"/>
    <xf numFmtId="0" fontId="64" fillId="4" borderId="0" applyNumberFormat="0" applyBorder="0" applyAlignment="0" applyProtection="0"/>
    <xf numFmtId="0" fontId="64" fillId="4" borderId="0" applyNumberFormat="0" applyBorder="0" applyAlignment="0" applyProtection="0"/>
    <xf numFmtId="0" fontId="64" fillId="4" borderId="0" applyNumberFormat="0" applyBorder="0" applyAlignment="0" applyProtection="0"/>
    <xf numFmtId="0" fontId="64" fillId="4" borderId="0" applyNumberFormat="0" applyBorder="0" applyAlignment="0" applyProtection="0"/>
    <xf numFmtId="0" fontId="64" fillId="10" borderId="0" applyNumberFormat="0" applyBorder="0" applyAlignment="0" applyProtection="0"/>
    <xf numFmtId="0" fontId="64" fillId="10" borderId="0" applyNumberFormat="0" applyBorder="0" applyAlignment="0" applyProtection="0"/>
    <xf numFmtId="0" fontId="64" fillId="10" borderId="0" applyNumberFormat="0" applyBorder="0" applyAlignment="0" applyProtection="0"/>
    <xf numFmtId="0" fontId="64" fillId="10" borderId="0" applyNumberFormat="0" applyBorder="0" applyAlignment="0" applyProtection="0"/>
    <xf numFmtId="0" fontId="64" fillId="12" borderId="0" applyNumberFormat="0" applyBorder="0" applyAlignment="0" applyProtection="0"/>
    <xf numFmtId="0" fontId="64" fillId="12" borderId="0" applyNumberFormat="0" applyBorder="0" applyAlignment="0" applyProtection="0"/>
    <xf numFmtId="0" fontId="64" fillId="12" borderId="0" applyNumberFormat="0" applyBorder="0" applyAlignment="0" applyProtection="0"/>
    <xf numFmtId="0" fontId="64" fillId="12" borderId="0" applyNumberFormat="0" applyBorder="0" applyAlignment="0" applyProtection="0"/>
    <xf numFmtId="0" fontId="64" fillId="9" borderId="0" applyNumberFormat="0" applyBorder="0" applyAlignment="0" applyProtection="0"/>
    <xf numFmtId="0" fontId="64" fillId="9" borderId="0" applyNumberFormat="0" applyBorder="0" applyAlignment="0" applyProtection="0"/>
    <xf numFmtId="0" fontId="64" fillId="9" borderId="0" applyNumberFormat="0" applyBorder="0" applyAlignment="0" applyProtection="0"/>
    <xf numFmtId="0" fontId="64" fillId="9" borderId="0" applyNumberFormat="0" applyBorder="0" applyAlignment="0" applyProtection="0"/>
    <xf numFmtId="0" fontId="64" fillId="6" borderId="0" applyNumberFormat="0" applyBorder="0" applyAlignment="0" applyProtection="0"/>
    <xf numFmtId="0" fontId="64" fillId="6" borderId="0" applyNumberFormat="0" applyBorder="0" applyAlignment="0" applyProtection="0"/>
    <xf numFmtId="0" fontId="64" fillId="6" borderId="0" applyNumberFormat="0" applyBorder="0" applyAlignment="0" applyProtection="0"/>
    <xf numFmtId="0" fontId="64" fillId="6" borderId="0" applyNumberFormat="0" applyBorder="0" applyAlignment="0" applyProtection="0"/>
    <xf numFmtId="0" fontId="64" fillId="13" borderId="0" applyNumberFormat="0" applyBorder="0" applyAlignment="0" applyProtection="0"/>
    <xf numFmtId="0" fontId="64" fillId="13" borderId="0" applyNumberFormat="0" applyBorder="0" applyAlignment="0" applyProtection="0"/>
    <xf numFmtId="0" fontId="64" fillId="13" borderId="0" applyNumberFormat="0" applyBorder="0" applyAlignment="0" applyProtection="0"/>
    <xf numFmtId="0" fontId="64" fillId="13" borderId="0" applyNumberFormat="0" applyBorder="0" applyAlignment="0" applyProtection="0"/>
    <xf numFmtId="0" fontId="64" fillId="12" borderId="0" applyNumberFormat="0" applyBorder="0" applyAlignment="0" applyProtection="0"/>
    <xf numFmtId="0" fontId="64" fillId="12" borderId="0" applyNumberFormat="0" applyBorder="0" applyAlignment="0" applyProtection="0"/>
    <xf numFmtId="0" fontId="64" fillId="12" borderId="0" applyNumberFormat="0" applyBorder="0" applyAlignment="0" applyProtection="0"/>
    <xf numFmtId="0" fontId="64" fillId="12" borderId="0" applyNumberFormat="0" applyBorder="0" applyAlignment="0" applyProtection="0"/>
    <xf numFmtId="0" fontId="64" fillId="9" borderId="0" applyNumberFormat="0" applyBorder="0" applyAlignment="0" applyProtection="0"/>
    <xf numFmtId="0" fontId="64" fillId="9" borderId="0" applyNumberFormat="0" applyBorder="0" applyAlignment="0" applyProtection="0"/>
    <xf numFmtId="0" fontId="64" fillId="9" borderId="0" applyNumberFormat="0" applyBorder="0" applyAlignment="0" applyProtection="0"/>
    <xf numFmtId="0" fontId="64" fillId="9" borderId="0" applyNumberFormat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6" fillId="14" borderId="4" applyNumberFormat="0" applyAlignment="0" applyProtection="0"/>
    <xf numFmtId="0" fontId="66" fillId="14" borderId="4" applyNumberFormat="0" applyAlignment="0" applyProtection="0"/>
    <xf numFmtId="0" fontId="66" fillId="14" borderId="4" applyNumberFormat="0" applyAlignment="0" applyProtection="0"/>
    <xf numFmtId="0" fontId="66" fillId="14" borderId="4" applyNumberFormat="0" applyAlignment="0" applyProtection="0"/>
    <xf numFmtId="0" fontId="65" fillId="0" borderId="5" applyNumberFormat="0" applyFill="0" applyAlignment="0" applyProtection="0"/>
    <xf numFmtId="0" fontId="65" fillId="0" borderId="5" applyNumberFormat="0" applyFill="0" applyAlignment="0" applyProtection="0"/>
    <xf numFmtId="0" fontId="65" fillId="0" borderId="5" applyNumberFormat="0" applyFill="0" applyAlignment="0" applyProtection="0"/>
    <xf numFmtId="0" fontId="65" fillId="0" borderId="5" applyNumberFormat="0" applyFill="0" applyAlignment="0" applyProtection="0"/>
    <xf numFmtId="0" fontId="5" fillId="15" borderId="6" applyNumberFormat="0" applyFont="0" applyAlignment="0" applyProtection="0"/>
    <xf numFmtId="0" fontId="5" fillId="15" borderId="6" applyNumberFormat="0" applyFont="0" applyAlignment="0" applyProtection="0"/>
    <xf numFmtId="0" fontId="5" fillId="15" borderId="6" applyNumberFormat="0" applyFont="0" applyAlignment="0" applyProtection="0"/>
    <xf numFmtId="0" fontId="5" fillId="15" borderId="6" applyNumberFormat="0" applyFont="0" applyAlignment="0" applyProtection="0"/>
    <xf numFmtId="0" fontId="67" fillId="10" borderId="4" applyNumberFormat="0" applyAlignment="0" applyProtection="0"/>
    <xf numFmtId="0" fontId="67" fillId="10" borderId="4" applyNumberFormat="0" applyAlignment="0" applyProtection="0"/>
    <xf numFmtId="0" fontId="67" fillId="10" borderId="4" applyNumberFormat="0" applyAlignment="0" applyProtection="0"/>
    <xf numFmtId="0" fontId="67" fillId="10" borderId="4" applyNumberFormat="0" applyAlignment="0" applyProtection="0"/>
    <xf numFmtId="186" fontId="15" fillId="0" borderId="0" applyFont="0" applyFill="0" applyBorder="0" applyAlignment="0" applyProtection="0"/>
    <xf numFmtId="0" fontId="68" fillId="16" borderId="0" applyNumberFormat="0" applyBorder="0" applyAlignment="0" applyProtection="0"/>
    <xf numFmtId="0" fontId="68" fillId="16" borderId="0" applyNumberFormat="0" applyBorder="0" applyAlignment="0" applyProtection="0"/>
    <xf numFmtId="0" fontId="68" fillId="16" borderId="0" applyNumberFormat="0" applyBorder="0" applyAlignment="0" applyProtection="0"/>
    <xf numFmtId="0" fontId="68" fillId="16" borderId="0" applyNumberFormat="0" applyBorder="0" applyAlignment="0" applyProtection="0"/>
    <xf numFmtId="187" fontId="15" fillId="0" borderId="0" applyFont="0" applyFill="0" applyBorder="0" applyAlignment="0" applyProtection="0"/>
    <xf numFmtId="0" fontId="69" fillId="0" borderId="0" applyNumberFormat="0" applyBorder="0">
      <alignment horizontal="right"/>
    </xf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3" fillId="0" borderId="0"/>
    <xf numFmtId="1" fontId="3" fillId="0" borderId="0"/>
    <xf numFmtId="0" fontId="15" fillId="0" borderId="0"/>
    <xf numFmtId="0" fontId="30" fillId="0" borderId="0"/>
    <xf numFmtId="0" fontId="30" fillId="0" borderId="0"/>
    <xf numFmtId="0" fontId="7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72" fillId="0" borderId="0" applyNumberFormat="0" applyFill="0" applyBorder="0" applyProtection="0"/>
    <xf numFmtId="0" fontId="1" fillId="0" borderId="0"/>
    <xf numFmtId="0" fontId="58" fillId="0" borderId="0"/>
    <xf numFmtId="0" fontId="15" fillId="0" borderId="0"/>
    <xf numFmtId="188" fontId="3" fillId="0" borderId="0"/>
    <xf numFmtId="0" fontId="3" fillId="0" borderId="0"/>
    <xf numFmtId="0" fontId="15" fillId="0" borderId="0"/>
    <xf numFmtId="0" fontId="3" fillId="0" borderId="0"/>
    <xf numFmtId="0" fontId="15" fillId="0" borderId="0"/>
    <xf numFmtId="0" fontId="15" fillId="0" borderId="0"/>
    <xf numFmtId="0" fontId="1" fillId="0" borderId="0"/>
    <xf numFmtId="188" fontId="3" fillId="0" borderId="0"/>
    <xf numFmtId="0" fontId="73" fillId="6" borderId="0" applyNumberFormat="0" applyBorder="0" applyAlignment="0" applyProtection="0"/>
    <xf numFmtId="0" fontId="73" fillId="6" borderId="0" applyNumberFormat="0" applyBorder="0" applyAlignment="0" applyProtection="0"/>
    <xf numFmtId="0" fontId="73" fillId="6" borderId="0" applyNumberFormat="0" applyBorder="0" applyAlignment="0" applyProtection="0"/>
    <xf numFmtId="0" fontId="73" fillId="6" borderId="0" applyNumberFormat="0" applyBorder="0" applyAlignment="0" applyProtection="0"/>
    <xf numFmtId="0" fontId="74" fillId="14" borderId="4" applyNumberFormat="0" applyAlignment="0" applyProtection="0"/>
    <xf numFmtId="0" fontId="74" fillId="14" borderId="4" applyNumberFormat="0" applyAlignment="0" applyProtection="0"/>
    <xf numFmtId="0" fontId="74" fillId="14" borderId="4" applyNumberFormat="0" applyAlignment="0" applyProtection="0"/>
    <xf numFmtId="0" fontId="74" fillId="14" borderId="4" applyNumberFormat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77" fillId="0" borderId="7" applyNumberFormat="0" applyFill="0" applyAlignment="0" applyProtection="0"/>
    <xf numFmtId="0" fontId="77" fillId="0" borderId="7" applyNumberFormat="0" applyFill="0" applyAlignment="0" applyProtection="0"/>
    <xf numFmtId="0" fontId="77" fillId="0" borderId="7" applyNumberFormat="0" applyFill="0" applyAlignment="0" applyProtection="0"/>
    <xf numFmtId="0" fontId="77" fillId="0" borderId="7" applyNumberFormat="0" applyFill="0" applyAlignment="0" applyProtection="0"/>
    <xf numFmtId="0" fontId="78" fillId="0" borderId="8" applyNumberFormat="0" applyFill="0" applyAlignment="0" applyProtection="0"/>
    <xf numFmtId="0" fontId="78" fillId="0" borderId="8" applyNumberFormat="0" applyFill="0" applyAlignment="0" applyProtection="0"/>
    <xf numFmtId="0" fontId="78" fillId="0" borderId="8" applyNumberFormat="0" applyFill="0" applyAlignment="0" applyProtection="0"/>
    <xf numFmtId="0" fontId="78" fillId="0" borderId="8" applyNumberFormat="0" applyFill="0" applyAlignment="0" applyProtection="0"/>
    <xf numFmtId="0" fontId="79" fillId="0" borderId="9" applyNumberFormat="0" applyFill="0" applyAlignment="0" applyProtection="0"/>
    <xf numFmtId="0" fontId="79" fillId="0" borderId="9" applyNumberFormat="0" applyFill="0" applyAlignment="0" applyProtection="0"/>
    <xf numFmtId="0" fontId="79" fillId="0" borderId="9" applyNumberFormat="0" applyFill="0" applyAlignment="0" applyProtection="0"/>
    <xf numFmtId="0" fontId="79" fillId="0" borderId="9" applyNumberFormat="0" applyFill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80" fillId="0" borderId="10" applyNumberFormat="0" applyFill="0" applyAlignment="0" applyProtection="0"/>
    <xf numFmtId="0" fontId="80" fillId="0" borderId="10" applyNumberFormat="0" applyFill="0" applyAlignment="0" applyProtection="0"/>
    <xf numFmtId="0" fontId="80" fillId="0" borderId="10" applyNumberFormat="0" applyFill="0" applyAlignment="0" applyProtection="0"/>
    <xf numFmtId="0" fontId="80" fillId="0" borderId="10" applyNumberFormat="0" applyFill="0" applyAlignment="0" applyProtection="0"/>
    <xf numFmtId="0" fontId="81" fillId="14" borderId="11" applyNumberFormat="0" applyAlignment="0" applyProtection="0"/>
    <xf numFmtId="0" fontId="81" fillId="14" borderId="11" applyNumberFormat="0" applyAlignment="0" applyProtection="0"/>
    <xf numFmtId="0" fontId="81" fillId="14" borderId="11" applyNumberFormat="0" applyAlignment="0" applyProtection="0"/>
    <xf numFmtId="0" fontId="81" fillId="14" borderId="11" applyNumberFormat="0" applyAlignment="0" applyProtection="0"/>
    <xf numFmtId="0" fontId="15" fillId="0" borderId="0"/>
    <xf numFmtId="189" fontId="15" fillId="0" borderId="0" applyFont="0" applyFill="0" applyBorder="0" applyAlignment="0" applyProtection="0"/>
    <xf numFmtId="190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2" fontId="15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90" fillId="0" borderId="0" applyNumberFormat="0" applyFill="0" applyBorder="0" applyAlignment="0" applyProtection="0">
      <alignment vertical="top"/>
      <protection locked="0"/>
    </xf>
    <xf numFmtId="194" fontId="15" fillId="0" borderId="0" applyFont="0" applyFill="0" applyBorder="0" applyAlignment="0" applyProtection="0"/>
    <xf numFmtId="164" fontId="3" fillId="0" borderId="0"/>
    <xf numFmtId="0" fontId="1" fillId="0" borderId="0"/>
    <xf numFmtId="0" fontId="1" fillId="0" borderId="0"/>
    <xf numFmtId="0" fontId="1" fillId="0" borderId="0"/>
  </cellStyleXfs>
  <cellXfs count="2665">
    <xf numFmtId="0" fontId="0" fillId="0" borderId="0" xfId="0"/>
    <xf numFmtId="1" fontId="4" fillId="0" borderId="0" xfId="1" applyNumberFormat="1" applyFont="1" applyAlignment="1" applyProtection="1">
      <alignment horizontal="left" vertical="center"/>
    </xf>
    <xf numFmtId="1" fontId="5" fillId="0" borderId="0" xfId="1" applyNumberFormat="1" applyFont="1" applyAlignment="1">
      <alignment vertical="center"/>
    </xf>
    <xf numFmtId="1" fontId="6" fillId="0" borderId="0" xfId="1" applyNumberFormat="1" applyFont="1" applyAlignment="1">
      <alignment vertical="center" readingOrder="2"/>
    </xf>
    <xf numFmtId="1" fontId="5" fillId="0" borderId="0" xfId="1" applyNumberFormat="1" applyFont="1" applyAlignment="1">
      <alignment vertical="center" readingOrder="2"/>
    </xf>
    <xf numFmtId="1" fontId="7" fillId="0" borderId="0" xfId="1" quotePrefix="1" applyNumberFormat="1" applyFont="1" applyFill="1" applyAlignment="1" applyProtection="1">
      <alignment horizontal="left" vertical="center"/>
    </xf>
    <xf numFmtId="1" fontId="8" fillId="0" borderId="0" xfId="1" quotePrefix="1" applyNumberFormat="1" applyFont="1" applyFill="1" applyAlignment="1" applyProtection="1">
      <alignment horizontal="left" vertical="center"/>
    </xf>
    <xf numFmtId="167" fontId="7" fillId="0" borderId="0" xfId="2" applyNumberFormat="1" applyFont="1" applyFill="1" applyAlignment="1">
      <alignment horizontal="right" vertical="center" readingOrder="2"/>
    </xf>
    <xf numFmtId="1" fontId="7" fillId="0" borderId="0" xfId="1" applyNumberFormat="1" applyFont="1" applyAlignment="1" applyProtection="1">
      <alignment horizontal="left" vertical="center"/>
    </xf>
    <xf numFmtId="1" fontId="4" fillId="0" borderId="0" xfId="1" applyNumberFormat="1" applyFont="1" applyAlignment="1">
      <alignment horizontal="right" vertical="center" readingOrder="2"/>
    </xf>
    <xf numFmtId="1" fontId="5" fillId="0" borderId="0" xfId="1" applyNumberFormat="1" applyFont="1" applyFill="1" applyAlignment="1">
      <alignment vertical="center"/>
    </xf>
    <xf numFmtId="1" fontId="5" fillId="0" borderId="0" xfId="1" applyNumberFormat="1" applyFont="1" applyAlignment="1">
      <alignment horizontal="right" vertical="center" readingOrder="2"/>
    </xf>
    <xf numFmtId="1" fontId="10" fillId="0" borderId="0" xfId="1" applyNumberFormat="1" applyFont="1" applyAlignment="1">
      <alignment horizontal="right" vertical="center" wrapText="1"/>
    </xf>
    <xf numFmtId="1" fontId="8" fillId="0" borderId="0" xfId="1" applyNumberFormat="1" applyFont="1" applyAlignment="1">
      <alignment vertical="center"/>
    </xf>
    <xf numFmtId="1" fontId="8" fillId="0" borderId="0" xfId="1" applyNumberFormat="1" applyFont="1" applyAlignment="1">
      <alignment horizontal="right" vertical="center" readingOrder="2"/>
    </xf>
    <xf numFmtId="1" fontId="10" fillId="0" borderId="0" xfId="1" applyNumberFormat="1" applyFont="1" applyAlignment="1" applyProtection="1">
      <alignment horizontal="left" vertical="center"/>
    </xf>
    <xf numFmtId="3" fontId="10" fillId="0" borderId="0" xfId="0" applyNumberFormat="1" applyFont="1" applyAlignment="1">
      <alignment wrapText="1"/>
    </xf>
    <xf numFmtId="3" fontId="10" fillId="0" borderId="0" xfId="1" applyNumberFormat="1" applyFont="1" applyAlignment="1">
      <alignment vertical="center" wrapText="1"/>
    </xf>
    <xf numFmtId="1" fontId="10" fillId="0" borderId="0" xfId="1" applyNumberFormat="1" applyFont="1" applyAlignment="1">
      <alignment horizontal="right" vertical="center" readingOrder="2"/>
    </xf>
    <xf numFmtId="1" fontId="5" fillId="0" borderId="0" xfId="1" applyNumberFormat="1" applyFont="1" applyAlignment="1" applyProtection="1">
      <alignment horizontal="left" vertical="center"/>
    </xf>
    <xf numFmtId="3" fontId="5" fillId="0" borderId="0" xfId="1" applyNumberFormat="1" applyFont="1" applyAlignment="1">
      <alignment vertical="center" wrapText="1"/>
    </xf>
    <xf numFmtId="1" fontId="11" fillId="0" borderId="0" xfId="1" applyNumberFormat="1" applyFont="1" applyAlignment="1">
      <alignment horizontal="right" vertical="center" readingOrder="2"/>
    </xf>
    <xf numFmtId="1" fontId="12" fillId="0" borderId="0" xfId="1" applyNumberFormat="1" applyFont="1" applyAlignment="1">
      <alignment horizontal="right" vertical="center" readingOrder="2"/>
    </xf>
    <xf numFmtId="1" fontId="8" fillId="0" borderId="0" xfId="1" applyNumberFormat="1" applyFont="1" applyAlignment="1" applyProtection="1">
      <alignment horizontal="left" vertical="center"/>
    </xf>
    <xf numFmtId="167" fontId="5" fillId="0" borderId="0" xfId="1" applyNumberFormat="1" applyFont="1" applyAlignment="1">
      <alignment vertical="center" wrapText="1"/>
    </xf>
    <xf numFmtId="1" fontId="11" fillId="0" borderId="0" xfId="1" applyNumberFormat="1" applyFont="1" applyAlignment="1">
      <alignment vertical="center"/>
    </xf>
    <xf numFmtId="1" fontId="11" fillId="0" borderId="0" xfId="1" applyNumberFormat="1" applyFont="1" applyAlignment="1">
      <alignment vertical="center" wrapText="1"/>
    </xf>
    <xf numFmtId="1" fontId="11" fillId="0" borderId="0" xfId="0" applyNumberFormat="1" applyFont="1" applyAlignment="1">
      <alignment vertical="center"/>
    </xf>
    <xf numFmtId="1" fontId="5" fillId="0" borderId="0" xfId="0" applyNumberFormat="1" applyFont="1" applyAlignment="1">
      <alignment vertical="center"/>
    </xf>
    <xf numFmtId="1" fontId="5" fillId="0" borderId="0" xfId="0" applyNumberFormat="1" applyFont="1" applyAlignment="1">
      <alignment vertical="center" readingOrder="2"/>
    </xf>
    <xf numFmtId="1" fontId="13" fillId="0" borderId="0" xfId="0" applyNumberFormat="1" applyFont="1" applyAlignment="1">
      <alignment vertical="center"/>
    </xf>
    <xf numFmtId="1" fontId="13" fillId="0" borderId="0" xfId="1" applyNumberFormat="1" applyFont="1" applyAlignment="1">
      <alignment horizontal="right" vertical="center" readingOrder="2"/>
    </xf>
    <xf numFmtId="1" fontId="13" fillId="0" borderId="0" xfId="1" quotePrefix="1" applyNumberFormat="1" applyFont="1" applyAlignment="1" applyProtection="1">
      <alignment horizontal="left" vertical="center"/>
    </xf>
    <xf numFmtId="1" fontId="5" fillId="0" borderId="0" xfId="1" quotePrefix="1" applyNumberFormat="1" applyFont="1" applyAlignment="1">
      <alignment horizontal="right" vertical="center" readingOrder="2"/>
    </xf>
    <xf numFmtId="1" fontId="4" fillId="0" borderId="0" xfId="3" applyNumberFormat="1" applyFont="1" applyFill="1" applyAlignment="1" applyProtection="1">
      <alignment horizontal="left" vertical="center"/>
    </xf>
    <xf numFmtId="1" fontId="5" fillId="0" borderId="0" xfId="3" applyNumberFormat="1" applyFont="1" applyFill="1" applyAlignment="1">
      <alignment vertical="center"/>
    </xf>
    <xf numFmtId="1" fontId="6" fillId="0" borderId="0" xfId="3" applyNumberFormat="1" applyFont="1" applyFill="1" applyAlignment="1">
      <alignment vertical="center" readingOrder="2"/>
    </xf>
    <xf numFmtId="1" fontId="5" fillId="0" borderId="0" xfId="3" applyNumberFormat="1" applyFont="1" applyFill="1" applyAlignment="1" applyProtection="1">
      <alignment horizontal="left" vertical="center"/>
    </xf>
    <xf numFmtId="1" fontId="14" fillId="0" borderId="0" xfId="3" applyNumberFormat="1" applyFont="1" applyFill="1" applyAlignment="1">
      <alignment vertical="center" readingOrder="2"/>
    </xf>
    <xf numFmtId="1" fontId="7" fillId="0" borderId="0" xfId="3" quotePrefix="1" applyNumberFormat="1" applyFont="1" applyFill="1" applyAlignment="1" applyProtection="1">
      <alignment horizontal="left" vertical="center"/>
    </xf>
    <xf numFmtId="1" fontId="7" fillId="0" borderId="0" xfId="3" applyNumberFormat="1" applyFont="1" applyFill="1" applyAlignment="1">
      <alignment horizontal="right" vertical="center" readingOrder="2"/>
    </xf>
    <xf numFmtId="1" fontId="7" fillId="0" borderId="0" xfId="3" applyNumberFormat="1" applyFont="1" applyFill="1" applyAlignment="1" applyProtection="1">
      <alignment horizontal="left" vertical="center"/>
    </xf>
    <xf numFmtId="1" fontId="4" fillId="0" borderId="0" xfId="3" applyNumberFormat="1" applyFont="1" applyFill="1" applyAlignment="1">
      <alignment horizontal="right" vertical="center" readingOrder="2"/>
    </xf>
    <xf numFmtId="1" fontId="11" fillId="0" borderId="0" xfId="3" applyNumberFormat="1" applyFont="1" applyFill="1" applyAlignment="1">
      <alignment horizontal="right" vertical="center" readingOrder="2"/>
    </xf>
    <xf numFmtId="1" fontId="10" fillId="0" borderId="0" xfId="3" quotePrefix="1" applyNumberFormat="1" applyFont="1" applyFill="1" applyAlignment="1">
      <alignment horizontal="right" vertical="center"/>
    </xf>
    <xf numFmtId="1" fontId="10" fillId="0" borderId="0" xfId="3" applyNumberFormat="1" applyFont="1" applyFill="1" applyAlignment="1">
      <alignment horizontal="right" vertical="center"/>
    </xf>
    <xf numFmtId="1" fontId="10" fillId="0" borderId="0" xfId="3" quotePrefix="1" applyNumberFormat="1" applyFont="1" applyFill="1" applyAlignment="1" applyProtection="1">
      <alignment horizontal="right" vertical="center"/>
    </xf>
    <xf numFmtId="167" fontId="10" fillId="0" borderId="0" xfId="4" quotePrefix="1" applyNumberFormat="1" applyFont="1" applyFill="1" applyAlignment="1" applyProtection="1">
      <alignment horizontal="left" vertical="center"/>
    </xf>
    <xf numFmtId="1" fontId="10" fillId="0" borderId="0" xfId="3" applyNumberFormat="1" applyFont="1" applyFill="1" applyAlignment="1" applyProtection="1">
      <alignment horizontal="right" vertical="center"/>
    </xf>
    <xf numFmtId="1" fontId="12" fillId="0" borderId="0" xfId="0" quotePrefix="1" applyNumberFormat="1" applyFont="1" applyFill="1" applyAlignment="1">
      <alignment horizontal="right" vertical="center"/>
    </xf>
    <xf numFmtId="1" fontId="12" fillId="0" borderId="0" xfId="3" applyNumberFormat="1" applyFont="1" applyFill="1" applyAlignment="1">
      <alignment horizontal="right" vertical="center" readingOrder="2"/>
    </xf>
    <xf numFmtId="0" fontId="10" fillId="0" borderId="0" xfId="5" applyFont="1" applyFill="1" applyAlignment="1">
      <alignment horizontal="left" vertical="center"/>
    </xf>
    <xf numFmtId="168" fontId="10" fillId="0" borderId="0" xfId="0" applyNumberFormat="1" applyFont="1" applyFill="1" applyBorder="1" applyAlignment="1">
      <alignment horizontal="right" vertical="center"/>
    </xf>
    <xf numFmtId="1" fontId="16" fillId="0" borderId="0" xfId="6" quotePrefix="1" applyNumberFormat="1" applyFont="1" applyFill="1" applyAlignment="1">
      <alignment horizontal="right" vertical="center" readingOrder="2"/>
    </xf>
    <xf numFmtId="0" fontId="17" fillId="0" borderId="0" xfId="5" quotePrefix="1" applyFont="1" applyFill="1" applyAlignment="1">
      <alignment horizontal="left" vertical="center"/>
    </xf>
    <xf numFmtId="168" fontId="18" fillId="0" borderId="0" xfId="0" applyNumberFormat="1" applyFont="1" applyBorder="1"/>
    <xf numFmtId="1" fontId="19" fillId="0" borderId="0" xfId="6" applyNumberFormat="1" applyFont="1" applyFill="1" applyAlignment="1">
      <alignment horizontal="right" vertical="center" indent="1" readingOrder="2"/>
    </xf>
    <xf numFmtId="0" fontId="5" fillId="0" borderId="0" xfId="5" quotePrefix="1" applyFont="1" applyFill="1" applyBorder="1" applyAlignment="1">
      <alignment horizontal="left" vertical="center"/>
    </xf>
    <xf numFmtId="165" fontId="17" fillId="0" borderId="0" xfId="7" applyFont="1" applyFill="1" applyAlignment="1">
      <alignment vertical="center"/>
    </xf>
    <xf numFmtId="0" fontId="10" fillId="0" borderId="0" xfId="5" quotePrefix="1" applyFont="1" applyFill="1" applyAlignment="1">
      <alignment horizontal="left" vertical="center"/>
    </xf>
    <xf numFmtId="1" fontId="16" fillId="0" borderId="0" xfId="6" applyNumberFormat="1" applyFont="1" applyFill="1" applyAlignment="1">
      <alignment horizontal="right" vertical="center"/>
    </xf>
    <xf numFmtId="1" fontId="19" fillId="0" borderId="0" xfId="6" applyNumberFormat="1" applyFont="1" applyFill="1" applyAlignment="1">
      <alignment horizontal="right" vertical="center" indent="1"/>
    </xf>
    <xf numFmtId="167" fontId="17" fillId="0" borderId="0" xfId="5" quotePrefix="1" applyNumberFormat="1" applyFont="1" applyFill="1" applyAlignment="1" applyProtection="1">
      <alignment horizontal="left" vertical="center"/>
    </xf>
    <xf numFmtId="0" fontId="5" fillId="0" borderId="0" xfId="5" applyFont="1" applyFill="1" applyAlignment="1">
      <alignment vertical="center"/>
    </xf>
    <xf numFmtId="0" fontId="10" fillId="0" borderId="0" xfId="5" applyFont="1" applyFill="1" applyAlignment="1">
      <alignment vertical="center"/>
    </xf>
    <xf numFmtId="167" fontId="10" fillId="0" borderId="0" xfId="5" applyNumberFormat="1" applyFont="1" applyFill="1" applyAlignment="1" applyProtection="1">
      <alignment horizontal="left" vertical="center"/>
    </xf>
    <xf numFmtId="0" fontId="5" fillId="0" borderId="0" xfId="5" quotePrefix="1" applyFont="1" applyFill="1" applyAlignment="1">
      <alignment horizontal="left" vertical="center"/>
    </xf>
    <xf numFmtId="1" fontId="4" fillId="0" borderId="0" xfId="3" applyNumberFormat="1" applyFont="1" applyAlignment="1" applyProtection="1">
      <alignment horizontal="left" vertical="center"/>
    </xf>
    <xf numFmtId="1" fontId="5" fillId="0" borderId="0" xfId="3" applyNumberFormat="1" applyFont="1" applyAlignment="1">
      <alignment vertical="center"/>
    </xf>
    <xf numFmtId="1" fontId="6" fillId="0" borderId="0" xfId="3" applyNumberFormat="1" applyFont="1" applyAlignment="1">
      <alignment vertical="center" readingOrder="2"/>
    </xf>
    <xf numFmtId="1" fontId="5" fillId="0" borderId="0" xfId="3" applyNumberFormat="1" applyFont="1" applyAlignment="1" applyProtection="1">
      <alignment horizontal="left" vertical="center"/>
    </xf>
    <xf numFmtId="1" fontId="14" fillId="0" borderId="0" xfId="3" applyNumberFormat="1" applyFont="1" applyAlignment="1">
      <alignment vertical="center" readingOrder="2"/>
    </xf>
    <xf numFmtId="1" fontId="7" fillId="0" borderId="0" xfId="3" quotePrefix="1" applyNumberFormat="1" applyFont="1" applyAlignment="1" applyProtection="1">
      <alignment horizontal="left" vertical="center"/>
    </xf>
    <xf numFmtId="1" fontId="14" fillId="0" borderId="0" xfId="3" applyNumberFormat="1" applyFont="1" applyAlignment="1">
      <alignment vertical="center"/>
    </xf>
    <xf numFmtId="1" fontId="7" fillId="0" borderId="0" xfId="3" applyNumberFormat="1" applyFont="1" applyAlignment="1">
      <alignment horizontal="right" vertical="center" readingOrder="2"/>
    </xf>
    <xf numFmtId="1" fontId="7" fillId="0" borderId="0" xfId="3" applyNumberFormat="1" applyFont="1" applyAlignment="1" applyProtection="1">
      <alignment horizontal="left" vertical="center"/>
    </xf>
    <xf numFmtId="1" fontId="14" fillId="0" borderId="0" xfId="3" applyNumberFormat="1" applyFont="1" applyBorder="1" applyAlignment="1">
      <alignment vertical="center"/>
    </xf>
    <xf numFmtId="1" fontId="14" fillId="0" borderId="0" xfId="3" applyNumberFormat="1" applyFont="1" applyAlignment="1">
      <alignment horizontal="right" vertical="center" readingOrder="2"/>
    </xf>
    <xf numFmtId="1" fontId="10" fillId="0" borderId="0" xfId="3" quotePrefix="1" applyNumberFormat="1" applyFont="1" applyBorder="1" applyAlignment="1">
      <alignment horizontal="right" vertical="center"/>
    </xf>
    <xf numFmtId="1" fontId="10" fillId="0" borderId="0" xfId="3" applyNumberFormat="1" applyFont="1" applyBorder="1" applyAlignment="1">
      <alignment horizontal="right" vertical="center"/>
    </xf>
    <xf numFmtId="1" fontId="10" fillId="0" borderId="0" xfId="3" quotePrefix="1" applyNumberFormat="1" applyFont="1" applyBorder="1" applyAlignment="1" applyProtection="1">
      <alignment horizontal="right" vertical="center"/>
    </xf>
    <xf numFmtId="167" fontId="10" fillId="0" borderId="0" xfId="4" quotePrefix="1" applyNumberFormat="1" applyFont="1" applyAlignment="1" applyProtection="1">
      <alignment horizontal="left" vertical="center"/>
    </xf>
    <xf numFmtId="1" fontId="10" fillId="0" borderId="0" xfId="3" applyNumberFormat="1" applyFont="1" applyBorder="1" applyAlignment="1" applyProtection="1">
      <alignment horizontal="right" vertical="center"/>
    </xf>
    <xf numFmtId="1" fontId="12" fillId="0" borderId="0" xfId="0" quotePrefix="1" applyNumberFormat="1" applyFont="1" applyAlignment="1">
      <alignment horizontal="right" vertical="center"/>
    </xf>
    <xf numFmtId="1" fontId="10" fillId="0" borderId="0" xfId="3" applyNumberFormat="1" applyFont="1" applyAlignment="1">
      <alignment horizontal="right" vertical="center"/>
    </xf>
    <xf numFmtId="0" fontId="10" fillId="2" borderId="0" xfId="5" applyFont="1" applyFill="1" applyAlignment="1">
      <alignment vertical="center"/>
    </xf>
    <xf numFmtId="168" fontId="10" fillId="0" borderId="0" xfId="0" applyNumberFormat="1" applyFont="1" applyFill="1" applyBorder="1"/>
    <xf numFmtId="168" fontId="10" fillId="0" borderId="0" xfId="0" applyNumberFormat="1" applyFont="1" applyFill="1" applyBorder="1" applyAlignment="1">
      <alignment vertical="center"/>
    </xf>
    <xf numFmtId="1" fontId="12" fillId="2" borderId="0" xfId="6" applyNumberFormat="1" applyFont="1" applyFill="1" applyBorder="1" applyAlignment="1">
      <alignment horizontal="right" vertical="center" readingOrder="2"/>
    </xf>
    <xf numFmtId="1" fontId="5" fillId="0" borderId="0" xfId="0" applyNumberFormat="1" applyFont="1" applyFill="1" applyBorder="1"/>
    <xf numFmtId="3" fontId="20" fillId="0" borderId="0" xfId="0" applyNumberFormat="1" applyFont="1" applyFill="1" applyBorder="1" applyAlignment="1">
      <alignment vertical="center"/>
    </xf>
    <xf numFmtId="1" fontId="18" fillId="0" borderId="0" xfId="0" applyNumberFormat="1" applyFont="1" applyFill="1" applyBorder="1"/>
    <xf numFmtId="168" fontId="18" fillId="0" borderId="0" xfId="0" applyNumberFormat="1" applyFont="1" applyBorder="1" applyAlignment="1">
      <alignment horizontal="right" vertical="center"/>
    </xf>
    <xf numFmtId="167" fontId="10" fillId="2" borderId="0" xfId="5" quotePrefix="1" applyNumberFormat="1" applyFont="1" applyFill="1" applyAlignment="1" applyProtection="1">
      <alignment horizontal="left" vertical="center"/>
    </xf>
    <xf numFmtId="1" fontId="12" fillId="2" borderId="0" xfId="6" quotePrefix="1" applyNumberFormat="1" applyFont="1" applyFill="1" applyAlignment="1">
      <alignment horizontal="right" vertical="center"/>
    </xf>
    <xf numFmtId="167" fontId="10" fillId="2" borderId="0" xfId="5" applyNumberFormat="1" applyFont="1" applyFill="1" applyAlignment="1" applyProtection="1">
      <alignment horizontal="left" vertical="center"/>
    </xf>
    <xf numFmtId="1" fontId="12" fillId="2" borderId="0" xfId="6" applyNumberFormat="1" applyFont="1" applyFill="1" applyAlignment="1">
      <alignment horizontal="right" vertical="center" readingOrder="2"/>
    </xf>
    <xf numFmtId="1" fontId="12" fillId="2" borderId="0" xfId="6" quotePrefix="1" applyNumberFormat="1" applyFont="1" applyFill="1" applyBorder="1" applyAlignment="1">
      <alignment horizontal="right" vertical="center"/>
    </xf>
    <xf numFmtId="0" fontId="10" fillId="2" borderId="0" xfId="5" quotePrefix="1" applyFont="1" applyFill="1" applyAlignment="1">
      <alignment horizontal="left" vertical="center"/>
    </xf>
    <xf numFmtId="0" fontId="17" fillId="0" borderId="0" xfId="5" applyFont="1" applyAlignment="1">
      <alignment horizontal="left" vertical="center"/>
    </xf>
    <xf numFmtId="1" fontId="11" fillId="0" borderId="0" xfId="6" applyNumberFormat="1" applyFont="1" applyAlignment="1">
      <alignment horizontal="right" vertical="center" indent="1"/>
    </xf>
    <xf numFmtId="0" fontId="17" fillId="0" borderId="0" xfId="5" quotePrefix="1" applyFont="1" applyAlignment="1">
      <alignment horizontal="left" vertical="center"/>
    </xf>
    <xf numFmtId="0" fontId="10" fillId="0" borderId="0" xfId="4" applyNumberFormat="1" applyFont="1" applyAlignment="1" applyProtection="1">
      <alignment horizontal="left" vertical="center"/>
    </xf>
    <xf numFmtId="3" fontId="10" fillId="0" borderId="0" xfId="3" applyNumberFormat="1" applyFont="1" applyAlignment="1">
      <alignment vertical="center"/>
    </xf>
    <xf numFmtId="1" fontId="12" fillId="0" borderId="0" xfId="0" applyNumberFormat="1" applyFont="1" applyAlignment="1">
      <alignment horizontal="right" vertical="center" readingOrder="2"/>
    </xf>
    <xf numFmtId="167" fontId="11" fillId="0" borderId="0" xfId="3" applyNumberFormat="1" applyFont="1" applyFill="1" applyAlignment="1">
      <alignment vertical="center"/>
    </xf>
    <xf numFmtId="1" fontId="21" fillId="0" borderId="0" xfId="3" applyNumberFormat="1" applyFont="1" applyAlignment="1">
      <alignment horizontal="center" vertical="center"/>
    </xf>
    <xf numFmtId="167" fontId="5" fillId="0" borderId="0" xfId="3" applyNumberFormat="1" applyFont="1" applyAlignment="1">
      <alignment vertical="center"/>
    </xf>
    <xf numFmtId="0" fontId="4" fillId="0" borderId="0" xfId="8" applyNumberFormat="1" applyFont="1" applyFill="1" applyAlignment="1" applyProtection="1">
      <alignment horizontal="left" vertical="center"/>
    </xf>
    <xf numFmtId="0" fontId="5" fillId="0" borderId="0" xfId="8" applyNumberFormat="1" applyFont="1" applyFill="1" applyAlignment="1">
      <alignment vertical="center"/>
    </xf>
    <xf numFmtId="0" fontId="6" fillId="0" borderId="0" xfId="8" applyNumberFormat="1" applyFont="1" applyFill="1" applyAlignment="1">
      <alignment horizontal="right" vertical="center" readingOrder="2"/>
    </xf>
    <xf numFmtId="0" fontId="5" fillId="0" borderId="0" xfId="8" applyNumberFormat="1" applyFont="1" applyFill="1" applyAlignment="1">
      <alignment horizontal="right" vertical="center" readingOrder="2"/>
    </xf>
    <xf numFmtId="0" fontId="7" fillId="0" borderId="0" xfId="8" quotePrefix="1" applyNumberFormat="1" applyFont="1" applyFill="1" applyAlignment="1" applyProtection="1">
      <alignment horizontal="left" vertical="center"/>
    </xf>
    <xf numFmtId="0" fontId="14" fillId="0" borderId="0" xfId="8" applyNumberFormat="1" applyFont="1" applyFill="1" applyAlignment="1">
      <alignment vertical="center"/>
    </xf>
    <xf numFmtId="0" fontId="14" fillId="0" borderId="0" xfId="0" applyNumberFormat="1" applyFont="1" applyFill="1" applyAlignment="1">
      <alignment vertical="center"/>
    </xf>
    <xf numFmtId="0" fontId="7" fillId="0" borderId="0" xfId="8" applyNumberFormat="1" applyFont="1" applyFill="1" applyAlignment="1" applyProtection="1">
      <alignment horizontal="left" vertical="center"/>
    </xf>
    <xf numFmtId="0" fontId="4" fillId="0" borderId="0" xfId="8" applyNumberFormat="1" applyFont="1" applyFill="1" applyAlignment="1">
      <alignment vertical="center" readingOrder="2"/>
    </xf>
    <xf numFmtId="1" fontId="5" fillId="0" borderId="0" xfId="1" applyNumberFormat="1" applyFont="1" applyFill="1" applyAlignment="1" applyProtection="1">
      <alignment horizontal="left" vertical="center"/>
    </xf>
    <xf numFmtId="1" fontId="9" fillId="0" borderId="0" xfId="1" applyNumberFormat="1" applyFont="1" applyFill="1" applyAlignment="1" applyProtection="1">
      <alignment horizontal="left" vertical="center"/>
    </xf>
    <xf numFmtId="0" fontId="10" fillId="0" borderId="0" xfId="3" applyNumberFormat="1" applyFont="1" applyFill="1" applyAlignment="1">
      <alignment horizontal="right" vertical="center"/>
    </xf>
    <xf numFmtId="10" fontId="8" fillId="0" borderId="0" xfId="3" applyNumberFormat="1" applyFont="1" applyFill="1" applyAlignment="1">
      <alignment horizontal="right" vertical="top" readingOrder="2"/>
    </xf>
    <xf numFmtId="0" fontId="10" fillId="0" borderId="0" xfId="8" applyNumberFormat="1" applyFont="1" applyFill="1" applyAlignment="1" applyProtection="1">
      <alignment horizontal="right" vertical="center"/>
    </xf>
    <xf numFmtId="1" fontId="10" fillId="0" borderId="0" xfId="3" quotePrefix="1" applyNumberFormat="1" applyFont="1" applyFill="1" applyAlignment="1" applyProtection="1">
      <alignment horizontal="center" vertical="center"/>
    </xf>
    <xf numFmtId="0" fontId="11" fillId="0" borderId="0" xfId="8" applyNumberFormat="1" applyFont="1" applyFill="1" applyAlignment="1">
      <alignment vertical="center"/>
    </xf>
    <xf numFmtId="0" fontId="12" fillId="0" borderId="0" xfId="8" applyNumberFormat="1" applyFont="1" applyFill="1" applyAlignment="1" applyProtection="1">
      <alignment horizontal="right" vertical="center"/>
    </xf>
    <xf numFmtId="168" fontId="18" fillId="0" borderId="0" xfId="0" applyNumberFormat="1" applyFont="1" applyFill="1" applyBorder="1"/>
    <xf numFmtId="0" fontId="4" fillId="0" borderId="0" xfId="8" applyNumberFormat="1" applyFont="1" applyAlignment="1" applyProtection="1">
      <alignment horizontal="left" vertical="center"/>
    </xf>
    <xf numFmtId="0" fontId="5" fillId="0" borderId="0" xfId="8" applyNumberFormat="1" applyFont="1" applyAlignment="1">
      <alignment vertical="center"/>
    </xf>
    <xf numFmtId="0" fontId="6" fillId="0" borderId="0" xfId="8" applyNumberFormat="1" applyFont="1" applyAlignment="1">
      <alignment vertical="center" readingOrder="2"/>
    </xf>
    <xf numFmtId="0" fontId="5" fillId="0" borderId="0" xfId="8" applyNumberFormat="1" applyFont="1" applyAlignment="1">
      <alignment vertical="center" readingOrder="2"/>
    </xf>
    <xf numFmtId="0" fontId="7" fillId="0" borderId="0" xfId="8" quotePrefix="1" applyNumberFormat="1" applyFont="1" applyAlignment="1" applyProtection="1">
      <alignment horizontal="left" vertical="center"/>
    </xf>
    <xf numFmtId="0" fontId="9" fillId="0" borderId="0" xfId="8" applyNumberFormat="1" applyFont="1" applyAlignment="1">
      <alignment vertical="center"/>
    </xf>
    <xf numFmtId="0" fontId="9" fillId="0" borderId="0" xfId="0" applyNumberFormat="1" applyFont="1" applyAlignment="1">
      <alignment vertical="center"/>
    </xf>
    <xf numFmtId="0" fontId="7" fillId="0" borderId="0" xfId="8" applyNumberFormat="1" applyFont="1" applyAlignment="1" applyProtection="1">
      <alignment horizontal="left" vertical="center"/>
    </xf>
    <xf numFmtId="0" fontId="4" fillId="0" borderId="0" xfId="8" applyNumberFormat="1" applyFont="1" applyAlignment="1">
      <alignment vertical="center" readingOrder="2"/>
    </xf>
    <xf numFmtId="0" fontId="7" fillId="0" borderId="0" xfId="8" applyNumberFormat="1" applyFont="1" applyAlignment="1">
      <alignment vertical="center" readingOrder="2"/>
    </xf>
    <xf numFmtId="1" fontId="9" fillId="0" borderId="0" xfId="1" applyNumberFormat="1" applyFont="1" applyAlignment="1" applyProtection="1">
      <alignment horizontal="left" vertical="center"/>
    </xf>
    <xf numFmtId="0" fontId="10" fillId="0" borderId="0" xfId="3" applyNumberFormat="1" applyFont="1" applyAlignment="1">
      <alignment horizontal="right" vertical="center"/>
    </xf>
    <xf numFmtId="10" fontId="8" fillId="0" borderId="0" xfId="3" applyNumberFormat="1" applyFont="1" applyAlignment="1">
      <alignment horizontal="right" vertical="top" readingOrder="2"/>
    </xf>
    <xf numFmtId="0" fontId="10" fillId="0" borderId="0" xfId="8" applyNumberFormat="1" applyFont="1" applyAlignment="1" applyProtection="1">
      <alignment horizontal="right" vertical="center"/>
    </xf>
    <xf numFmtId="1" fontId="10" fillId="0" borderId="0" xfId="3" quotePrefix="1" applyNumberFormat="1" applyFont="1" applyAlignment="1" applyProtection="1">
      <alignment horizontal="center" vertical="center"/>
    </xf>
    <xf numFmtId="0" fontId="11" fillId="0" borderId="0" xfId="8" applyNumberFormat="1" applyFont="1" applyAlignment="1">
      <alignment vertical="center"/>
    </xf>
    <xf numFmtId="0" fontId="12" fillId="0" borderId="0" xfId="8" applyNumberFormat="1" applyFont="1" applyAlignment="1" applyProtection="1">
      <alignment horizontal="right" vertical="center"/>
    </xf>
    <xf numFmtId="0" fontId="10" fillId="0" borderId="0" xfId="4" quotePrefix="1" applyNumberFormat="1" applyFont="1" applyAlignment="1" applyProtection="1">
      <alignment horizontal="left" vertical="center"/>
    </xf>
    <xf numFmtId="168" fontId="22" fillId="0" borderId="0" xfId="0" applyNumberFormat="1" applyFont="1" applyFill="1" applyBorder="1" applyAlignment="1">
      <alignment horizontal="right" vertical="center"/>
    </xf>
    <xf numFmtId="3" fontId="10" fillId="0" borderId="0" xfId="8" applyNumberFormat="1" applyFont="1" applyAlignment="1">
      <alignment horizontal="right" vertical="center"/>
    </xf>
    <xf numFmtId="0" fontId="10" fillId="0" borderId="0" xfId="1" applyNumberFormat="1" applyFont="1" applyAlignment="1" applyProtection="1">
      <alignment horizontal="left" vertical="center"/>
    </xf>
    <xf numFmtId="168" fontId="10" fillId="0" borderId="0" xfId="8" applyNumberFormat="1" applyFont="1" applyAlignment="1">
      <alignment horizontal="right" vertical="center"/>
    </xf>
    <xf numFmtId="167" fontId="4" fillId="0" borderId="0" xfId="9" applyNumberFormat="1" applyFont="1" applyAlignment="1" applyProtection="1">
      <alignment horizontal="left" vertical="center"/>
    </xf>
    <xf numFmtId="167" fontId="10" fillId="0" borderId="0" xfId="9" applyNumberFormat="1" applyFont="1" applyAlignment="1">
      <alignment horizontal="right" vertical="center"/>
    </xf>
    <xf numFmtId="167" fontId="6" fillId="0" borderId="0" xfId="9" quotePrefix="1" applyNumberFormat="1" applyFont="1" applyAlignment="1">
      <alignment horizontal="right" vertical="center" readingOrder="2"/>
    </xf>
    <xf numFmtId="0" fontId="5" fillId="0" borderId="0" xfId="10" applyFont="1" applyAlignment="1">
      <alignment vertical="center"/>
    </xf>
    <xf numFmtId="167" fontId="4" fillId="0" borderId="0" xfId="9" applyNumberFormat="1" applyFont="1" applyAlignment="1">
      <alignment vertical="center"/>
    </xf>
    <xf numFmtId="167" fontId="5" fillId="0" borderId="0" xfId="9" applyNumberFormat="1" applyFont="1" applyAlignment="1">
      <alignment vertical="center"/>
    </xf>
    <xf numFmtId="167" fontId="5" fillId="0" borderId="0" xfId="9" applyNumberFormat="1" applyFont="1" applyAlignment="1">
      <alignment horizontal="right" vertical="center"/>
    </xf>
    <xf numFmtId="167" fontId="5" fillId="0" borderId="0" xfId="9" applyNumberFormat="1" applyFont="1" applyAlignment="1">
      <alignment horizontal="right" vertical="center" readingOrder="2"/>
    </xf>
    <xf numFmtId="167" fontId="7" fillId="0" borderId="0" xfId="9" quotePrefix="1" applyNumberFormat="1" applyFont="1" applyFill="1" applyAlignment="1" applyProtection="1">
      <alignment horizontal="left" vertical="center"/>
    </xf>
    <xf numFmtId="167" fontId="7" fillId="0" borderId="0" xfId="9" applyNumberFormat="1" applyFont="1" applyAlignment="1">
      <alignment horizontal="right" vertical="center"/>
    </xf>
    <xf numFmtId="167" fontId="7" fillId="0" borderId="0" xfId="9" applyNumberFormat="1" applyFont="1" applyFill="1" applyAlignment="1">
      <alignment horizontal="right" vertical="center" readingOrder="2"/>
    </xf>
    <xf numFmtId="0" fontId="14" fillId="0" borderId="0" xfId="10" applyFont="1" applyAlignment="1">
      <alignment vertical="center"/>
    </xf>
    <xf numFmtId="167" fontId="7" fillId="0" borderId="0" xfId="9" applyNumberFormat="1" applyFont="1" applyAlignment="1">
      <alignment vertical="center"/>
    </xf>
    <xf numFmtId="167" fontId="7" fillId="0" borderId="0" xfId="9" applyNumberFormat="1" applyFont="1" applyAlignment="1" applyProtection="1">
      <alignment horizontal="left" vertical="center"/>
    </xf>
    <xf numFmtId="167" fontId="10" fillId="0" borderId="0" xfId="9" quotePrefix="1" applyNumberFormat="1" applyFont="1" applyFill="1" applyAlignment="1" applyProtection="1">
      <alignment horizontal="right" vertical="center"/>
    </xf>
    <xf numFmtId="167" fontId="4" fillId="0" borderId="0" xfId="9" applyNumberFormat="1" applyFont="1" applyAlignment="1">
      <alignment horizontal="right" vertical="center" readingOrder="2"/>
    </xf>
    <xf numFmtId="167" fontId="10" fillId="0" borderId="0" xfId="9" applyNumberFormat="1" applyFont="1" applyFill="1" applyAlignment="1">
      <alignment horizontal="right" vertical="center"/>
    </xf>
    <xf numFmtId="167" fontId="7" fillId="0" borderId="0" xfId="9" applyNumberFormat="1" applyFont="1" applyAlignment="1">
      <alignment horizontal="right" vertical="center" readingOrder="2"/>
    </xf>
    <xf numFmtId="167" fontId="10" fillId="0" borderId="0" xfId="9" applyNumberFormat="1" applyFont="1" applyAlignment="1">
      <alignment horizontal="right" vertical="center" wrapText="1"/>
    </xf>
    <xf numFmtId="0" fontId="5" fillId="0" borderId="0" xfId="10" applyFont="1" applyAlignment="1">
      <alignment vertical="center" readingOrder="2"/>
    </xf>
    <xf numFmtId="167" fontId="10" fillId="0" borderId="0" xfId="9" applyNumberFormat="1" applyFont="1" applyAlignment="1" applyProtection="1">
      <alignment horizontal="right" vertical="center"/>
    </xf>
    <xf numFmtId="167" fontId="10" fillId="0" borderId="0" xfId="9" applyNumberFormat="1" applyFont="1" applyAlignment="1" applyProtection="1">
      <alignment horizontal="left" vertical="center"/>
    </xf>
    <xf numFmtId="167" fontId="12" fillId="0" borderId="0" xfId="11" quotePrefix="1" applyNumberFormat="1" applyFont="1" applyAlignment="1">
      <alignment horizontal="right" vertical="center" readingOrder="2"/>
    </xf>
    <xf numFmtId="167" fontId="12" fillId="0" borderId="0" xfId="9" applyNumberFormat="1" applyFont="1" applyAlignment="1">
      <alignment horizontal="right" vertical="center" readingOrder="2"/>
    </xf>
    <xf numFmtId="3" fontId="10" fillId="0" borderId="0" xfId="10" applyNumberFormat="1" applyFont="1" applyFill="1" applyAlignment="1">
      <alignment wrapText="1"/>
    </xf>
    <xf numFmtId="167" fontId="12" fillId="0" borderId="0" xfId="9" quotePrefix="1" applyNumberFormat="1" applyFont="1" applyAlignment="1">
      <alignment horizontal="right" vertical="center" readingOrder="2"/>
    </xf>
    <xf numFmtId="167" fontId="10" fillId="0" borderId="0" xfId="9" applyNumberFormat="1" applyFont="1" applyAlignment="1">
      <alignment vertical="center"/>
    </xf>
    <xf numFmtId="0" fontId="5" fillId="0" borderId="0" xfId="10" applyFont="1"/>
    <xf numFmtId="3" fontId="5" fillId="0" borderId="0" xfId="10" applyNumberFormat="1" applyFont="1"/>
    <xf numFmtId="167" fontId="5" fillId="0" borderId="0" xfId="9" applyNumberFormat="1" applyFont="1" applyAlignment="1" applyProtection="1">
      <alignment horizontal="left" vertical="center"/>
    </xf>
    <xf numFmtId="167" fontId="5" fillId="0" borderId="0" xfId="9" applyNumberFormat="1" applyFont="1" applyFill="1" applyAlignment="1">
      <alignment vertical="center"/>
    </xf>
    <xf numFmtId="167" fontId="11" fillId="0" borderId="0" xfId="9" applyNumberFormat="1" applyFont="1" applyAlignment="1">
      <alignment horizontal="right" vertical="center" readingOrder="2"/>
    </xf>
    <xf numFmtId="0" fontId="10" fillId="0" borderId="0" xfId="10" applyFont="1"/>
    <xf numFmtId="3" fontId="10" fillId="0" borderId="0" xfId="10" applyNumberFormat="1" applyFont="1"/>
    <xf numFmtId="3" fontId="15" fillId="0" borderId="0" xfId="10" applyNumberFormat="1"/>
    <xf numFmtId="167" fontId="5" fillId="0" borderId="0" xfId="9" applyNumberFormat="1" applyFont="1" applyAlignment="1">
      <alignment vertical="center" readingOrder="2"/>
    </xf>
    <xf numFmtId="167" fontId="10" fillId="0" borderId="0" xfId="9" quotePrefix="1" applyNumberFormat="1" applyFont="1" applyAlignment="1" applyProtection="1">
      <alignment horizontal="left" vertical="center"/>
    </xf>
    <xf numFmtId="167" fontId="22" fillId="0" borderId="0" xfId="9" applyNumberFormat="1" applyFont="1" applyAlignment="1" applyProtection="1">
      <alignment horizontal="left" vertical="center"/>
    </xf>
    <xf numFmtId="167" fontId="23" fillId="0" borderId="0" xfId="9" quotePrefix="1" applyNumberFormat="1" applyFont="1" applyAlignment="1">
      <alignment horizontal="right" vertical="center" readingOrder="2"/>
    </xf>
    <xf numFmtId="167" fontId="10" fillId="0" borderId="0" xfId="9" quotePrefix="1" applyNumberFormat="1" applyFont="1" applyAlignment="1" applyProtection="1">
      <alignment horizontal="left"/>
    </xf>
    <xf numFmtId="0" fontId="10" fillId="0" borderId="0" xfId="10" quotePrefix="1" applyFont="1" applyAlignment="1">
      <alignment horizontal="left" vertical="center"/>
    </xf>
    <xf numFmtId="0" fontId="10" fillId="0" borderId="0" xfId="10" applyFont="1" applyAlignment="1">
      <alignment vertical="center"/>
    </xf>
    <xf numFmtId="0" fontId="5" fillId="0" borderId="0" xfId="10" applyFont="1" applyAlignment="1">
      <alignment vertical="center" wrapText="1"/>
    </xf>
    <xf numFmtId="0" fontId="5" fillId="0" borderId="0" xfId="10" applyFont="1" applyAlignment="1">
      <alignment horizontal="right" vertical="center" wrapText="1"/>
    </xf>
    <xf numFmtId="167" fontId="12" fillId="0" borderId="0" xfId="9" applyNumberFormat="1" applyFont="1" applyAlignment="1" applyProtection="1">
      <alignment horizontal="left" vertical="center"/>
    </xf>
    <xf numFmtId="0" fontId="5" fillId="0" borderId="0" xfId="10" applyFont="1" applyAlignment="1">
      <alignment horizontal="right" vertical="center"/>
    </xf>
    <xf numFmtId="167" fontId="11" fillId="0" borderId="0" xfId="9" applyNumberFormat="1" applyFont="1" applyAlignment="1">
      <alignment vertical="center"/>
    </xf>
    <xf numFmtId="169" fontId="13" fillId="0" borderId="0" xfId="12" applyNumberFormat="1" applyFont="1" applyAlignment="1">
      <alignment vertical="center"/>
    </xf>
    <xf numFmtId="167" fontId="4" fillId="0" borderId="0" xfId="13" applyNumberFormat="1" applyFont="1" applyFill="1" applyAlignment="1" applyProtection="1">
      <alignment horizontal="left" vertical="center"/>
    </xf>
    <xf numFmtId="167" fontId="5" fillId="0" borderId="0" xfId="13" applyNumberFormat="1" applyFont="1" applyFill="1" applyAlignment="1">
      <alignment vertical="center"/>
    </xf>
    <xf numFmtId="167" fontId="6" fillId="0" borderId="0" xfId="14" applyNumberFormat="1" applyFont="1" applyFill="1" applyAlignment="1">
      <alignment vertical="center" readingOrder="2"/>
    </xf>
    <xf numFmtId="0" fontId="5" fillId="0" borderId="0" xfId="10" applyFont="1" applyFill="1"/>
    <xf numFmtId="167" fontId="5" fillId="0" borderId="0" xfId="13" applyNumberFormat="1" applyFont="1" applyFill="1" applyAlignment="1">
      <alignment vertical="center" readingOrder="2"/>
    </xf>
    <xf numFmtId="167" fontId="7" fillId="0" borderId="0" xfId="13" quotePrefix="1" applyNumberFormat="1" applyFont="1" applyFill="1" applyAlignment="1" applyProtection="1">
      <alignment horizontal="left" vertical="center"/>
    </xf>
    <xf numFmtId="167" fontId="5" fillId="0" borderId="0" xfId="13" applyNumberFormat="1" applyFont="1" applyFill="1" applyAlignment="1" applyProtection="1">
      <alignment horizontal="right" vertical="center" readingOrder="2"/>
    </xf>
    <xf numFmtId="0" fontId="5" fillId="0" borderId="0" xfId="6" applyFont="1" applyFill="1" applyAlignment="1">
      <alignment vertical="center"/>
    </xf>
    <xf numFmtId="167" fontId="5" fillId="0" borderId="0" xfId="13" quotePrefix="1" applyNumberFormat="1" applyFont="1" applyFill="1" applyAlignment="1" applyProtection="1">
      <alignment horizontal="right" vertical="center"/>
    </xf>
    <xf numFmtId="167" fontId="4" fillId="0" borderId="0" xfId="14" quotePrefix="1" applyNumberFormat="1" applyFont="1" applyFill="1" applyAlignment="1">
      <alignment horizontal="right" vertical="center" readingOrder="2"/>
    </xf>
    <xf numFmtId="167" fontId="7" fillId="0" borderId="0" xfId="14" quotePrefix="1" applyNumberFormat="1" applyFont="1" applyFill="1" applyAlignment="1" applyProtection="1">
      <alignment horizontal="left" vertical="center"/>
    </xf>
    <xf numFmtId="167" fontId="11" fillId="0" borderId="0" xfId="13" applyNumberFormat="1" applyFont="1" applyFill="1" applyAlignment="1">
      <alignment vertical="center"/>
    </xf>
    <xf numFmtId="167" fontId="5" fillId="0" borderId="0" xfId="16" applyNumberFormat="1" applyFont="1" applyFill="1" applyAlignment="1">
      <alignment vertical="center"/>
    </xf>
    <xf numFmtId="167" fontId="12" fillId="0" borderId="0" xfId="13" applyNumberFormat="1" applyFont="1" applyFill="1" applyAlignment="1">
      <alignment vertical="center"/>
    </xf>
    <xf numFmtId="167" fontId="10" fillId="0" borderId="0" xfId="15" applyNumberFormat="1" applyFont="1" applyFill="1" applyAlignment="1">
      <alignment vertical="center"/>
    </xf>
    <xf numFmtId="167" fontId="10" fillId="0" borderId="0" xfId="15" applyNumberFormat="1" applyFont="1" applyFill="1" applyAlignment="1">
      <alignment horizontal="right" vertical="center" readingOrder="2"/>
    </xf>
    <xf numFmtId="10" fontId="8" fillId="0" borderId="0" xfId="18" applyNumberFormat="1" applyFont="1" applyFill="1" applyAlignment="1">
      <alignment horizontal="right" vertical="top" readingOrder="2"/>
    </xf>
    <xf numFmtId="0" fontId="5" fillId="0" borderId="0" xfId="10" applyFont="1" applyFill="1" applyBorder="1"/>
    <xf numFmtId="167" fontId="10" fillId="0" borderId="0" xfId="19" quotePrefix="1" applyNumberFormat="1" applyFont="1" applyFill="1" applyAlignment="1" applyProtection="1">
      <alignment horizontal="left" vertical="center"/>
    </xf>
    <xf numFmtId="167" fontId="10" fillId="0" borderId="0" xfId="19" applyNumberFormat="1" applyFont="1" applyFill="1" applyAlignment="1" applyProtection="1">
      <alignment horizontal="center" vertical="center"/>
    </xf>
    <xf numFmtId="167" fontId="10" fillId="0" borderId="0" xfId="20" applyNumberFormat="1" applyFont="1" applyFill="1" applyAlignment="1" applyProtection="1">
      <alignment horizontal="right" vertical="center"/>
    </xf>
    <xf numFmtId="1" fontId="12" fillId="0" borderId="0" xfId="10" quotePrefix="1" applyNumberFormat="1" applyFont="1" applyFill="1" applyAlignment="1">
      <alignment horizontal="right" vertical="center"/>
    </xf>
    <xf numFmtId="3" fontId="25" fillId="0" borderId="0" xfId="10" applyNumberFormat="1" applyFont="1" applyFill="1" applyBorder="1" applyAlignment="1">
      <alignment horizontal="center" vertical="center"/>
    </xf>
    <xf numFmtId="167" fontId="5" fillId="0" borderId="0" xfId="13" applyNumberFormat="1" applyFont="1" applyFill="1" applyBorder="1" applyAlignment="1">
      <alignment vertical="center"/>
    </xf>
    <xf numFmtId="167" fontId="10" fillId="0" borderId="0" xfId="13" applyNumberFormat="1" applyFont="1" applyFill="1" applyAlignment="1" applyProtection="1">
      <alignment horizontal="right" vertical="center"/>
    </xf>
    <xf numFmtId="167" fontId="10" fillId="0" borderId="0" xfId="17" applyNumberFormat="1" applyFont="1" applyFill="1" applyAlignment="1" applyProtection="1">
      <alignment horizontal="right" vertical="center"/>
    </xf>
    <xf numFmtId="3" fontId="26" fillId="0" borderId="0" xfId="6" applyNumberFormat="1" applyFont="1" applyFill="1" applyBorder="1" applyAlignment="1">
      <alignment horizontal="right" vertical="center"/>
    </xf>
    <xf numFmtId="167" fontId="10" fillId="0" borderId="0" xfId="13" applyNumberFormat="1" applyFont="1" applyFill="1" applyAlignment="1">
      <alignment vertical="center"/>
    </xf>
    <xf numFmtId="168" fontId="18" fillId="0" borderId="0" xfId="10" applyNumberFormat="1" applyFont="1" applyFill="1" applyBorder="1"/>
    <xf numFmtId="168" fontId="28" fillId="0" borderId="0" xfId="10" applyNumberFormat="1" applyFont="1" applyFill="1" applyBorder="1"/>
    <xf numFmtId="168" fontId="29" fillId="0" borderId="0" xfId="10" applyNumberFormat="1" applyFont="1" applyFill="1" applyBorder="1"/>
    <xf numFmtId="167" fontId="5" fillId="0" borderId="0" xfId="19" quotePrefix="1" applyNumberFormat="1" applyFont="1" applyFill="1" applyAlignment="1" applyProtection="1">
      <alignment horizontal="left" vertical="center"/>
    </xf>
    <xf numFmtId="1" fontId="11" fillId="0" borderId="0" xfId="10" applyNumberFormat="1" applyFont="1" applyFill="1" applyAlignment="1">
      <alignment horizontal="right" vertical="center" indent="1"/>
    </xf>
    <xf numFmtId="167" fontId="5" fillId="0" borderId="0" xfId="6" applyNumberFormat="1" applyFont="1" applyFill="1" applyBorder="1" applyAlignment="1">
      <alignment horizontal="right" vertical="center"/>
    </xf>
    <xf numFmtId="0" fontId="5" fillId="0" borderId="0" xfId="6" applyFont="1" applyFill="1" applyBorder="1" applyAlignment="1">
      <alignment vertical="center"/>
    </xf>
    <xf numFmtId="1" fontId="13" fillId="0" borderId="0" xfId="10" applyNumberFormat="1" applyFont="1" applyFill="1" applyBorder="1"/>
    <xf numFmtId="3" fontId="31" fillId="0" borderId="0" xfId="10" applyNumberFormat="1" applyFont="1" applyFill="1" applyBorder="1" applyAlignment="1">
      <alignment vertical="center"/>
    </xf>
    <xf numFmtId="3" fontId="32" fillId="0" borderId="0" xfId="10" applyNumberFormat="1" applyFont="1" applyFill="1" applyBorder="1" applyAlignment="1">
      <alignment vertical="center"/>
    </xf>
    <xf numFmtId="167" fontId="10" fillId="0" borderId="0" xfId="13" applyNumberFormat="1" applyFont="1" applyFill="1" applyBorder="1" applyAlignment="1">
      <alignment vertical="center"/>
    </xf>
    <xf numFmtId="167" fontId="10" fillId="0" borderId="0" xfId="6" applyNumberFormat="1" applyFont="1" applyFill="1" applyBorder="1" applyAlignment="1">
      <alignment horizontal="right" vertical="center"/>
    </xf>
    <xf numFmtId="167" fontId="11" fillId="0" borderId="0" xfId="13" applyNumberFormat="1" applyFont="1" applyFill="1" applyBorder="1" applyAlignment="1">
      <alignment vertical="center"/>
    </xf>
    <xf numFmtId="167" fontId="12" fillId="0" borderId="0" xfId="13" applyNumberFormat="1" applyFont="1" applyFill="1" applyBorder="1" applyAlignment="1">
      <alignment vertical="center"/>
    </xf>
    <xf numFmtId="0" fontId="4" fillId="0" borderId="0" xfId="15" applyNumberFormat="1" applyFont="1" applyAlignment="1" applyProtection="1">
      <alignment horizontal="left" vertical="center"/>
    </xf>
    <xf numFmtId="0" fontId="5" fillId="0" borderId="0" xfId="15" applyNumberFormat="1" applyFont="1" applyAlignment="1">
      <alignment vertical="center"/>
    </xf>
    <xf numFmtId="0" fontId="6" fillId="0" borderId="0" xfId="14" applyNumberFormat="1" applyFont="1" applyAlignment="1">
      <alignment vertical="center" readingOrder="2"/>
    </xf>
    <xf numFmtId="0" fontId="5" fillId="0" borderId="0" xfId="15" applyNumberFormat="1" applyFont="1" applyAlignment="1">
      <alignment vertical="center" readingOrder="2"/>
    </xf>
    <xf numFmtId="0" fontId="5" fillId="0" borderId="0" xfId="15" applyNumberFormat="1" applyFont="1" applyAlignment="1" applyProtection="1">
      <alignment horizontal="right" vertical="center"/>
    </xf>
    <xf numFmtId="0" fontId="5" fillId="0" borderId="0" xfId="6" applyNumberFormat="1" applyFont="1" applyAlignment="1">
      <alignment vertical="center"/>
    </xf>
    <xf numFmtId="0" fontId="5" fillId="0" borderId="0" xfId="15" quotePrefix="1" applyNumberFormat="1" applyFont="1" applyAlignment="1" applyProtection="1">
      <alignment horizontal="right" vertical="center"/>
    </xf>
    <xf numFmtId="0" fontId="7" fillId="0" borderId="0" xfId="14" quotePrefix="1" applyNumberFormat="1" applyFont="1" applyAlignment="1">
      <alignment horizontal="right" vertical="center" readingOrder="2"/>
    </xf>
    <xf numFmtId="0" fontId="10" fillId="0" borderId="0" xfId="14" applyNumberFormat="1" applyFont="1" applyAlignment="1">
      <alignment horizontal="right" vertical="center" readingOrder="2"/>
    </xf>
    <xf numFmtId="0" fontId="11" fillId="0" borderId="0" xfId="15" applyNumberFormat="1" applyFont="1" applyAlignment="1">
      <alignment vertical="center"/>
    </xf>
    <xf numFmtId="167" fontId="5" fillId="0" borderId="0" xfId="16" applyNumberFormat="1" applyFont="1" applyAlignment="1">
      <alignment vertical="center"/>
    </xf>
    <xf numFmtId="167" fontId="10" fillId="0" borderId="0" xfId="15" applyNumberFormat="1" applyFont="1" applyAlignment="1">
      <alignment horizontal="right" vertical="center"/>
    </xf>
    <xf numFmtId="167" fontId="10" fillId="0" borderId="0" xfId="15" applyNumberFormat="1" applyFont="1" applyAlignment="1">
      <alignment horizontal="right" vertical="center" readingOrder="2"/>
    </xf>
    <xf numFmtId="167" fontId="10" fillId="0" borderId="0" xfId="15" applyNumberFormat="1" applyFont="1" applyAlignment="1">
      <alignment vertical="center"/>
    </xf>
    <xf numFmtId="167" fontId="10" fillId="0" borderId="0" xfId="19" quotePrefix="1" applyNumberFormat="1" applyFont="1" applyAlignment="1" applyProtection="1">
      <alignment horizontal="left" vertical="center"/>
    </xf>
    <xf numFmtId="167" fontId="10" fillId="0" borderId="0" xfId="19" applyNumberFormat="1" applyFont="1" applyAlignment="1" applyProtection="1">
      <alignment horizontal="center" vertical="center"/>
    </xf>
    <xf numFmtId="167" fontId="10" fillId="0" borderId="0" xfId="20" applyNumberFormat="1" applyFont="1" applyAlignment="1" applyProtection="1">
      <alignment horizontal="right" vertical="center"/>
    </xf>
    <xf numFmtId="167" fontId="10" fillId="0" borderId="0" xfId="19" applyNumberFormat="1" applyFont="1" applyAlignment="1" applyProtection="1">
      <alignment horizontal="right" vertical="center"/>
    </xf>
    <xf numFmtId="1" fontId="12" fillId="0" borderId="0" xfId="10" quotePrefix="1" applyNumberFormat="1" applyFont="1" applyAlignment="1">
      <alignment horizontal="right" vertical="center"/>
    </xf>
    <xf numFmtId="0" fontId="10" fillId="0" borderId="0" xfId="15" applyNumberFormat="1" applyFont="1" applyAlignment="1" applyProtection="1">
      <alignment horizontal="right" vertical="center"/>
    </xf>
    <xf numFmtId="0" fontId="10" fillId="0" borderId="0" xfId="17" applyNumberFormat="1" applyFont="1" applyAlignment="1" applyProtection="1">
      <alignment horizontal="right" vertical="center"/>
    </xf>
    <xf numFmtId="0" fontId="5" fillId="0" borderId="0" xfId="14" applyNumberFormat="1" applyFont="1" applyAlignment="1">
      <alignment horizontal="right" vertical="center" readingOrder="2"/>
    </xf>
    <xf numFmtId="3" fontId="10" fillId="0" borderId="0" xfId="6" applyNumberFormat="1" applyFont="1" applyBorder="1" applyAlignment="1">
      <alignment vertical="center"/>
    </xf>
    <xf numFmtId="1" fontId="5" fillId="0" borderId="0" xfId="10" applyNumberFormat="1" applyFont="1" applyFill="1" applyBorder="1"/>
    <xf numFmtId="3" fontId="20" fillId="0" borderId="0" xfId="10" applyNumberFormat="1" applyFont="1" applyFill="1" applyBorder="1" applyAlignment="1">
      <alignment vertical="center"/>
    </xf>
    <xf numFmtId="1" fontId="18" fillId="0" borderId="0" xfId="10" applyNumberFormat="1" applyFont="1" applyFill="1" applyBorder="1"/>
    <xf numFmtId="168" fontId="18" fillId="0" borderId="0" xfId="10" applyNumberFormat="1" applyFont="1" applyBorder="1"/>
    <xf numFmtId="0" fontId="10" fillId="0" borderId="0" xfId="19" quotePrefix="1" applyNumberFormat="1" applyFont="1" applyAlignment="1" applyProtection="1">
      <alignment horizontal="left" vertical="center"/>
    </xf>
    <xf numFmtId="3" fontId="26" fillId="0" borderId="0" xfId="21" applyNumberFormat="1" applyFont="1" applyBorder="1" applyAlignment="1">
      <alignment vertical="center"/>
    </xf>
    <xf numFmtId="1" fontId="12" fillId="0" borderId="0" xfId="10" applyNumberFormat="1" applyFont="1" applyAlignment="1">
      <alignment horizontal="right" vertical="center" readingOrder="2"/>
    </xf>
    <xf numFmtId="1" fontId="8" fillId="0" borderId="0" xfId="10" applyNumberFormat="1" applyFont="1" applyAlignment="1">
      <alignment horizontal="right" vertical="center" readingOrder="2"/>
    </xf>
    <xf numFmtId="0" fontId="26" fillId="0" borderId="0" xfId="21" applyNumberFormat="1" applyFont="1" applyBorder="1" applyAlignment="1">
      <alignment vertical="center"/>
    </xf>
    <xf numFmtId="0" fontId="8" fillId="0" borderId="0" xfId="6" applyNumberFormat="1" applyFont="1" applyAlignment="1">
      <alignment horizontal="right" vertical="center" readingOrder="2"/>
    </xf>
    <xf numFmtId="0" fontId="10" fillId="0" borderId="0" xfId="19" quotePrefix="1" applyNumberFormat="1" applyFont="1" applyFill="1" applyAlignment="1" applyProtection="1">
      <alignment horizontal="left" vertical="center"/>
    </xf>
    <xf numFmtId="167" fontId="4" fillId="0" borderId="0" xfId="14" applyNumberFormat="1" applyFont="1" applyFill="1" applyAlignment="1" applyProtection="1">
      <alignment horizontal="left" vertical="center"/>
    </xf>
    <xf numFmtId="1" fontId="5" fillId="0" borderId="0" xfId="14" applyNumberFormat="1" applyFont="1" applyFill="1" applyAlignment="1">
      <alignment vertical="center"/>
    </xf>
    <xf numFmtId="167" fontId="6" fillId="0" borderId="0" xfId="9" quotePrefix="1" applyNumberFormat="1" applyFont="1" applyFill="1" applyAlignment="1">
      <alignment horizontal="right" vertical="center" readingOrder="2"/>
    </xf>
    <xf numFmtId="167" fontId="5" fillId="0" borderId="0" xfId="14" applyNumberFormat="1" applyFont="1" applyFill="1" applyAlignment="1">
      <alignment vertical="center"/>
    </xf>
    <xf numFmtId="167" fontId="5" fillId="0" borderId="0" xfId="14" applyNumberFormat="1" applyFont="1" applyFill="1" applyAlignment="1">
      <alignment horizontal="right" vertical="center" readingOrder="2"/>
    </xf>
    <xf numFmtId="167" fontId="5" fillId="0" borderId="0" xfId="14" applyNumberFormat="1" applyFont="1" applyFill="1" applyAlignment="1">
      <alignment horizontal="right" vertical="center"/>
    </xf>
    <xf numFmtId="167" fontId="10" fillId="0" borderId="0" xfId="14" applyNumberFormat="1" applyFont="1" applyFill="1" applyAlignment="1">
      <alignment vertical="center"/>
    </xf>
    <xf numFmtId="167" fontId="11" fillId="0" borderId="0" xfId="14" applyNumberFormat="1" applyFont="1" applyFill="1" applyAlignment="1">
      <alignment vertical="center"/>
    </xf>
    <xf numFmtId="1" fontId="11" fillId="0" borderId="0" xfId="14" applyNumberFormat="1" applyFont="1" applyFill="1" applyAlignment="1">
      <alignment vertical="center"/>
    </xf>
    <xf numFmtId="167" fontId="10" fillId="0" borderId="0" xfId="14" applyNumberFormat="1" applyFont="1" applyFill="1" applyAlignment="1">
      <alignment horizontal="right" vertical="center" readingOrder="2"/>
    </xf>
    <xf numFmtId="1" fontId="11" fillId="0" borderId="0" xfId="23" applyNumberFormat="1" applyFont="1" applyFill="1" applyAlignment="1">
      <alignment vertical="center"/>
    </xf>
    <xf numFmtId="1" fontId="10" fillId="0" borderId="0" xfId="11" applyNumberFormat="1" applyFont="1" applyFill="1" applyAlignment="1">
      <alignment horizontal="right" vertical="center" readingOrder="2"/>
    </xf>
    <xf numFmtId="1" fontId="10" fillId="0" borderId="0" xfId="23" applyNumberFormat="1" applyFont="1" applyFill="1" applyAlignment="1">
      <alignment horizontal="right" vertical="center" readingOrder="2"/>
    </xf>
    <xf numFmtId="1" fontId="10" fillId="0" borderId="0" xfId="16" quotePrefix="1" applyNumberFormat="1" applyFont="1" applyFill="1" applyAlignment="1" applyProtection="1">
      <alignment horizontal="centerContinuous" vertical="center"/>
    </xf>
    <xf numFmtId="1" fontId="10" fillId="0" borderId="0" xfId="23" applyNumberFormat="1" applyFont="1" applyFill="1" applyAlignment="1" applyProtection="1">
      <alignment horizontal="centerContinuous" vertical="center"/>
    </xf>
    <xf numFmtId="1" fontId="10" fillId="0" borderId="0" xfId="23" quotePrefix="1" applyNumberFormat="1" applyFont="1" applyFill="1" applyAlignment="1" applyProtection="1">
      <alignment vertical="center"/>
    </xf>
    <xf numFmtId="1" fontId="5" fillId="0" borderId="0" xfId="10" applyNumberFormat="1" applyFont="1" applyFill="1" applyAlignment="1">
      <alignment vertical="center"/>
    </xf>
    <xf numFmtId="1" fontId="10" fillId="0" borderId="0" xfId="16" applyNumberFormat="1" applyFont="1" applyFill="1" applyAlignment="1">
      <alignment horizontal="right" vertical="center"/>
    </xf>
    <xf numFmtId="3" fontId="10" fillId="0" borderId="0" xfId="14" applyNumberFormat="1" applyFont="1" applyFill="1" applyAlignment="1" applyProtection="1">
      <alignment horizontal="right" vertical="center"/>
    </xf>
    <xf numFmtId="1" fontId="10" fillId="0" borderId="0" xfId="14" applyNumberFormat="1" applyFont="1" applyFill="1" applyAlignment="1" applyProtection="1">
      <alignment horizontal="right" vertical="center"/>
    </xf>
    <xf numFmtId="167" fontId="12" fillId="0" borderId="0" xfId="14" applyNumberFormat="1" applyFont="1" applyFill="1" applyAlignment="1">
      <alignment vertical="center"/>
    </xf>
    <xf numFmtId="1" fontId="10" fillId="0" borderId="0" xfId="14" applyNumberFormat="1" applyFont="1" applyFill="1" applyBorder="1" applyAlignment="1" applyProtection="1">
      <alignment vertical="center"/>
    </xf>
    <xf numFmtId="168" fontId="5" fillId="0" borderId="0" xfId="10" applyNumberFormat="1" applyFont="1" applyFill="1" applyBorder="1"/>
    <xf numFmtId="167" fontId="12" fillId="0" borderId="0" xfId="16" applyNumberFormat="1" applyFont="1" applyFill="1" applyAlignment="1">
      <alignment horizontal="right" vertical="center"/>
    </xf>
    <xf numFmtId="167" fontId="11" fillId="0" borderId="0" xfId="16" quotePrefix="1" applyNumberFormat="1" applyFont="1" applyFill="1" applyAlignment="1">
      <alignment horizontal="right" vertical="center"/>
    </xf>
    <xf numFmtId="167" fontId="11" fillId="0" borderId="0" xfId="16" applyNumberFormat="1" applyFont="1" applyFill="1" applyAlignment="1">
      <alignment horizontal="right" vertical="center"/>
    </xf>
    <xf numFmtId="167" fontId="11" fillId="0" borderId="0" xfId="16" applyNumberFormat="1" applyFont="1" applyFill="1" applyAlignment="1" applyProtection="1">
      <alignment horizontal="left" vertical="center"/>
    </xf>
    <xf numFmtId="168" fontId="10" fillId="0" borderId="0" xfId="10" applyNumberFormat="1" applyFont="1" applyFill="1" applyBorder="1"/>
    <xf numFmtId="0" fontId="5" fillId="0" borderId="0" xfId="10" applyFont="1" applyFill="1" applyAlignment="1">
      <alignment vertical="center"/>
    </xf>
    <xf numFmtId="1" fontId="10" fillId="0" borderId="0" xfId="14" applyNumberFormat="1" applyFont="1" applyFill="1" applyAlignment="1">
      <alignment vertical="center"/>
    </xf>
    <xf numFmtId="167" fontId="12" fillId="0" borderId="0" xfId="16" applyNumberFormat="1" applyFont="1" applyFill="1" applyAlignment="1" applyProtection="1">
      <alignment horizontal="left" vertical="center"/>
    </xf>
    <xf numFmtId="167" fontId="11" fillId="0" borderId="0" xfId="16" quotePrefix="1" applyNumberFormat="1" applyFont="1" applyFill="1" applyAlignment="1" applyProtection="1">
      <alignment horizontal="left" vertical="center"/>
    </xf>
    <xf numFmtId="167" fontId="5" fillId="0" borderId="0" xfId="16" applyNumberFormat="1" applyFont="1" applyFill="1" applyAlignment="1">
      <alignment horizontal="right" vertical="center"/>
    </xf>
    <xf numFmtId="167" fontId="5" fillId="0" borderId="0" xfId="16" quotePrefix="1" applyNumberFormat="1" applyFont="1" applyFill="1" applyAlignment="1">
      <alignment horizontal="right" vertical="center"/>
    </xf>
    <xf numFmtId="167" fontId="5" fillId="0" borderId="0" xfId="14" quotePrefix="1" applyNumberFormat="1" applyFont="1" applyFill="1" applyAlignment="1">
      <alignment horizontal="right" vertical="center"/>
    </xf>
    <xf numFmtId="167" fontId="12" fillId="0" borderId="0" xfId="16" quotePrefix="1" applyNumberFormat="1" applyFont="1" applyFill="1" applyAlignment="1" applyProtection="1">
      <alignment horizontal="left" vertical="center"/>
    </xf>
    <xf numFmtId="167" fontId="5" fillId="0" borderId="0" xfId="24" applyNumberFormat="1" applyFont="1" applyFill="1" applyAlignment="1">
      <alignment vertical="center"/>
    </xf>
    <xf numFmtId="1" fontId="5" fillId="0" borderId="0" xfId="10" applyNumberFormat="1" applyFont="1" applyFill="1" applyBorder="1" applyAlignment="1">
      <alignment horizontal="right" vertical="center"/>
    </xf>
    <xf numFmtId="167" fontId="4" fillId="0" borderId="0" xfId="14" applyNumberFormat="1" applyFont="1" applyAlignment="1" applyProtection="1">
      <alignment horizontal="left" vertical="center"/>
    </xf>
    <xf numFmtId="167" fontId="5" fillId="0" borderId="0" xfId="14" applyNumberFormat="1" applyFont="1" applyAlignment="1">
      <alignment vertical="center"/>
    </xf>
    <xf numFmtId="2" fontId="5" fillId="0" borderId="0" xfId="14" applyNumberFormat="1" applyFont="1" applyAlignment="1">
      <alignment vertical="center"/>
    </xf>
    <xf numFmtId="167" fontId="5" fillId="0" borderId="0" xfId="14" applyNumberFormat="1" applyFont="1" applyAlignment="1">
      <alignment horizontal="right" vertical="center" readingOrder="2"/>
    </xf>
    <xf numFmtId="167" fontId="7" fillId="0" borderId="0" xfId="14" quotePrefix="1" applyNumberFormat="1" applyFont="1" applyAlignment="1" applyProtection="1">
      <alignment horizontal="left" vertical="center"/>
    </xf>
    <xf numFmtId="167" fontId="11" fillId="0" borderId="0" xfId="14" applyNumberFormat="1" applyFont="1" applyAlignment="1">
      <alignment vertical="center"/>
    </xf>
    <xf numFmtId="167" fontId="10" fillId="0" borderId="0" xfId="14" applyNumberFormat="1" applyFont="1" applyAlignment="1">
      <alignment horizontal="right" vertical="center" readingOrder="2"/>
    </xf>
    <xf numFmtId="167" fontId="11" fillId="0" borderId="0" xfId="23" applyNumberFormat="1" applyFont="1" applyAlignment="1">
      <alignment vertical="center"/>
    </xf>
    <xf numFmtId="167" fontId="10" fillId="0" borderId="0" xfId="11" applyNumberFormat="1" applyFont="1" applyAlignment="1">
      <alignment horizontal="right" vertical="center" readingOrder="2"/>
    </xf>
    <xf numFmtId="167" fontId="10" fillId="0" borderId="0" xfId="23" applyNumberFormat="1" applyFont="1" applyAlignment="1">
      <alignment horizontal="right" vertical="center" readingOrder="2"/>
    </xf>
    <xf numFmtId="167" fontId="10" fillId="0" borderId="0" xfId="16" quotePrefix="1" applyNumberFormat="1" applyFont="1" applyAlignment="1" applyProtection="1">
      <alignment horizontal="centerContinuous" vertical="center"/>
    </xf>
    <xf numFmtId="167" fontId="10" fillId="0" borderId="0" xfId="23" applyNumberFormat="1" applyFont="1" applyAlignment="1" applyProtection="1">
      <alignment horizontal="centerContinuous" vertical="center"/>
    </xf>
    <xf numFmtId="167" fontId="10" fillId="0" borderId="0" xfId="23" quotePrefix="1" applyNumberFormat="1" applyFont="1" applyAlignment="1" applyProtection="1">
      <alignment vertical="center"/>
    </xf>
    <xf numFmtId="167" fontId="10" fillId="0" borderId="0" xfId="16" applyNumberFormat="1" applyFont="1" applyAlignment="1">
      <alignment horizontal="right" vertical="center"/>
    </xf>
    <xf numFmtId="10" fontId="8" fillId="0" borderId="0" xfId="18" applyNumberFormat="1" applyFont="1" applyAlignment="1">
      <alignment horizontal="right" vertical="top" readingOrder="2"/>
    </xf>
    <xf numFmtId="167" fontId="10" fillId="0" borderId="0" xfId="14" applyNumberFormat="1" applyFont="1" applyBorder="1" applyAlignment="1" applyProtection="1">
      <alignment horizontal="right" vertical="center"/>
    </xf>
    <xf numFmtId="167" fontId="10" fillId="0" borderId="0" xfId="14" applyNumberFormat="1" applyFont="1" applyBorder="1" applyAlignment="1" applyProtection="1">
      <alignment horizontal="center" vertical="center"/>
    </xf>
    <xf numFmtId="168" fontId="18" fillId="0" borderId="0" xfId="10" applyNumberFormat="1" applyFont="1" applyBorder="1" applyAlignment="1">
      <alignment horizontal="right" vertical="center"/>
    </xf>
    <xf numFmtId="0" fontId="5" fillId="0" borderId="0" xfId="10" applyFont="1" applyFill="1" applyBorder="1" applyAlignment="1">
      <alignment vertical="center"/>
    </xf>
    <xf numFmtId="1" fontId="5" fillId="0" borderId="0" xfId="10" applyNumberFormat="1" applyFont="1" applyBorder="1" applyAlignment="1">
      <alignment horizontal="right" vertical="center"/>
    </xf>
    <xf numFmtId="1" fontId="27" fillId="3" borderId="0" xfId="10" applyNumberFormat="1" applyFont="1" applyFill="1" applyAlignment="1">
      <alignment horizontal="right" vertical="center"/>
    </xf>
    <xf numFmtId="0" fontId="12" fillId="0" borderId="0" xfId="10" applyFont="1" applyAlignment="1">
      <alignment horizontal="right" vertical="center" readingOrder="2"/>
    </xf>
    <xf numFmtId="0" fontId="8" fillId="0" borderId="0" xfId="10" applyFont="1" applyAlignment="1">
      <alignment horizontal="right" vertical="center" readingOrder="2"/>
    </xf>
    <xf numFmtId="171" fontId="10" fillId="0" borderId="0" xfId="10" applyNumberFormat="1" applyFont="1" applyAlignment="1">
      <alignment horizontal="right" vertical="center"/>
    </xf>
    <xf numFmtId="0" fontId="8" fillId="0" borderId="0" xfId="10" applyFont="1" applyFill="1" applyAlignment="1">
      <alignment horizontal="right" vertical="center" readingOrder="2"/>
    </xf>
    <xf numFmtId="167" fontId="5" fillId="0" borderId="0" xfId="10" applyNumberFormat="1" applyFont="1" applyFill="1" applyAlignment="1">
      <alignment vertical="center"/>
    </xf>
    <xf numFmtId="0" fontId="8" fillId="0" borderId="0" xfId="10" applyFont="1" applyFill="1" applyAlignment="1">
      <alignment horizontal="center" vertical="center"/>
    </xf>
    <xf numFmtId="167" fontId="4" fillId="0" borderId="0" xfId="25" applyNumberFormat="1" applyFont="1" applyAlignment="1" applyProtection="1">
      <alignment horizontal="left" vertical="center"/>
    </xf>
    <xf numFmtId="167" fontId="5" fillId="0" borderId="0" xfId="25" applyNumberFormat="1" applyFont="1" applyBorder="1" applyAlignment="1">
      <alignment horizontal="right" vertical="center"/>
    </xf>
    <xf numFmtId="167" fontId="5" fillId="0" borderId="0" xfId="25" applyNumberFormat="1" applyFont="1" applyAlignment="1">
      <alignment horizontal="right" vertical="center"/>
    </xf>
    <xf numFmtId="167" fontId="5" fillId="0" borderId="0" xfId="25" applyNumberFormat="1" applyFont="1" applyAlignment="1">
      <alignment vertical="center"/>
    </xf>
    <xf numFmtId="167" fontId="33" fillId="0" borderId="0" xfId="25" applyNumberFormat="1" applyFont="1" applyAlignment="1">
      <alignment vertical="center"/>
    </xf>
    <xf numFmtId="167" fontId="33" fillId="0" borderId="0" xfId="25" applyNumberFormat="1" applyFont="1" applyBorder="1" applyAlignment="1">
      <alignment horizontal="right" vertical="center"/>
    </xf>
    <xf numFmtId="167" fontId="33" fillId="0" borderId="0" xfId="25" applyNumberFormat="1" applyFont="1" applyAlignment="1">
      <alignment horizontal="right" vertical="center"/>
    </xf>
    <xf numFmtId="167" fontId="33" fillId="0" borderId="0" xfId="25" applyNumberFormat="1" applyFont="1" applyAlignment="1">
      <alignment vertical="center" readingOrder="2"/>
    </xf>
    <xf numFmtId="167" fontId="9" fillId="0" borderId="0" xfId="25" applyNumberFormat="1" applyFont="1" applyFill="1" applyBorder="1" applyAlignment="1">
      <alignment horizontal="right" vertical="center"/>
    </xf>
    <xf numFmtId="167" fontId="9" fillId="0" borderId="0" xfId="25" applyNumberFormat="1" applyFont="1" applyFill="1" applyAlignment="1">
      <alignment horizontal="right" vertical="center"/>
    </xf>
    <xf numFmtId="167" fontId="7" fillId="0" borderId="0" xfId="14" applyNumberFormat="1" applyFont="1" applyAlignment="1">
      <alignment horizontal="right" vertical="center" readingOrder="2"/>
    </xf>
    <xf numFmtId="167" fontId="7" fillId="0" borderId="0" xfId="25" applyNumberFormat="1" applyFont="1" applyAlignment="1">
      <alignment vertical="center"/>
    </xf>
    <xf numFmtId="167" fontId="11" fillId="0" borderId="0" xfId="25" applyNumberFormat="1" applyFont="1" applyAlignment="1">
      <alignment vertical="center"/>
    </xf>
    <xf numFmtId="167" fontId="11" fillId="0" borderId="0" xfId="25" applyNumberFormat="1" applyFont="1" applyBorder="1" applyAlignment="1">
      <alignment horizontal="right" vertical="center"/>
    </xf>
    <xf numFmtId="167" fontId="5" fillId="0" borderId="0" xfId="25" applyNumberFormat="1" applyFont="1" applyAlignment="1">
      <alignment horizontal="right" vertical="center" readingOrder="2"/>
    </xf>
    <xf numFmtId="167" fontId="5" fillId="0" borderId="0" xfId="25" applyNumberFormat="1" applyFont="1" applyFill="1" applyAlignment="1">
      <alignment vertical="center"/>
    </xf>
    <xf numFmtId="167" fontId="10" fillId="0" borderId="0" xfId="25" applyNumberFormat="1" applyFont="1" applyBorder="1" applyAlignment="1">
      <alignment horizontal="right" vertical="center"/>
    </xf>
    <xf numFmtId="167" fontId="10" fillId="0" borderId="0" xfId="25" applyNumberFormat="1" applyFont="1" applyAlignment="1" applyProtection="1">
      <alignment horizontal="right" vertical="center"/>
    </xf>
    <xf numFmtId="167" fontId="5" fillId="0" borderId="0" xfId="25" applyNumberFormat="1" applyFont="1" applyAlignment="1" applyProtection="1">
      <alignment horizontal="left" vertical="center"/>
    </xf>
    <xf numFmtId="167" fontId="10" fillId="0" borderId="0" xfId="25" applyNumberFormat="1" applyFont="1" applyAlignment="1" applyProtection="1">
      <alignment horizontal="left" vertical="center"/>
    </xf>
    <xf numFmtId="167" fontId="12" fillId="0" borderId="0" xfId="25" applyNumberFormat="1" applyFont="1" applyAlignment="1">
      <alignment horizontal="right" vertical="center" readingOrder="2"/>
    </xf>
    <xf numFmtId="167" fontId="10" fillId="0" borderId="0" xfId="25" applyNumberFormat="1" applyFont="1" applyAlignment="1">
      <alignment vertical="center"/>
    </xf>
    <xf numFmtId="167" fontId="11" fillId="0" borderId="0" xfId="25" applyNumberFormat="1" applyFont="1" applyAlignment="1">
      <alignment horizontal="right" vertical="center" readingOrder="2"/>
    </xf>
    <xf numFmtId="167" fontId="11" fillId="0" borderId="0" xfId="25" applyNumberFormat="1" applyFont="1" applyAlignment="1">
      <alignment horizontal="right" vertical="center"/>
    </xf>
    <xf numFmtId="167" fontId="10" fillId="0" borderId="0" xfId="25" quotePrefix="1" applyNumberFormat="1" applyFont="1" applyAlignment="1" applyProtection="1">
      <alignment horizontal="left" vertical="center"/>
    </xf>
    <xf numFmtId="0" fontId="15" fillId="0" borderId="0" xfId="10"/>
    <xf numFmtId="3" fontId="22" fillId="0" borderId="0" xfId="10" applyNumberFormat="1" applyFont="1"/>
    <xf numFmtId="3" fontId="23" fillId="0" borderId="0" xfId="10" applyNumberFormat="1" applyFont="1"/>
    <xf numFmtId="167" fontId="10" fillId="0" borderId="0" xfId="25" applyNumberFormat="1" applyFont="1" applyAlignment="1">
      <alignment horizontal="right" vertical="center" readingOrder="2"/>
    </xf>
    <xf numFmtId="3" fontId="27" fillId="0" borderId="0" xfId="10" applyNumberFormat="1" applyFont="1" applyBorder="1" applyAlignment="1">
      <alignment horizontal="right" vertical="center"/>
    </xf>
    <xf numFmtId="169" fontId="13" fillId="0" borderId="0" xfId="12" quotePrefix="1" applyNumberFormat="1" applyFont="1" applyAlignment="1" applyProtection="1">
      <alignment horizontal="left" vertical="center"/>
    </xf>
    <xf numFmtId="0" fontId="5" fillId="0" borderId="0" xfId="10" applyFont="1" applyBorder="1" applyAlignment="1">
      <alignment horizontal="right" vertical="center"/>
    </xf>
    <xf numFmtId="169" fontId="5" fillId="0" borderId="0" xfId="12" applyNumberFormat="1" applyFont="1" applyAlignment="1">
      <alignment horizontal="right" vertical="center" readingOrder="2"/>
    </xf>
    <xf numFmtId="167" fontId="5" fillId="0" borderId="0" xfId="25" applyNumberFormat="1" applyFont="1" applyAlignment="1">
      <alignment vertical="center" readingOrder="2"/>
    </xf>
    <xf numFmtId="167" fontId="21" fillId="0" borderId="0" xfId="25" applyNumberFormat="1" applyFont="1" applyAlignment="1">
      <alignment horizontal="right" vertical="center"/>
    </xf>
    <xf numFmtId="167" fontId="11" fillId="0" borderId="0" xfId="10" applyNumberFormat="1" applyFont="1" applyAlignment="1">
      <alignment vertical="center"/>
    </xf>
    <xf numFmtId="167" fontId="5" fillId="0" borderId="0" xfId="10" applyNumberFormat="1" applyFont="1" applyAlignment="1">
      <alignment vertical="center"/>
    </xf>
    <xf numFmtId="0" fontId="10" fillId="0" borderId="0" xfId="10" applyFont="1" applyAlignment="1">
      <alignment vertical="center" readingOrder="2"/>
    </xf>
    <xf numFmtId="0" fontId="5" fillId="0" borderId="0" xfId="10" applyFont="1" applyFill="1" applyAlignment="1">
      <alignment horizontal="right" vertical="center"/>
    </xf>
    <xf numFmtId="167" fontId="5" fillId="0" borderId="0" xfId="1" applyNumberFormat="1" applyFont="1" applyAlignment="1" applyProtection="1">
      <alignment horizontal="left" vertical="center"/>
    </xf>
    <xf numFmtId="0" fontId="10" fillId="0" borderId="0" xfId="10" applyFont="1" applyAlignment="1">
      <alignment horizontal="right" vertical="center"/>
    </xf>
    <xf numFmtId="167" fontId="5" fillId="0" borderId="0" xfId="1" applyNumberFormat="1" applyFont="1" applyAlignment="1">
      <alignment horizontal="right" vertical="center" readingOrder="2"/>
    </xf>
    <xf numFmtId="0" fontId="12" fillId="0" borderId="0" xfId="10" quotePrefix="1" applyFont="1" applyAlignment="1">
      <alignment horizontal="right" vertical="center"/>
    </xf>
    <xf numFmtId="0" fontId="8" fillId="0" borderId="0" xfId="10" applyFont="1" applyAlignment="1">
      <alignment vertical="center"/>
    </xf>
    <xf numFmtId="3" fontId="2" fillId="0" borderId="0" xfId="10" applyNumberFormat="1" applyFont="1"/>
    <xf numFmtId="0" fontId="12" fillId="0" borderId="0" xfId="10" applyFont="1" applyAlignment="1">
      <alignment vertical="center" readingOrder="2"/>
    </xf>
    <xf numFmtId="0" fontId="11" fillId="0" borderId="0" xfId="10" applyFont="1" applyAlignment="1">
      <alignment vertical="center"/>
    </xf>
    <xf numFmtId="0" fontId="2" fillId="0" borderId="0" xfId="10" applyFont="1"/>
    <xf numFmtId="0" fontId="8" fillId="0" borderId="0" xfId="10" applyFont="1" applyAlignment="1">
      <alignment horizontal="right" vertical="center"/>
    </xf>
    <xf numFmtId="0" fontId="8" fillId="0" borderId="0" xfId="10" quotePrefix="1" applyFont="1" applyAlignment="1">
      <alignment horizontal="right" vertical="center"/>
    </xf>
    <xf numFmtId="3" fontId="5" fillId="0" borderId="0" xfId="10" applyNumberFormat="1" applyFont="1" applyAlignment="1">
      <alignment horizontal="right" vertical="center"/>
    </xf>
    <xf numFmtId="0" fontId="5" fillId="0" borderId="0" xfId="10" applyFont="1" applyBorder="1" applyAlignment="1">
      <alignment vertical="center"/>
    </xf>
    <xf numFmtId="0" fontId="5" fillId="0" borderId="0" xfId="10" applyNumberFormat="1" applyFont="1" applyBorder="1" applyAlignment="1">
      <alignment vertical="center"/>
    </xf>
    <xf numFmtId="0" fontId="5" fillId="0" borderId="0" xfId="10" applyNumberFormat="1" applyFont="1" applyAlignment="1">
      <alignment vertical="center"/>
    </xf>
    <xf numFmtId="0" fontId="11" fillId="0" borderId="0" xfId="10" applyFont="1" applyBorder="1" applyAlignment="1">
      <alignment vertical="center"/>
    </xf>
    <xf numFmtId="0" fontId="5" fillId="0" borderId="0" xfId="6" applyFont="1" applyAlignment="1">
      <alignment vertical="center"/>
    </xf>
    <xf numFmtId="167" fontId="7" fillId="0" borderId="0" xfId="25" applyNumberFormat="1" applyFont="1" applyAlignment="1">
      <alignment horizontal="left" vertical="center"/>
    </xf>
    <xf numFmtId="0" fontId="7" fillId="0" borderId="0" xfId="10" quotePrefix="1" applyFont="1" applyAlignment="1">
      <alignment horizontal="left" vertical="center"/>
    </xf>
    <xf numFmtId="0" fontId="4" fillId="0" borderId="0" xfId="10" quotePrefix="1" applyFont="1" applyAlignment="1">
      <alignment horizontal="right" vertical="center" readingOrder="2"/>
    </xf>
    <xf numFmtId="0" fontId="23" fillId="0" borderId="0" xfId="10" applyFont="1"/>
    <xf numFmtId="171" fontId="10" fillId="0" borderId="0" xfId="10" applyNumberFormat="1" applyFont="1" applyAlignment="1">
      <alignment vertical="center" wrapText="1"/>
    </xf>
    <xf numFmtId="171" fontId="10" fillId="0" borderId="0" xfId="10" applyNumberFormat="1" applyFont="1" applyAlignment="1">
      <alignment horizontal="right" vertical="center" wrapText="1"/>
    </xf>
    <xf numFmtId="0" fontId="13" fillId="0" borderId="0" xfId="10" quotePrefix="1" applyFont="1" applyAlignment="1">
      <alignment horizontal="left" vertical="center"/>
    </xf>
    <xf numFmtId="167" fontId="4" fillId="0" borderId="0" xfId="16" applyNumberFormat="1" applyFont="1" applyAlignment="1" applyProtection="1">
      <alignment horizontal="left" vertical="center"/>
    </xf>
    <xf numFmtId="167" fontId="5" fillId="0" borderId="0" xfId="16" applyNumberFormat="1" applyFont="1" applyAlignment="1" applyProtection="1">
      <alignment horizontal="left" vertical="center"/>
    </xf>
    <xf numFmtId="2" fontId="5" fillId="0" borderId="0" xfId="16" applyNumberFormat="1" applyFont="1" applyAlignment="1">
      <alignment vertical="center"/>
    </xf>
    <xf numFmtId="167" fontId="5" fillId="0" borderId="0" xfId="16" applyNumberFormat="1" applyFont="1" applyAlignment="1">
      <alignment horizontal="right" vertical="center"/>
    </xf>
    <xf numFmtId="167" fontId="5" fillId="0" borderId="0" xfId="16" applyNumberFormat="1" applyFont="1" applyAlignment="1">
      <alignment horizontal="right" vertical="center" readingOrder="2"/>
    </xf>
    <xf numFmtId="167" fontId="7" fillId="0" borderId="0" xfId="16" quotePrefix="1" applyNumberFormat="1" applyFont="1" applyAlignment="1" applyProtection="1">
      <alignment horizontal="left" vertical="center"/>
    </xf>
    <xf numFmtId="167" fontId="5" fillId="0" borderId="0" xfId="16" quotePrefix="1" applyNumberFormat="1" applyFont="1" applyAlignment="1" applyProtection="1">
      <alignment horizontal="right" vertical="center"/>
    </xf>
    <xf numFmtId="167" fontId="7" fillId="0" borderId="0" xfId="16" applyNumberFormat="1" applyFont="1" applyAlignment="1">
      <alignment horizontal="right" vertical="center" readingOrder="2"/>
    </xf>
    <xf numFmtId="167" fontId="4" fillId="0" borderId="0" xfId="16" applyNumberFormat="1" applyFont="1" applyAlignment="1">
      <alignment horizontal="right" vertical="center" readingOrder="2"/>
    </xf>
    <xf numFmtId="167" fontId="10" fillId="0" borderId="0" xfId="11" quotePrefix="1" applyNumberFormat="1" applyFont="1" applyAlignment="1">
      <alignment horizontal="right" vertical="center" readingOrder="2"/>
    </xf>
    <xf numFmtId="167" fontId="10" fillId="0" borderId="0" xfId="16" applyNumberFormat="1" applyFont="1" applyAlignment="1">
      <alignment horizontal="center" vertical="center"/>
    </xf>
    <xf numFmtId="167" fontId="10" fillId="0" borderId="0" xfId="16" applyNumberFormat="1" applyFont="1" applyAlignment="1" applyProtection="1">
      <alignment horizontal="right" vertical="center"/>
    </xf>
    <xf numFmtId="167" fontId="12" fillId="0" borderId="0" xfId="16" applyNumberFormat="1" applyFont="1" applyAlignment="1">
      <alignment vertical="center"/>
    </xf>
    <xf numFmtId="0" fontId="10" fillId="2" borderId="0" xfId="5" applyFont="1" applyFill="1" applyAlignment="1">
      <alignment horizontal="left" vertical="center"/>
    </xf>
    <xf numFmtId="1" fontId="16" fillId="2" borderId="0" xfId="6" quotePrefix="1" applyNumberFormat="1" applyFont="1" applyFill="1" applyAlignment="1">
      <alignment horizontal="right" vertical="center" readingOrder="2"/>
    </xf>
    <xf numFmtId="167" fontId="10" fillId="0" borderId="0" xfId="16" applyNumberFormat="1" applyFont="1" applyFill="1" applyBorder="1" applyAlignment="1">
      <alignment vertical="center"/>
    </xf>
    <xf numFmtId="167" fontId="10" fillId="0" borderId="0" xfId="16" applyNumberFormat="1" applyFont="1" applyAlignment="1">
      <alignment vertical="center"/>
    </xf>
    <xf numFmtId="1" fontId="19" fillId="0" borderId="0" xfId="6" applyNumberFormat="1" applyFont="1" applyAlignment="1">
      <alignment horizontal="right" vertical="center" indent="1" readingOrder="2"/>
    </xf>
    <xf numFmtId="0" fontId="5" fillId="0" borderId="0" xfId="5" quotePrefix="1" applyFont="1" applyBorder="1" applyAlignment="1">
      <alignment horizontal="left" vertical="center"/>
    </xf>
    <xf numFmtId="165" fontId="17" fillId="0" borderId="0" xfId="7" applyFont="1" applyAlignment="1">
      <alignment vertical="center"/>
    </xf>
    <xf numFmtId="1" fontId="16" fillId="2" borderId="0" xfId="6" applyNumberFormat="1" applyFont="1" applyFill="1" applyAlignment="1">
      <alignment horizontal="right" vertical="center"/>
    </xf>
    <xf numFmtId="0" fontId="17" fillId="2" borderId="0" xfId="5" quotePrefix="1" applyFont="1" applyFill="1" applyAlignment="1">
      <alignment horizontal="left" vertical="center"/>
    </xf>
    <xf numFmtId="1" fontId="19" fillId="2" borderId="0" xfId="6" applyNumberFormat="1" applyFont="1" applyFill="1" applyAlignment="1">
      <alignment horizontal="right" vertical="center" indent="1"/>
    </xf>
    <xf numFmtId="1" fontId="19" fillId="0" borderId="0" xfId="6" applyNumberFormat="1" applyFont="1" applyAlignment="1">
      <alignment horizontal="right" vertical="center" indent="1"/>
    </xf>
    <xf numFmtId="167" fontId="17" fillId="0" borderId="0" xfId="5" quotePrefix="1" applyNumberFormat="1" applyFont="1" applyAlignment="1" applyProtection="1">
      <alignment horizontal="left" vertical="center"/>
    </xf>
    <xf numFmtId="0" fontId="5" fillId="0" borderId="0" xfId="5" applyFont="1" applyAlignment="1">
      <alignment vertical="center"/>
    </xf>
    <xf numFmtId="0" fontId="5" fillId="0" borderId="0" xfId="5" quotePrefix="1" applyFont="1" applyAlignment="1">
      <alignment horizontal="left" vertical="center"/>
    </xf>
    <xf numFmtId="167" fontId="11" fillId="0" borderId="0" xfId="16" quotePrefix="1" applyNumberFormat="1" applyFont="1" applyAlignment="1" applyProtection="1">
      <alignment horizontal="left" vertical="center"/>
    </xf>
    <xf numFmtId="167" fontId="11" fillId="0" borderId="0" xfId="16" applyNumberFormat="1" applyFont="1" applyAlignment="1" applyProtection="1">
      <alignment horizontal="left" vertical="center"/>
    </xf>
    <xf numFmtId="0" fontId="21" fillId="0" borderId="0" xfId="10" applyFont="1" applyAlignment="1">
      <alignment vertical="center"/>
    </xf>
    <xf numFmtId="167" fontId="5" fillId="0" borderId="0" xfId="10" applyNumberFormat="1" applyFont="1" applyFill="1" applyAlignment="1">
      <alignment horizontal="right" vertical="center"/>
    </xf>
    <xf numFmtId="1" fontId="10" fillId="0" borderId="0" xfId="19" quotePrefix="1" applyNumberFormat="1" applyFont="1" applyBorder="1" applyAlignment="1" applyProtection="1">
      <alignment horizontal="left" vertical="center"/>
    </xf>
    <xf numFmtId="1" fontId="10" fillId="0" borderId="0" xfId="19" quotePrefix="1" applyNumberFormat="1" applyFont="1" applyFill="1" applyBorder="1" applyAlignment="1" applyProtection="1">
      <alignment horizontal="left" vertical="center"/>
    </xf>
    <xf numFmtId="1" fontId="8" fillId="0" borderId="0" xfId="10" applyNumberFormat="1" applyFont="1" applyFill="1" applyAlignment="1">
      <alignment horizontal="right" vertical="center" readingOrder="2"/>
    </xf>
    <xf numFmtId="1" fontId="13" fillId="0" borderId="0" xfId="1" quotePrefix="1" applyNumberFormat="1" applyFont="1" applyFill="1" applyAlignment="1" applyProtection="1">
      <alignment horizontal="left" vertical="center"/>
    </xf>
    <xf numFmtId="171" fontId="10" fillId="0" borderId="0" xfId="10" applyNumberFormat="1" applyFont="1" applyFill="1" applyAlignment="1">
      <alignment vertical="center"/>
    </xf>
    <xf numFmtId="0" fontId="4" fillId="0" borderId="0" xfId="9" applyNumberFormat="1" applyFont="1" applyAlignment="1" applyProtection="1">
      <alignment horizontal="left" vertical="center"/>
    </xf>
    <xf numFmtId="0" fontId="5" fillId="0" borderId="0" xfId="10" applyNumberFormat="1" applyFont="1" applyAlignment="1">
      <alignment horizontal="right" vertical="center"/>
    </xf>
    <xf numFmtId="0" fontId="5" fillId="0" borderId="0" xfId="10" applyNumberFormat="1" applyFont="1" applyAlignment="1">
      <alignment vertical="center" readingOrder="2"/>
    </xf>
    <xf numFmtId="0" fontId="7" fillId="0" borderId="0" xfId="10" quotePrefix="1" applyNumberFormat="1" applyFont="1" applyFill="1" applyAlignment="1">
      <alignment horizontal="left" vertical="center"/>
    </xf>
    <xf numFmtId="0" fontId="7" fillId="0" borderId="0" xfId="10" quotePrefix="1" applyNumberFormat="1" applyFont="1" applyAlignment="1">
      <alignment horizontal="left" vertical="center"/>
    </xf>
    <xf numFmtId="167" fontId="10" fillId="0" borderId="0" xfId="9" applyNumberFormat="1" applyFont="1" applyFill="1" applyAlignment="1">
      <alignment vertical="center"/>
    </xf>
    <xf numFmtId="0" fontId="5" fillId="0" borderId="0" xfId="10" applyNumberFormat="1" applyFont="1" applyFill="1" applyAlignment="1">
      <alignment horizontal="right" vertical="center"/>
    </xf>
    <xf numFmtId="0" fontId="12" fillId="0" borderId="0" xfId="10" applyNumberFormat="1" applyFont="1" applyAlignment="1">
      <alignment horizontal="right" vertical="center"/>
    </xf>
    <xf numFmtId="0" fontId="12" fillId="0" borderId="0" xfId="10" applyNumberFormat="1" applyFont="1" applyAlignment="1">
      <alignment vertical="center" readingOrder="2"/>
    </xf>
    <xf numFmtId="0" fontId="8" fillId="0" borderId="0" xfId="10" applyNumberFormat="1" applyFont="1" applyAlignment="1">
      <alignment vertical="center"/>
    </xf>
    <xf numFmtId="0" fontId="11" fillId="0" borderId="0" xfId="10" applyNumberFormat="1" applyFont="1" applyAlignment="1">
      <alignment vertical="center" readingOrder="2"/>
    </xf>
    <xf numFmtId="0" fontId="11" fillId="0" borderId="0" xfId="10" applyNumberFormat="1" applyFont="1" applyAlignment="1">
      <alignment horizontal="right" vertical="center" readingOrder="2"/>
    </xf>
    <xf numFmtId="0" fontId="12" fillId="0" borderId="0" xfId="10" applyNumberFormat="1" applyFont="1" applyAlignment="1">
      <alignment horizontal="right" vertical="center" readingOrder="2"/>
    </xf>
    <xf numFmtId="0" fontId="12" fillId="0" borderId="0" xfId="10" quotePrefix="1" applyNumberFormat="1" applyFont="1" applyAlignment="1">
      <alignment horizontal="right" vertical="center" readingOrder="2"/>
    </xf>
    <xf numFmtId="0" fontId="8" fillId="0" borderId="0" xfId="10" quotePrefix="1" applyNumberFormat="1" applyFont="1" applyAlignment="1">
      <alignment horizontal="left" vertical="center"/>
    </xf>
    <xf numFmtId="0" fontId="12" fillId="0" borderId="0" xfId="10" applyNumberFormat="1" applyFont="1" applyAlignment="1">
      <alignment horizontal="left" vertical="center"/>
    </xf>
    <xf numFmtId="0" fontId="12" fillId="0" borderId="0" xfId="10" applyNumberFormat="1" applyFont="1" applyAlignment="1">
      <alignment vertical="center"/>
    </xf>
    <xf numFmtId="0" fontId="10" fillId="0" borderId="0" xfId="10" quotePrefix="1" applyNumberFormat="1" applyFont="1" applyAlignment="1">
      <alignment horizontal="right" vertical="center"/>
    </xf>
    <xf numFmtId="0" fontId="11" fillId="0" borderId="0" xfId="10" applyNumberFormat="1" applyFont="1" applyAlignment="1">
      <alignment horizontal="right" vertical="center"/>
    </xf>
    <xf numFmtId="0" fontId="11" fillId="0" borderId="0" xfId="10" applyNumberFormat="1" applyFont="1" applyAlignment="1">
      <alignment vertical="center"/>
    </xf>
    <xf numFmtId="0" fontId="13" fillId="0" borderId="0" xfId="10" quotePrefix="1" applyNumberFormat="1" applyFont="1" applyAlignment="1">
      <alignment horizontal="left" vertical="center"/>
    </xf>
    <xf numFmtId="167" fontId="4" fillId="0" borderId="0" xfId="23" applyNumberFormat="1" applyFont="1" applyAlignment="1" applyProtection="1">
      <alignment horizontal="left" vertical="center"/>
    </xf>
    <xf numFmtId="167" fontId="5" fillId="0" borderId="0" xfId="23" applyNumberFormat="1" applyFont="1" applyAlignment="1">
      <alignment vertical="center"/>
    </xf>
    <xf numFmtId="167" fontId="5" fillId="0" borderId="0" xfId="23" applyNumberFormat="1" applyFont="1" applyAlignment="1">
      <alignment vertical="center" readingOrder="2"/>
    </xf>
    <xf numFmtId="167" fontId="7" fillId="0" borderId="0" xfId="23" quotePrefix="1" applyNumberFormat="1" applyFont="1" applyAlignment="1" applyProtection="1">
      <alignment horizontal="left" vertical="center"/>
    </xf>
    <xf numFmtId="167" fontId="4" fillId="0" borderId="0" xfId="23" quotePrefix="1" applyNumberFormat="1" applyFont="1" applyAlignment="1">
      <alignment horizontal="right" vertical="center" readingOrder="2"/>
    </xf>
    <xf numFmtId="167" fontId="4" fillId="0" borderId="0" xfId="23" applyNumberFormat="1" applyFont="1" applyAlignment="1">
      <alignment horizontal="right" vertical="center" readingOrder="2"/>
    </xf>
    <xf numFmtId="167" fontId="10" fillId="0" borderId="0" xfId="23" applyNumberFormat="1" applyFont="1" applyAlignment="1">
      <alignment vertical="center"/>
    </xf>
    <xf numFmtId="167" fontId="10" fillId="0" borderId="0" xfId="23" applyNumberFormat="1" applyFont="1" applyAlignment="1" applyProtection="1">
      <alignment horizontal="right" vertical="center"/>
    </xf>
    <xf numFmtId="167" fontId="11" fillId="0" borderId="0" xfId="10" applyNumberFormat="1" applyFont="1" applyAlignment="1">
      <alignment horizontal="right" vertical="center"/>
    </xf>
    <xf numFmtId="167" fontId="12" fillId="0" borderId="0" xfId="23" applyNumberFormat="1" applyFont="1" applyAlignment="1">
      <alignment vertical="center"/>
    </xf>
    <xf numFmtId="167" fontId="5" fillId="0" borderId="0" xfId="23" applyNumberFormat="1" applyFont="1" applyAlignment="1" applyProtection="1">
      <alignment horizontal="left" vertical="center"/>
    </xf>
    <xf numFmtId="0" fontId="4" fillId="0" borderId="0" xfId="23" applyNumberFormat="1" applyFont="1" applyAlignment="1" applyProtection="1">
      <alignment horizontal="left" vertical="center"/>
    </xf>
    <xf numFmtId="0" fontId="5" fillId="0" borderId="0" xfId="23" applyNumberFormat="1" applyFont="1" applyAlignment="1">
      <alignment vertical="center"/>
    </xf>
    <xf numFmtId="0" fontId="6" fillId="0" borderId="0" xfId="9" quotePrefix="1" applyNumberFormat="1" applyFont="1" applyAlignment="1">
      <alignment horizontal="right" vertical="center" readingOrder="2"/>
    </xf>
    <xf numFmtId="0" fontId="5" fillId="0" borderId="0" xfId="23" applyNumberFormat="1" applyFont="1" applyFill="1" applyAlignment="1">
      <alignment vertical="center"/>
    </xf>
    <xf numFmtId="0" fontId="5" fillId="0" borderId="0" xfId="23" applyNumberFormat="1" applyFont="1" applyAlignment="1">
      <alignment vertical="center" readingOrder="2"/>
    </xf>
    <xf numFmtId="0" fontId="7" fillId="0" borderId="0" xfId="23" quotePrefix="1" applyNumberFormat="1" applyFont="1" applyAlignment="1" applyProtection="1">
      <alignment horizontal="left" vertical="center"/>
    </xf>
    <xf numFmtId="0" fontId="4" fillId="0" borderId="0" xfId="23" quotePrefix="1" applyNumberFormat="1" applyFont="1" applyAlignment="1">
      <alignment horizontal="right" vertical="center" readingOrder="2"/>
    </xf>
    <xf numFmtId="0" fontId="12" fillId="0" borderId="0" xfId="23" applyNumberFormat="1" applyFont="1" applyAlignment="1">
      <alignment vertical="center"/>
    </xf>
    <xf numFmtId="0" fontId="11" fillId="0" borderId="0" xfId="23" applyNumberFormat="1" applyFont="1" applyAlignment="1">
      <alignment vertical="center"/>
    </xf>
    <xf numFmtId="0" fontId="4" fillId="0" borderId="0" xfId="23" applyNumberFormat="1" applyFont="1" applyAlignment="1">
      <alignment horizontal="right" vertical="center" readingOrder="2"/>
    </xf>
    <xf numFmtId="0" fontId="10" fillId="0" borderId="0" xfId="16" quotePrefix="1" applyNumberFormat="1" applyFont="1" applyAlignment="1" applyProtection="1">
      <alignment horizontal="centerContinuous" vertical="center"/>
    </xf>
    <xf numFmtId="0" fontId="10" fillId="0" borderId="0" xfId="23" applyNumberFormat="1" applyFont="1" applyAlignment="1" applyProtection="1">
      <alignment horizontal="centerContinuous" vertical="center"/>
    </xf>
    <xf numFmtId="0" fontId="10" fillId="0" borderId="0" xfId="23" quotePrefix="1" applyNumberFormat="1" applyFont="1" applyAlignment="1" applyProtection="1">
      <alignment vertical="center"/>
    </xf>
    <xf numFmtId="0" fontId="10" fillId="0" borderId="0" xfId="16" applyNumberFormat="1" applyFont="1" applyAlignment="1">
      <alignment horizontal="right" vertical="center"/>
    </xf>
    <xf numFmtId="0" fontId="10" fillId="0" borderId="0" xfId="23" applyNumberFormat="1" applyFont="1" applyAlignment="1" applyProtection="1">
      <alignment horizontal="right" vertical="center"/>
    </xf>
    <xf numFmtId="0" fontId="5" fillId="0" borderId="0" xfId="10" applyNumberFormat="1" applyFont="1" applyFill="1" applyAlignment="1">
      <alignment vertical="center"/>
    </xf>
    <xf numFmtId="0" fontId="5" fillId="0" borderId="0" xfId="10" applyNumberFormat="1" applyFont="1" applyFill="1" applyBorder="1" applyAlignment="1">
      <alignment vertical="center"/>
    </xf>
    <xf numFmtId="167" fontId="4" fillId="0" borderId="0" xfId="24" applyNumberFormat="1" applyFont="1" applyAlignment="1" applyProtection="1">
      <alignment horizontal="left" vertical="center"/>
    </xf>
    <xf numFmtId="1" fontId="5" fillId="0" borderId="0" xfId="24" applyNumberFormat="1" applyFont="1" applyAlignment="1">
      <alignment vertical="center"/>
    </xf>
    <xf numFmtId="167" fontId="5" fillId="0" borderId="0" xfId="24" applyNumberFormat="1" applyFont="1" applyAlignment="1">
      <alignment vertical="center"/>
    </xf>
    <xf numFmtId="167" fontId="5" fillId="0" borderId="0" xfId="24" applyNumberFormat="1" applyFont="1" applyAlignment="1">
      <alignment vertical="center" readingOrder="2"/>
    </xf>
    <xf numFmtId="167" fontId="7" fillId="0" borderId="0" xfId="24" quotePrefix="1" applyNumberFormat="1" applyFont="1" applyAlignment="1" applyProtection="1">
      <alignment horizontal="left" vertical="center"/>
    </xf>
    <xf numFmtId="167" fontId="5" fillId="0" borderId="0" xfId="24" quotePrefix="1" applyNumberFormat="1" applyFont="1" applyAlignment="1" applyProtection="1">
      <alignment horizontal="right" vertical="center"/>
    </xf>
    <xf numFmtId="167" fontId="10" fillId="0" borderId="0" xfId="24" applyNumberFormat="1" applyFont="1" applyAlignment="1">
      <alignment vertical="center"/>
    </xf>
    <xf numFmtId="167" fontId="11" fillId="0" borderId="0" xfId="24" applyNumberFormat="1" applyFont="1" applyAlignment="1">
      <alignment vertical="center"/>
    </xf>
    <xf numFmtId="1" fontId="11" fillId="0" borderId="0" xfId="24" applyNumberFormat="1" applyFont="1" applyAlignment="1">
      <alignment vertical="center"/>
    </xf>
    <xf numFmtId="167" fontId="5" fillId="0" borderId="0" xfId="24" applyNumberFormat="1" applyFont="1" applyAlignment="1">
      <alignment horizontal="right" vertical="center" readingOrder="2"/>
    </xf>
    <xf numFmtId="1" fontId="11" fillId="0" borderId="0" xfId="23" applyNumberFormat="1" applyFont="1" applyAlignment="1">
      <alignment vertical="center"/>
    </xf>
    <xf numFmtId="1" fontId="10" fillId="0" borderId="0" xfId="11" applyNumberFormat="1" applyFont="1" applyAlignment="1">
      <alignment horizontal="right" vertical="center" readingOrder="2"/>
    </xf>
    <xf numFmtId="1" fontId="10" fillId="0" borderId="0" xfId="23" applyNumberFormat="1" applyFont="1" applyAlignment="1">
      <alignment horizontal="right" vertical="center" readingOrder="2"/>
    </xf>
    <xf numFmtId="1" fontId="10" fillId="0" borderId="0" xfId="16" quotePrefix="1" applyNumberFormat="1" applyFont="1" applyAlignment="1" applyProtection="1">
      <alignment horizontal="centerContinuous" vertical="center"/>
    </xf>
    <xf numFmtId="1" fontId="10" fillId="0" borderId="0" xfId="23" applyNumberFormat="1" applyFont="1" applyAlignment="1" applyProtection="1">
      <alignment horizontal="centerContinuous" vertical="center"/>
    </xf>
    <xf numFmtId="1" fontId="10" fillId="0" borderId="0" xfId="23" quotePrefix="1" applyNumberFormat="1" applyFont="1" applyAlignment="1" applyProtection="1">
      <alignment vertical="center"/>
    </xf>
    <xf numFmtId="1" fontId="5" fillId="0" borderId="0" xfId="10" applyNumberFormat="1" applyFont="1" applyAlignment="1">
      <alignment vertical="center"/>
    </xf>
    <xf numFmtId="1" fontId="10" fillId="0" borderId="0" xfId="16" applyNumberFormat="1" applyFont="1" applyAlignment="1">
      <alignment horizontal="right" vertical="center"/>
    </xf>
    <xf numFmtId="1" fontId="10" fillId="0" borderId="0" xfId="24" applyNumberFormat="1" applyFont="1" applyAlignment="1" applyProtection="1">
      <alignment horizontal="right" vertical="center"/>
    </xf>
    <xf numFmtId="167" fontId="12" fillId="0" borderId="0" xfId="24" applyNumberFormat="1" applyFont="1" applyAlignment="1">
      <alignment vertical="center"/>
    </xf>
    <xf numFmtId="1" fontId="10" fillId="0" borderId="0" xfId="24" applyNumberFormat="1" applyFont="1" applyAlignment="1" applyProtection="1">
      <alignment horizontal="center" vertical="center"/>
    </xf>
    <xf numFmtId="167" fontId="10" fillId="0" borderId="0" xfId="24" applyNumberFormat="1" applyFont="1" applyFill="1" applyBorder="1" applyAlignment="1">
      <alignment vertical="center"/>
    </xf>
    <xf numFmtId="167" fontId="10" fillId="0" borderId="0" xfId="24" applyNumberFormat="1" applyFont="1" applyAlignment="1" applyProtection="1">
      <alignment horizontal="right" vertical="center"/>
    </xf>
    <xf numFmtId="167" fontId="10" fillId="0" borderId="0" xfId="24" applyNumberFormat="1" applyFont="1" applyAlignment="1" applyProtection="1">
      <alignment horizontal="center" vertical="center"/>
    </xf>
    <xf numFmtId="168" fontId="26" fillId="0" borderId="0" xfId="10" applyNumberFormat="1" applyFont="1" applyFill="1" applyBorder="1"/>
    <xf numFmtId="0" fontId="5" fillId="0" borderId="0" xfId="10" applyFont="1" applyFill="1" applyAlignment="1">
      <alignment vertical="center" readingOrder="2"/>
    </xf>
    <xf numFmtId="169" fontId="13" fillId="0" borderId="0" xfId="12" quotePrefix="1" applyNumberFormat="1" applyFont="1" applyFill="1" applyAlignment="1" applyProtection="1">
      <alignment horizontal="left" vertical="center"/>
    </xf>
    <xf numFmtId="169" fontId="5" fillId="0" borderId="0" xfId="12" quotePrefix="1" applyNumberFormat="1" applyFont="1" applyFill="1" applyAlignment="1">
      <alignment horizontal="right" vertical="center" readingOrder="2"/>
    </xf>
    <xf numFmtId="167" fontId="4" fillId="0" borderId="0" xfId="20" applyNumberFormat="1" applyFont="1" applyAlignment="1" applyProtection="1">
      <alignment horizontal="left" vertical="center"/>
    </xf>
    <xf numFmtId="167" fontId="5" fillId="0" borderId="0" xfId="27" applyNumberFormat="1" applyFont="1" applyAlignment="1">
      <alignment horizontal="right" vertical="center"/>
    </xf>
    <xf numFmtId="167" fontId="6" fillId="0" borderId="0" xfId="27" applyNumberFormat="1" applyFont="1" applyAlignment="1">
      <alignment vertical="center" readingOrder="2"/>
    </xf>
    <xf numFmtId="167" fontId="5" fillId="0" borderId="0" xfId="27" applyNumberFormat="1" applyFont="1" applyAlignment="1">
      <alignment vertical="center"/>
    </xf>
    <xf numFmtId="167" fontId="5" fillId="0" borderId="0" xfId="27" applyNumberFormat="1" applyFont="1" applyAlignment="1">
      <alignment vertical="center" readingOrder="2"/>
    </xf>
    <xf numFmtId="167" fontId="7" fillId="0" borderId="0" xfId="27" quotePrefix="1" applyNumberFormat="1" applyFont="1" applyFill="1" applyAlignment="1" applyProtection="1">
      <alignment horizontal="left" vertical="center"/>
    </xf>
    <xf numFmtId="167" fontId="7" fillId="0" borderId="0" xfId="27" applyNumberFormat="1" applyFont="1" applyAlignment="1">
      <alignment horizontal="right" vertical="center" readingOrder="2"/>
    </xf>
    <xf numFmtId="167" fontId="7" fillId="0" borderId="0" xfId="27" applyNumberFormat="1" applyFont="1" applyAlignment="1">
      <alignment vertical="center"/>
    </xf>
    <xf numFmtId="167" fontId="5" fillId="0" borderId="0" xfId="27" applyNumberFormat="1" applyFont="1" applyAlignment="1">
      <alignment horizontal="right" vertical="center" readingOrder="2"/>
    </xf>
    <xf numFmtId="167" fontId="11" fillId="0" borderId="0" xfId="27" applyNumberFormat="1" applyFont="1" applyAlignment="1">
      <alignment vertical="center"/>
    </xf>
    <xf numFmtId="167" fontId="11" fillId="0" borderId="0" xfId="27" applyNumberFormat="1" applyFont="1" applyFill="1" applyAlignment="1">
      <alignment horizontal="right" vertical="center"/>
    </xf>
    <xf numFmtId="167" fontId="10" fillId="0" borderId="0" xfId="27" applyNumberFormat="1" applyFont="1" applyAlignment="1">
      <alignment horizontal="right" vertical="center"/>
    </xf>
    <xf numFmtId="167" fontId="10" fillId="0" borderId="0" xfId="27" applyNumberFormat="1" applyFont="1" applyAlignment="1" applyProtection="1">
      <alignment horizontal="left" vertical="center"/>
    </xf>
    <xf numFmtId="167" fontId="12" fillId="0" borderId="0" xfId="27" quotePrefix="1" applyNumberFormat="1" applyFont="1" applyAlignment="1">
      <alignment horizontal="right" vertical="center" readingOrder="2"/>
    </xf>
    <xf numFmtId="167" fontId="10" fillId="0" borderId="0" xfId="27" applyNumberFormat="1" applyFont="1" applyAlignment="1">
      <alignment vertical="center"/>
    </xf>
    <xf numFmtId="167" fontId="12" fillId="0" borderId="0" xfId="27" applyNumberFormat="1" applyFont="1" applyAlignment="1">
      <alignment horizontal="right" vertical="center" readingOrder="2"/>
    </xf>
    <xf numFmtId="167" fontId="10" fillId="0" borderId="0" xfId="27" quotePrefix="1" applyNumberFormat="1" applyFont="1" applyAlignment="1" applyProtection="1">
      <alignment horizontal="left" vertical="center"/>
    </xf>
    <xf numFmtId="167" fontId="5" fillId="0" borderId="0" xfId="27" quotePrefix="1" applyNumberFormat="1" applyFont="1" applyAlignment="1" applyProtection="1">
      <alignment horizontal="left" vertical="center"/>
    </xf>
    <xf numFmtId="167" fontId="11" fillId="0" borderId="0" xfId="27" quotePrefix="1" applyNumberFormat="1" applyFont="1" applyAlignment="1">
      <alignment horizontal="right" vertical="center" readingOrder="2"/>
    </xf>
    <xf numFmtId="167" fontId="10" fillId="0" borderId="0" xfId="29" applyNumberFormat="1" applyFont="1" applyAlignment="1" applyProtection="1">
      <alignment horizontal="left" vertical="center"/>
    </xf>
    <xf numFmtId="3" fontId="37" fillId="0" borderId="0" xfId="10" applyNumberFormat="1" applyFont="1"/>
    <xf numFmtId="167" fontId="12" fillId="0" borderId="0" xfId="29" applyNumberFormat="1" applyFont="1" applyAlignment="1">
      <alignment horizontal="right" vertical="center" readingOrder="2"/>
    </xf>
    <xf numFmtId="3" fontId="5" fillId="0" borderId="0" xfId="10" applyNumberFormat="1" applyFont="1" applyFill="1" applyBorder="1" applyAlignment="1">
      <alignment vertical="center"/>
    </xf>
    <xf numFmtId="3" fontId="26" fillId="0" borderId="0" xfId="10" applyNumberFormat="1" applyFont="1"/>
    <xf numFmtId="167" fontId="5" fillId="0" borderId="0" xfId="29" applyNumberFormat="1" applyFont="1" applyAlignment="1" applyProtection="1">
      <alignment horizontal="left" vertical="center"/>
    </xf>
    <xf numFmtId="167" fontId="11" fillId="0" borderId="0" xfId="27" applyNumberFormat="1" applyFont="1" applyAlignment="1">
      <alignment horizontal="right" vertical="center" readingOrder="2"/>
    </xf>
    <xf numFmtId="167" fontId="11" fillId="0" borderId="0" xfId="27" applyNumberFormat="1" applyFont="1" applyAlignment="1">
      <alignment horizontal="right" vertical="center"/>
    </xf>
    <xf numFmtId="167" fontId="5" fillId="0" borderId="0" xfId="29" applyNumberFormat="1" applyFont="1" applyAlignment="1">
      <alignment vertical="center"/>
    </xf>
    <xf numFmtId="167" fontId="11" fillId="0" borderId="0" xfId="29" applyNumberFormat="1" applyFont="1" applyAlignment="1">
      <alignment horizontal="right" vertical="center"/>
    </xf>
    <xf numFmtId="169" fontId="5" fillId="0" borderId="0" xfId="12" quotePrefix="1" applyNumberFormat="1" applyFont="1" applyAlignment="1">
      <alignment horizontal="right" vertical="center" readingOrder="2"/>
    </xf>
    <xf numFmtId="167" fontId="5" fillId="0" borderId="0" xfId="20" applyNumberFormat="1" applyFont="1" applyAlignment="1">
      <alignment horizontal="right" vertical="center"/>
    </xf>
    <xf numFmtId="1" fontId="26" fillId="0" borderId="0" xfId="21" applyNumberFormat="1" applyFont="1" applyBorder="1" applyAlignment="1">
      <alignment horizontal="right" vertical="center"/>
    </xf>
    <xf numFmtId="167" fontId="5" fillId="0" borderId="0" xfId="30" applyNumberFormat="1" applyFont="1" applyAlignment="1">
      <alignment vertical="center"/>
    </xf>
    <xf numFmtId="167" fontId="11" fillId="0" borderId="0" xfId="29" applyNumberFormat="1" applyFont="1" applyBorder="1" applyAlignment="1">
      <alignment horizontal="right" vertical="center"/>
    </xf>
    <xf numFmtId="167" fontId="11" fillId="0" borderId="0" xfId="22" applyNumberFormat="1" applyFont="1" applyAlignment="1">
      <alignment horizontal="right" vertical="center"/>
    </xf>
    <xf numFmtId="167" fontId="11" fillId="0" borderId="0" xfId="6" applyNumberFormat="1" applyFont="1" applyAlignment="1">
      <alignment vertical="center"/>
    </xf>
    <xf numFmtId="167" fontId="21" fillId="0" borderId="0" xfId="27" applyNumberFormat="1" applyFont="1" applyAlignment="1">
      <alignment horizontal="right" vertical="center"/>
    </xf>
    <xf numFmtId="173" fontId="38" fillId="0" borderId="0" xfId="6" applyNumberFormat="1" applyFont="1" applyBorder="1" applyAlignment="1">
      <alignment horizontal="right" vertical="center"/>
    </xf>
    <xf numFmtId="0" fontId="5" fillId="0" borderId="0" xfId="6" applyFont="1" applyAlignment="1">
      <alignment horizontal="right" vertical="center"/>
    </xf>
    <xf numFmtId="167" fontId="4" fillId="0" borderId="0" xfId="20" applyNumberFormat="1" applyFont="1" applyFill="1" applyAlignment="1" applyProtection="1">
      <alignment horizontal="left" vertical="center"/>
    </xf>
    <xf numFmtId="167" fontId="5" fillId="0" borderId="0" xfId="28" applyNumberFormat="1" applyFont="1" applyFill="1" applyAlignment="1">
      <alignment vertical="center"/>
    </xf>
    <xf numFmtId="167" fontId="6" fillId="0" borderId="0" xfId="27" applyNumberFormat="1" applyFont="1" applyFill="1" applyAlignment="1">
      <alignment vertical="center" readingOrder="2"/>
    </xf>
    <xf numFmtId="167" fontId="5" fillId="0" borderId="0" xfId="28" applyNumberFormat="1" applyFont="1" applyFill="1" applyAlignment="1">
      <alignment vertical="center" readingOrder="2"/>
    </xf>
    <xf numFmtId="167" fontId="7" fillId="0" borderId="0" xfId="28" quotePrefix="1" applyNumberFormat="1" applyFont="1" applyFill="1" applyAlignment="1" applyProtection="1">
      <alignment horizontal="left" vertical="center"/>
    </xf>
    <xf numFmtId="167" fontId="7" fillId="0" borderId="0" xfId="28" applyNumberFormat="1" applyFont="1" applyFill="1" applyAlignment="1" applyProtection="1">
      <alignment horizontal="left" vertical="center"/>
    </xf>
    <xf numFmtId="167" fontId="4" fillId="0" borderId="0" xfId="28" applyNumberFormat="1" applyFont="1" applyFill="1" applyAlignment="1">
      <alignment horizontal="right" vertical="center" readingOrder="2"/>
    </xf>
    <xf numFmtId="167" fontId="7" fillId="0" borderId="0" xfId="28" applyNumberFormat="1" applyFont="1" applyFill="1" applyAlignment="1">
      <alignment vertical="center"/>
    </xf>
    <xf numFmtId="167" fontId="5" fillId="0" borderId="0" xfId="28" applyNumberFormat="1" applyFont="1" applyFill="1" applyAlignment="1">
      <alignment horizontal="right" vertical="center" readingOrder="2"/>
    </xf>
    <xf numFmtId="167" fontId="10" fillId="0" borderId="0" xfId="28" applyNumberFormat="1" applyFont="1" applyFill="1" applyAlignment="1">
      <alignment vertical="center"/>
    </xf>
    <xf numFmtId="0" fontId="10" fillId="0" borderId="0" xfId="6" applyFont="1" applyFill="1" applyAlignment="1">
      <alignment horizontal="right" vertical="center"/>
    </xf>
    <xf numFmtId="167" fontId="10" fillId="0" borderId="0" xfId="31" applyNumberFormat="1" applyFont="1" applyFill="1" applyAlignment="1">
      <alignment horizontal="right" vertical="center" wrapText="1"/>
    </xf>
    <xf numFmtId="167" fontId="10" fillId="0" borderId="0" xfId="28" applyNumberFormat="1" applyFont="1" applyFill="1" applyAlignment="1" applyProtection="1">
      <alignment horizontal="right" vertical="center" wrapText="1"/>
    </xf>
    <xf numFmtId="0" fontId="10" fillId="0" borderId="0" xfId="6" applyFont="1" applyFill="1" applyAlignment="1">
      <alignment horizontal="right" vertical="center" wrapText="1"/>
    </xf>
    <xf numFmtId="167" fontId="12" fillId="0" borderId="0" xfId="28" applyNumberFormat="1" applyFont="1" applyFill="1" applyAlignment="1">
      <alignment vertical="center"/>
    </xf>
    <xf numFmtId="171" fontId="10" fillId="0" borderId="0" xfId="6" applyNumberFormat="1" applyFont="1" applyFill="1" applyBorder="1" applyAlignment="1">
      <alignment horizontal="right" vertical="center"/>
    </xf>
    <xf numFmtId="3" fontId="10" fillId="0" borderId="0" xfId="6" applyNumberFormat="1" applyFont="1" applyFill="1" applyBorder="1" applyAlignment="1">
      <alignment horizontal="right" vertical="center"/>
    </xf>
    <xf numFmtId="168" fontId="10" fillId="0" borderId="0" xfId="10" applyNumberFormat="1" applyFont="1" applyFill="1" applyBorder="1" applyAlignment="1">
      <alignment horizontal="right"/>
    </xf>
    <xf numFmtId="167" fontId="11" fillId="0" borderId="0" xfId="28" applyNumberFormat="1" applyFont="1" applyFill="1" applyAlignment="1">
      <alignment vertical="center"/>
    </xf>
    <xf numFmtId="167" fontId="5" fillId="0" borderId="0" xfId="28" applyNumberFormat="1" applyFont="1" applyAlignment="1">
      <alignment vertical="center"/>
    </xf>
    <xf numFmtId="167" fontId="5" fillId="0" borderId="0" xfId="28" applyNumberFormat="1" applyFont="1" applyAlignment="1">
      <alignment vertical="center" readingOrder="2"/>
    </xf>
    <xf numFmtId="167" fontId="7" fillId="0" borderId="0" xfId="28" quotePrefix="1" applyNumberFormat="1" applyFont="1" applyAlignment="1" applyProtection="1">
      <alignment horizontal="left" vertical="center"/>
    </xf>
    <xf numFmtId="167" fontId="7" fillId="0" borderId="0" xfId="28" applyNumberFormat="1" applyFont="1" applyAlignment="1" applyProtection="1">
      <alignment horizontal="left" vertical="center"/>
    </xf>
    <xf numFmtId="167" fontId="4" fillId="0" borderId="0" xfId="28" quotePrefix="1" applyNumberFormat="1" applyFont="1" applyAlignment="1">
      <alignment horizontal="right" vertical="center" readingOrder="2"/>
    </xf>
    <xf numFmtId="167" fontId="7" fillId="0" borderId="0" xfId="28" applyNumberFormat="1" applyFont="1" applyAlignment="1">
      <alignment vertical="center"/>
    </xf>
    <xf numFmtId="167" fontId="5" fillId="0" borderId="0" xfId="28" applyNumberFormat="1" applyFont="1" applyAlignment="1">
      <alignment horizontal="right" vertical="center" readingOrder="2"/>
    </xf>
    <xf numFmtId="167" fontId="10" fillId="0" borderId="0" xfId="31" applyNumberFormat="1" applyFont="1" applyAlignment="1">
      <alignment horizontal="right" vertical="center"/>
    </xf>
    <xf numFmtId="167" fontId="10" fillId="0" borderId="0" xfId="28" applyNumberFormat="1" applyFont="1" applyAlignment="1" applyProtection="1">
      <alignment horizontal="right" vertical="center"/>
    </xf>
    <xf numFmtId="0" fontId="10" fillId="0" borderId="0" xfId="6" applyFont="1" applyAlignment="1">
      <alignment horizontal="right" vertical="center"/>
    </xf>
    <xf numFmtId="1" fontId="10" fillId="0" borderId="0" xfId="6" quotePrefix="1" applyNumberFormat="1" applyFont="1" applyAlignment="1">
      <alignment horizontal="left" vertical="center"/>
    </xf>
    <xf numFmtId="3" fontId="10" fillId="0" borderId="0" xfId="6" applyNumberFormat="1" applyFont="1" applyFill="1" applyBorder="1" applyAlignment="1">
      <alignment vertical="center"/>
    </xf>
    <xf numFmtId="3" fontId="22" fillId="0" borderId="0" xfId="21" applyNumberFormat="1" applyFont="1" applyBorder="1" applyAlignment="1">
      <alignment vertical="center"/>
    </xf>
    <xf numFmtId="167" fontId="10" fillId="0" borderId="0" xfId="28" applyNumberFormat="1" applyFont="1" applyFill="1" applyBorder="1" applyAlignment="1">
      <alignment vertical="center"/>
    </xf>
    <xf numFmtId="0" fontId="12" fillId="0" borderId="0" xfId="6" applyFont="1" applyAlignment="1">
      <alignment vertical="center"/>
    </xf>
    <xf numFmtId="1" fontId="5" fillId="0" borderId="0" xfId="1" quotePrefix="1" applyNumberFormat="1" applyFont="1" applyFill="1" applyAlignment="1">
      <alignment horizontal="right" vertical="center" readingOrder="2"/>
    </xf>
    <xf numFmtId="167" fontId="4" fillId="0" borderId="0" xfId="32" applyNumberFormat="1" applyFont="1" applyAlignment="1" applyProtection="1">
      <alignment horizontal="left" vertical="center"/>
    </xf>
    <xf numFmtId="167" fontId="5" fillId="0" borderId="0" xfId="32" applyNumberFormat="1" applyFont="1" applyAlignment="1">
      <alignment vertical="center"/>
    </xf>
    <xf numFmtId="167" fontId="5" fillId="0" borderId="0" xfId="32" applyNumberFormat="1" applyFont="1" applyAlignment="1">
      <alignment vertical="center" readingOrder="2"/>
    </xf>
    <xf numFmtId="167" fontId="7" fillId="0" borderId="0" xfId="32" quotePrefix="1" applyNumberFormat="1" applyFont="1" applyFill="1" applyAlignment="1" applyProtection="1">
      <alignment horizontal="left" vertical="center"/>
    </xf>
    <xf numFmtId="167" fontId="7" fillId="0" borderId="0" xfId="32" quotePrefix="1" applyNumberFormat="1" applyFont="1" applyAlignment="1" applyProtection="1">
      <alignment horizontal="left" vertical="center"/>
    </xf>
    <xf numFmtId="167" fontId="7" fillId="0" borderId="0" xfId="32" quotePrefix="1" applyNumberFormat="1" applyFont="1" applyAlignment="1">
      <alignment horizontal="right" vertical="center" readingOrder="2"/>
    </xf>
    <xf numFmtId="167" fontId="4" fillId="0" borderId="0" xfId="32" quotePrefix="1" applyNumberFormat="1" applyFont="1" applyAlignment="1">
      <alignment horizontal="right" vertical="center" readingOrder="2"/>
    </xf>
    <xf numFmtId="167" fontId="7" fillId="0" borderId="0" xfId="32" applyNumberFormat="1" applyFont="1" applyAlignment="1">
      <alignment vertical="center"/>
    </xf>
    <xf numFmtId="167" fontId="5" fillId="0" borderId="0" xfId="32" applyNumberFormat="1" applyFont="1" applyFill="1" applyAlignment="1">
      <alignment vertical="center"/>
    </xf>
    <xf numFmtId="167" fontId="5" fillId="0" borderId="0" xfId="32" applyNumberFormat="1" applyFont="1" applyAlignment="1">
      <alignment horizontal="right" vertical="center" readingOrder="2"/>
    </xf>
    <xf numFmtId="167" fontId="10" fillId="0" borderId="0" xfId="32" applyNumberFormat="1" applyFont="1" applyAlignment="1">
      <alignment horizontal="right" vertical="center"/>
    </xf>
    <xf numFmtId="167" fontId="10" fillId="0" borderId="0" xfId="32" quotePrefix="1" applyNumberFormat="1" applyFont="1" applyAlignment="1" applyProtection="1">
      <alignment horizontal="left" vertical="center"/>
    </xf>
    <xf numFmtId="167" fontId="12" fillId="0" borderId="0" xfId="32" applyNumberFormat="1" applyFont="1" applyAlignment="1">
      <alignment vertical="center"/>
    </xf>
    <xf numFmtId="167" fontId="8" fillId="0" borderId="0" xfId="32" applyNumberFormat="1" applyFont="1" applyAlignment="1">
      <alignment horizontal="right" vertical="center" readingOrder="2"/>
    </xf>
    <xf numFmtId="167" fontId="10" fillId="0" borderId="0" xfId="32" applyNumberFormat="1" applyFont="1" applyAlignment="1" applyProtection="1">
      <alignment horizontal="left" vertical="center"/>
    </xf>
    <xf numFmtId="167" fontId="12" fillId="0" borderId="0" xfId="32" quotePrefix="1" applyNumberFormat="1" applyFont="1" applyAlignment="1">
      <alignment horizontal="right" vertical="center" readingOrder="2"/>
    </xf>
    <xf numFmtId="167" fontId="5" fillId="0" borderId="0" xfId="32" applyNumberFormat="1" applyFont="1" applyAlignment="1" applyProtection="1">
      <alignment horizontal="left" vertical="center"/>
    </xf>
    <xf numFmtId="3" fontId="0" fillId="0" borderId="0" xfId="0" applyNumberFormat="1" applyFill="1"/>
    <xf numFmtId="167" fontId="11" fillId="0" borderId="0" xfId="32" applyNumberFormat="1" applyFont="1" applyAlignment="1">
      <alignment horizontal="right" vertical="center" readingOrder="2"/>
    </xf>
    <xf numFmtId="167" fontId="11" fillId="0" borderId="0" xfId="32" applyNumberFormat="1" applyFont="1" applyAlignment="1">
      <alignment vertical="center"/>
    </xf>
    <xf numFmtId="167" fontId="12" fillId="0" borderId="0" xfId="32" applyNumberFormat="1" applyFont="1" applyAlignment="1">
      <alignment horizontal="right" vertical="center" readingOrder="2"/>
    </xf>
    <xf numFmtId="167" fontId="11" fillId="0" borderId="0" xfId="32" quotePrefix="1" applyNumberFormat="1" applyFont="1" applyAlignment="1">
      <alignment horizontal="right" vertical="center" readingOrder="2"/>
    </xf>
    <xf numFmtId="167" fontId="8" fillId="0" borderId="0" xfId="32" quotePrefix="1" applyNumberFormat="1" applyFont="1" applyAlignment="1">
      <alignment horizontal="right" vertical="center" readingOrder="2"/>
    </xf>
    <xf numFmtId="167" fontId="12" fillId="0" borderId="0" xfId="32" applyNumberFormat="1" applyFont="1" applyAlignment="1" applyProtection="1">
      <alignment horizontal="left" vertical="center"/>
    </xf>
    <xf numFmtId="167" fontId="13" fillId="0" borderId="0" xfId="1" quotePrefix="1" applyNumberFormat="1" applyFont="1" applyAlignment="1" applyProtection="1">
      <alignment horizontal="left" vertical="center"/>
    </xf>
    <xf numFmtId="167" fontId="4" fillId="0" borderId="0" xfId="32" applyNumberFormat="1" applyFont="1" applyFill="1" applyAlignment="1" applyProtection="1">
      <alignment horizontal="left" vertical="center"/>
    </xf>
    <xf numFmtId="167" fontId="5" fillId="0" borderId="0" xfId="33" applyNumberFormat="1" applyFont="1" applyFill="1" applyBorder="1" applyAlignment="1">
      <alignment vertical="center"/>
    </xf>
    <xf numFmtId="167" fontId="5" fillId="0" borderId="0" xfId="33" applyNumberFormat="1" applyFont="1" applyFill="1" applyAlignment="1">
      <alignment vertical="center" readingOrder="2"/>
    </xf>
    <xf numFmtId="167" fontId="7" fillId="0" borderId="0" xfId="33" quotePrefix="1" applyNumberFormat="1" applyFont="1" applyFill="1" applyBorder="1" applyAlignment="1" applyProtection="1">
      <alignment horizontal="left" vertical="center"/>
    </xf>
    <xf numFmtId="167" fontId="7" fillId="0" borderId="0" xfId="33" quotePrefix="1" applyNumberFormat="1" applyFont="1" applyFill="1" applyBorder="1" applyAlignment="1">
      <alignment horizontal="left" vertical="center"/>
    </xf>
    <xf numFmtId="167" fontId="4" fillId="0" borderId="0" xfId="33" applyNumberFormat="1" applyFont="1" applyFill="1" applyAlignment="1">
      <alignment horizontal="right" vertical="center" readingOrder="2"/>
    </xf>
    <xf numFmtId="167" fontId="10" fillId="0" borderId="0" xfId="33" applyNumberFormat="1" applyFont="1" applyFill="1" applyAlignment="1">
      <alignment vertical="center"/>
    </xf>
    <xf numFmtId="10" fontId="8" fillId="0" borderId="0" xfId="18" applyNumberFormat="1" applyFont="1" applyFill="1" applyAlignment="1">
      <alignment horizontal="right" vertical="center" readingOrder="2"/>
    </xf>
    <xf numFmtId="167" fontId="10" fillId="0" borderId="0" xfId="33" applyNumberFormat="1" applyFont="1" applyFill="1" applyBorder="1" applyAlignment="1" applyProtection="1">
      <alignment horizontal="right" vertical="center"/>
    </xf>
    <xf numFmtId="167" fontId="12" fillId="0" borderId="0" xfId="33" applyNumberFormat="1" applyFont="1" applyFill="1" applyBorder="1" applyAlignment="1">
      <alignment vertical="center"/>
    </xf>
    <xf numFmtId="167" fontId="11" fillId="0" borderId="0" xfId="33" applyNumberFormat="1" applyFont="1" applyFill="1" applyBorder="1" applyAlignment="1">
      <alignment vertical="center"/>
    </xf>
    <xf numFmtId="167" fontId="11" fillId="0" borderId="0" xfId="33" applyNumberFormat="1" applyFont="1" applyFill="1" applyAlignment="1">
      <alignment horizontal="right" vertical="center" readingOrder="2"/>
    </xf>
    <xf numFmtId="167" fontId="11" fillId="0" borderId="0" xfId="10" applyNumberFormat="1" applyFont="1" applyFill="1" applyAlignment="1">
      <alignment horizontal="right" vertical="center"/>
    </xf>
    <xf numFmtId="167" fontId="5" fillId="0" borderId="0" xfId="33" applyNumberFormat="1" applyFont="1" applyBorder="1" applyAlignment="1">
      <alignment vertical="center"/>
    </xf>
    <xf numFmtId="167" fontId="5" fillId="0" borderId="0" xfId="33" applyNumberFormat="1" applyFont="1" applyAlignment="1">
      <alignment vertical="center" readingOrder="2"/>
    </xf>
    <xf numFmtId="167" fontId="7" fillId="0" borderId="0" xfId="33" quotePrefix="1" applyNumberFormat="1" applyFont="1" applyBorder="1" applyAlignment="1" applyProtection="1">
      <alignment horizontal="left" vertical="center"/>
    </xf>
    <xf numFmtId="167" fontId="7" fillId="0" borderId="0" xfId="33" quotePrefix="1" applyNumberFormat="1" applyFont="1" applyBorder="1" applyAlignment="1">
      <alignment horizontal="left" vertical="center"/>
    </xf>
    <xf numFmtId="167" fontId="4" fillId="0" borderId="0" xfId="33" applyNumberFormat="1" applyFont="1" applyAlignment="1">
      <alignment horizontal="right" vertical="center" readingOrder="2"/>
    </xf>
    <xf numFmtId="167" fontId="10" fillId="0" borderId="0" xfId="33" applyNumberFormat="1" applyFont="1" applyAlignment="1">
      <alignment vertical="center"/>
    </xf>
    <xf numFmtId="10" fontId="8" fillId="0" borderId="0" xfId="18" applyNumberFormat="1" applyFont="1" applyAlignment="1">
      <alignment horizontal="right" vertical="center" readingOrder="2"/>
    </xf>
    <xf numFmtId="167" fontId="10" fillId="0" borderId="0" xfId="33" applyNumberFormat="1" applyFont="1" applyBorder="1" applyAlignment="1" applyProtection="1">
      <alignment horizontal="right" vertical="center"/>
    </xf>
    <xf numFmtId="167" fontId="11" fillId="0" borderId="0" xfId="33" applyNumberFormat="1" applyFont="1" applyBorder="1" applyAlignment="1">
      <alignment vertical="center"/>
    </xf>
    <xf numFmtId="167" fontId="5" fillId="0" borderId="0" xfId="33" applyNumberFormat="1" applyFont="1" applyBorder="1" applyAlignment="1" applyProtection="1">
      <alignment horizontal="right" vertical="center"/>
    </xf>
    <xf numFmtId="167" fontId="11" fillId="0" borderId="0" xfId="33" applyNumberFormat="1" applyFont="1" applyAlignment="1">
      <alignment horizontal="right" vertical="center" readingOrder="2"/>
    </xf>
    <xf numFmtId="167" fontId="13" fillId="0" borderId="0" xfId="1" quotePrefix="1" applyNumberFormat="1" applyFont="1" applyFill="1" applyAlignment="1" applyProtection="1">
      <alignment horizontal="left" vertical="center"/>
    </xf>
    <xf numFmtId="167" fontId="5" fillId="0" borderId="0" xfId="1" quotePrefix="1" applyNumberFormat="1" applyFont="1" applyFill="1" applyAlignment="1">
      <alignment horizontal="right" vertical="center" readingOrder="2"/>
    </xf>
    <xf numFmtId="167" fontId="11" fillId="0" borderId="0" xfId="32" applyNumberFormat="1" applyFont="1" applyFill="1" applyAlignment="1">
      <alignment vertical="center"/>
    </xf>
    <xf numFmtId="167" fontId="7" fillId="0" borderId="0" xfId="35" applyNumberFormat="1" applyFont="1" applyAlignment="1">
      <alignment vertical="center"/>
    </xf>
    <xf numFmtId="167" fontId="5" fillId="0" borderId="0" xfId="35" applyNumberFormat="1" applyFont="1" applyAlignment="1">
      <alignment vertical="center"/>
    </xf>
    <xf numFmtId="167" fontId="5" fillId="0" borderId="0" xfId="35" applyNumberFormat="1" applyFont="1" applyFill="1" applyAlignment="1">
      <alignment vertical="center"/>
    </xf>
    <xf numFmtId="167" fontId="5" fillId="0" borderId="0" xfId="35" applyNumberFormat="1" applyFont="1" applyAlignment="1">
      <alignment vertical="center" readingOrder="2"/>
    </xf>
    <xf numFmtId="167" fontId="8" fillId="0" borderId="0" xfId="35" applyNumberFormat="1" applyFont="1" applyAlignment="1">
      <alignment vertical="center"/>
    </xf>
    <xf numFmtId="167" fontId="11" fillId="0" borderId="0" xfId="35" applyNumberFormat="1" applyFont="1" applyAlignment="1">
      <alignment vertical="center"/>
    </xf>
    <xf numFmtId="167" fontId="11" fillId="0" borderId="0" xfId="35" applyNumberFormat="1" applyFont="1" applyAlignment="1">
      <alignment horizontal="right" vertical="center" readingOrder="2"/>
    </xf>
    <xf numFmtId="167" fontId="11" fillId="0" borderId="0" xfId="35" applyNumberFormat="1" applyFont="1" applyFill="1" applyAlignment="1">
      <alignment vertical="center"/>
    </xf>
    <xf numFmtId="167" fontId="10" fillId="0" borderId="0" xfId="35" applyNumberFormat="1" applyFont="1" applyAlignment="1" applyProtection="1">
      <alignment horizontal="centerContinuous" vertical="center"/>
    </xf>
    <xf numFmtId="167" fontId="10" fillId="0" borderId="0" xfId="35" quotePrefix="1" applyNumberFormat="1" applyFont="1" applyAlignment="1" applyProtection="1">
      <alignment horizontal="centerContinuous" vertical="center"/>
    </xf>
    <xf numFmtId="167" fontId="10" fillId="0" borderId="0" xfId="35" quotePrefix="1" applyNumberFormat="1" applyFont="1" applyAlignment="1" applyProtection="1">
      <alignment horizontal="right" vertical="center"/>
    </xf>
    <xf numFmtId="167" fontId="10" fillId="0" borderId="0" xfId="35" applyNumberFormat="1" applyFont="1" applyAlignment="1">
      <alignment horizontal="right" vertical="center"/>
    </xf>
    <xf numFmtId="167" fontId="10" fillId="0" borderId="0" xfId="35" applyNumberFormat="1" applyFont="1" applyAlignment="1" applyProtection="1">
      <alignment horizontal="right" vertical="center"/>
    </xf>
    <xf numFmtId="0" fontId="10" fillId="0" borderId="0" xfId="10" applyFont="1" applyFill="1" applyAlignment="1">
      <alignment vertical="center"/>
    </xf>
    <xf numFmtId="167" fontId="5" fillId="0" borderId="0" xfId="34" applyNumberFormat="1" applyFont="1" applyFill="1" applyAlignment="1">
      <alignment vertical="center"/>
    </xf>
    <xf numFmtId="167" fontId="13" fillId="0" borderId="0" xfId="32" quotePrefix="1" applyNumberFormat="1" applyFont="1" applyFill="1" applyAlignment="1" applyProtection="1">
      <alignment horizontal="left" vertical="center"/>
    </xf>
    <xf numFmtId="167" fontId="11" fillId="0" borderId="0" xfId="36" applyNumberFormat="1" applyFont="1" applyBorder="1" applyAlignment="1">
      <alignment horizontal="right" vertical="center" readingOrder="2"/>
    </xf>
    <xf numFmtId="1" fontId="39" fillId="0" borderId="0" xfId="10" applyNumberFormat="1" applyFont="1" applyBorder="1" applyAlignment="1">
      <alignment horizontal="right" vertical="center"/>
    </xf>
    <xf numFmtId="3" fontId="39" fillId="0" borderId="0" xfId="10" applyNumberFormat="1" applyFont="1" applyBorder="1" applyAlignment="1">
      <alignment horizontal="right" vertical="center"/>
    </xf>
    <xf numFmtId="167" fontId="5" fillId="0" borderId="0" xfId="1" quotePrefix="1" applyNumberFormat="1" applyFont="1" applyAlignment="1">
      <alignment horizontal="right" vertical="center" readingOrder="2"/>
    </xf>
    <xf numFmtId="0" fontId="5" fillId="0" borderId="0" xfId="10" applyFont="1" applyFill="1" applyAlignment="1">
      <alignment horizontal="right" vertical="center" readingOrder="2"/>
    </xf>
    <xf numFmtId="0" fontId="7" fillId="0" borderId="0" xfId="10" quotePrefix="1" applyFont="1" applyFill="1" applyAlignment="1">
      <alignment horizontal="left" vertical="center"/>
    </xf>
    <xf numFmtId="0" fontId="10" fillId="0" borderId="0" xfId="10" applyFont="1" applyFill="1" applyAlignment="1">
      <alignment vertical="center" readingOrder="2"/>
    </xf>
    <xf numFmtId="0" fontId="10" fillId="0" borderId="0" xfId="10" applyFont="1" applyFill="1" applyAlignment="1">
      <alignment horizontal="right" vertical="center"/>
    </xf>
    <xf numFmtId="0" fontId="10" fillId="0" borderId="0" xfId="10" quotePrefix="1" applyFont="1" applyFill="1" applyAlignment="1">
      <alignment horizontal="right" vertical="center"/>
    </xf>
    <xf numFmtId="0" fontId="11" fillId="0" borderId="0" xfId="10" applyFont="1" applyFill="1" applyAlignment="1">
      <alignment horizontal="right" vertical="center" readingOrder="2"/>
    </xf>
    <xf numFmtId="3" fontId="5" fillId="0" borderId="0" xfId="10" applyNumberFormat="1" applyFont="1" applyFill="1"/>
    <xf numFmtId="3" fontId="23" fillId="0" borderId="0" xfId="10" applyNumberFormat="1" applyFont="1" applyFill="1"/>
    <xf numFmtId="0" fontId="10" fillId="0" borderId="0" xfId="10" applyFont="1" applyFill="1" applyAlignment="1">
      <alignment horizontal="right" vertical="center" readingOrder="2"/>
    </xf>
    <xf numFmtId="171" fontId="5" fillId="0" borderId="0" xfId="10" applyNumberFormat="1" applyFont="1" applyFill="1" applyAlignment="1">
      <alignment vertical="center"/>
    </xf>
    <xf numFmtId="0" fontId="7" fillId="0" borderId="0" xfId="10" applyFont="1" applyFill="1" applyAlignment="1">
      <alignment vertical="center"/>
    </xf>
    <xf numFmtId="0" fontId="11" fillId="0" borderId="0" xfId="10" applyFont="1" applyFill="1" applyAlignment="1">
      <alignment vertical="center"/>
    </xf>
    <xf numFmtId="167" fontId="5" fillId="0" borderId="0" xfId="34" applyNumberFormat="1" applyFont="1" applyFill="1" applyAlignment="1">
      <alignment vertical="center" readingOrder="2"/>
    </xf>
    <xf numFmtId="167" fontId="7" fillId="0" borderId="0" xfId="34" quotePrefix="1" applyNumberFormat="1" applyFont="1" applyFill="1" applyAlignment="1" applyProtection="1">
      <alignment horizontal="left" vertical="center"/>
    </xf>
    <xf numFmtId="167" fontId="7" fillId="0" borderId="0" xfId="34" quotePrefix="1" applyNumberFormat="1" applyFont="1" applyFill="1" applyAlignment="1">
      <alignment horizontal="right" vertical="center" readingOrder="2"/>
    </xf>
    <xf numFmtId="167" fontId="5" fillId="0" borderId="0" xfId="34" quotePrefix="1" applyNumberFormat="1" applyFont="1" applyFill="1" applyAlignment="1" applyProtection="1">
      <alignment horizontal="right" vertical="center"/>
    </xf>
    <xf numFmtId="167" fontId="4" fillId="0" borderId="0" xfId="34" applyNumberFormat="1" applyFont="1" applyFill="1" applyAlignment="1">
      <alignment horizontal="right" vertical="center" readingOrder="2"/>
    </xf>
    <xf numFmtId="2" fontId="10" fillId="0" borderId="0" xfId="34" applyNumberFormat="1" applyFont="1" applyFill="1" applyAlignment="1">
      <alignment vertical="center"/>
    </xf>
    <xf numFmtId="167" fontId="5" fillId="0" borderId="0" xfId="34" applyNumberFormat="1" applyFont="1" applyFill="1" applyAlignment="1">
      <alignment horizontal="right" vertical="center" readingOrder="2"/>
    </xf>
    <xf numFmtId="167" fontId="10" fillId="0" borderId="0" xfId="34" applyNumberFormat="1" applyFont="1" applyFill="1" applyAlignment="1">
      <alignment vertical="center"/>
    </xf>
    <xf numFmtId="167" fontId="10" fillId="0" borderId="0" xfId="34" applyNumberFormat="1" applyFont="1" applyFill="1" applyAlignment="1" applyProtection="1">
      <alignment horizontal="right" vertical="center"/>
    </xf>
    <xf numFmtId="167" fontId="12" fillId="0" borderId="0" xfId="34" applyNumberFormat="1" applyFont="1" applyFill="1" applyAlignment="1">
      <alignment vertical="center"/>
    </xf>
    <xf numFmtId="167" fontId="10" fillId="0" borderId="0" xfId="34" applyNumberFormat="1" applyFont="1" applyFill="1" applyAlignment="1" applyProtection="1">
      <alignment horizontal="left" vertical="center"/>
    </xf>
    <xf numFmtId="167" fontId="12" fillId="0" borderId="0" xfId="34" applyNumberFormat="1" applyFont="1" applyFill="1" applyAlignment="1" applyProtection="1">
      <alignment horizontal="left" vertical="center"/>
    </xf>
    <xf numFmtId="167" fontId="11" fillId="0" borderId="0" xfId="34" applyNumberFormat="1" applyFont="1" applyFill="1" applyAlignment="1">
      <alignment horizontal="right" vertical="center" readingOrder="2"/>
    </xf>
    <xf numFmtId="167" fontId="11" fillId="0" borderId="0" xfId="34" applyNumberFormat="1" applyFont="1" applyFill="1" applyAlignment="1">
      <alignment vertical="center"/>
    </xf>
    <xf numFmtId="167" fontId="5" fillId="0" borderId="0" xfId="34" applyNumberFormat="1" applyFont="1" applyFill="1" applyBorder="1" applyAlignment="1" applyProtection="1">
      <alignment vertical="center"/>
    </xf>
    <xf numFmtId="174" fontId="5" fillId="0" borderId="0" xfId="10" applyNumberFormat="1" applyFont="1" applyFill="1" applyAlignment="1">
      <alignment vertical="center"/>
    </xf>
    <xf numFmtId="174" fontId="10" fillId="0" borderId="0" xfId="10" applyNumberFormat="1" applyFont="1" applyFill="1" applyAlignment="1">
      <alignment vertical="center"/>
    </xf>
    <xf numFmtId="167" fontId="5" fillId="0" borderId="0" xfId="34" applyNumberFormat="1" applyFont="1" applyFill="1" applyAlignment="1" applyProtection="1">
      <alignment vertical="center"/>
    </xf>
    <xf numFmtId="167" fontId="5" fillId="0" borderId="0" xfId="34" applyNumberFormat="1" applyFont="1" applyAlignment="1">
      <alignment vertical="center"/>
    </xf>
    <xf numFmtId="167" fontId="5" fillId="0" borderId="0" xfId="34" applyNumberFormat="1" applyFont="1" applyAlignment="1">
      <alignment vertical="center" readingOrder="2"/>
    </xf>
    <xf numFmtId="167" fontId="7" fillId="0" borderId="0" xfId="34" quotePrefix="1" applyNumberFormat="1" applyFont="1" applyAlignment="1" applyProtection="1">
      <alignment horizontal="left" vertical="center"/>
    </xf>
    <xf numFmtId="167" fontId="5" fillId="0" borderId="0" xfId="34" quotePrefix="1" applyNumberFormat="1" applyFont="1" applyAlignment="1" applyProtection="1">
      <alignment horizontal="right" vertical="center"/>
    </xf>
    <xf numFmtId="167" fontId="7" fillId="0" borderId="0" xfId="34" quotePrefix="1" applyNumberFormat="1" applyFont="1" applyAlignment="1">
      <alignment horizontal="right" vertical="center" readingOrder="2"/>
    </xf>
    <xf numFmtId="167" fontId="4" fillId="0" borderId="0" xfId="34" applyNumberFormat="1" applyFont="1" applyAlignment="1">
      <alignment horizontal="right" vertical="center" readingOrder="2"/>
    </xf>
    <xf numFmtId="2" fontId="10" fillId="0" borderId="0" xfId="34" applyNumberFormat="1" applyFont="1" applyAlignment="1">
      <alignment vertical="center"/>
    </xf>
    <xf numFmtId="167" fontId="5" fillId="0" borderId="0" xfId="34" applyNumberFormat="1" applyFont="1" applyAlignment="1">
      <alignment horizontal="right" vertical="center" readingOrder="2"/>
    </xf>
    <xf numFmtId="167" fontId="10" fillId="0" borderId="0" xfId="34" applyNumberFormat="1" applyFont="1" applyAlignment="1">
      <alignment vertical="center"/>
    </xf>
    <xf numFmtId="167" fontId="10" fillId="0" borderId="0" xfId="34" applyNumberFormat="1" applyFont="1" applyAlignment="1" applyProtection="1">
      <alignment horizontal="right" vertical="center"/>
    </xf>
    <xf numFmtId="167" fontId="10" fillId="0" borderId="0" xfId="34" applyNumberFormat="1" applyFont="1" applyAlignment="1" applyProtection="1">
      <alignment horizontal="left" vertical="center"/>
    </xf>
    <xf numFmtId="167" fontId="12" fillId="0" borderId="0" xfId="34" applyNumberFormat="1" applyFont="1" applyAlignment="1" applyProtection="1">
      <alignment horizontal="left" vertical="center"/>
    </xf>
    <xf numFmtId="167" fontId="11" fillId="0" borderId="0" xfId="34" applyNumberFormat="1" applyFont="1" applyAlignment="1">
      <alignment horizontal="right" vertical="center" readingOrder="2"/>
    </xf>
    <xf numFmtId="167" fontId="10" fillId="0" borderId="0" xfId="37" applyNumberFormat="1" applyFont="1" applyFill="1" applyAlignment="1">
      <alignment vertical="center"/>
    </xf>
    <xf numFmtId="167" fontId="5" fillId="0" borderId="0" xfId="37" applyNumberFormat="1" applyFont="1" applyFill="1" applyAlignment="1">
      <alignment vertical="center"/>
    </xf>
    <xf numFmtId="167" fontId="5" fillId="0" borderId="0" xfId="37" applyNumberFormat="1" applyFont="1" applyFill="1" applyAlignment="1">
      <alignment vertical="center" readingOrder="2"/>
    </xf>
    <xf numFmtId="167" fontId="7" fillId="0" borderId="0" xfId="37" quotePrefix="1" applyNumberFormat="1" applyFont="1" applyFill="1" applyAlignment="1" applyProtection="1">
      <alignment horizontal="left" vertical="center"/>
    </xf>
    <xf numFmtId="167" fontId="5" fillId="0" borderId="0" xfId="37" quotePrefix="1" applyNumberFormat="1" applyFont="1" applyFill="1" applyAlignment="1" applyProtection="1">
      <alignment horizontal="right" vertical="center"/>
    </xf>
    <xf numFmtId="167" fontId="7" fillId="0" borderId="0" xfId="37" applyNumberFormat="1" applyFont="1" applyFill="1" applyAlignment="1" applyProtection="1">
      <alignment horizontal="left" vertical="center"/>
    </xf>
    <xf numFmtId="167" fontId="4" fillId="0" borderId="0" xfId="37" applyNumberFormat="1" applyFont="1" applyFill="1" applyAlignment="1">
      <alignment horizontal="right" vertical="center" readingOrder="2"/>
    </xf>
    <xf numFmtId="167" fontId="11" fillId="0" borderId="0" xfId="37" applyNumberFormat="1" applyFont="1" applyFill="1" applyAlignment="1">
      <alignment horizontal="right" vertical="center" readingOrder="2"/>
    </xf>
    <xf numFmtId="167" fontId="11" fillId="0" borderId="0" xfId="37" applyNumberFormat="1" applyFont="1" applyFill="1" applyAlignment="1">
      <alignment vertical="center"/>
    </xf>
    <xf numFmtId="167" fontId="12" fillId="0" borderId="0" xfId="37" applyNumberFormat="1" applyFont="1" applyFill="1" applyAlignment="1">
      <alignment vertical="center"/>
    </xf>
    <xf numFmtId="0" fontId="11" fillId="0" borderId="0" xfId="10" quotePrefix="1" applyFont="1" applyFill="1" applyAlignment="1">
      <alignment horizontal="right" vertical="center" readingOrder="2"/>
    </xf>
    <xf numFmtId="167" fontId="11" fillId="0" borderId="0" xfId="10" quotePrefix="1" applyNumberFormat="1" applyFont="1" applyFill="1" applyAlignment="1">
      <alignment horizontal="left" vertical="center"/>
    </xf>
    <xf numFmtId="167" fontId="5" fillId="0" borderId="0" xfId="1" applyNumberFormat="1" applyFont="1" applyFill="1" applyAlignment="1">
      <alignment horizontal="right" vertical="center" readingOrder="2"/>
    </xf>
    <xf numFmtId="167" fontId="5" fillId="0" borderId="0" xfId="37" applyNumberFormat="1" applyFont="1" applyFill="1" applyAlignment="1" applyProtection="1">
      <alignment vertical="center"/>
    </xf>
    <xf numFmtId="167" fontId="10" fillId="0" borderId="0" xfId="37" applyNumberFormat="1" applyFont="1" applyFill="1" applyAlignment="1" applyProtection="1">
      <alignment vertical="center"/>
    </xf>
    <xf numFmtId="167" fontId="4" fillId="0" borderId="0" xfId="38" applyNumberFormat="1" applyFont="1" applyFill="1" applyAlignment="1" applyProtection="1">
      <alignment horizontal="left" vertical="center"/>
    </xf>
    <xf numFmtId="167" fontId="5" fillId="0" borderId="0" xfId="38" applyNumberFormat="1" applyFont="1" applyAlignment="1">
      <alignment horizontal="right" vertical="center"/>
    </xf>
    <xf numFmtId="167" fontId="5" fillId="0" borderId="0" xfId="38" applyNumberFormat="1" applyFont="1" applyAlignment="1">
      <alignment vertical="center"/>
    </xf>
    <xf numFmtId="167" fontId="5" fillId="0" borderId="0" xfId="38" applyNumberFormat="1" applyFont="1" applyAlignment="1">
      <alignment horizontal="right" vertical="center" readingOrder="2"/>
    </xf>
    <xf numFmtId="167" fontId="7" fillId="0" borderId="0" xfId="38" quotePrefix="1" applyNumberFormat="1" applyFont="1" applyFill="1" applyAlignment="1" applyProtection="1">
      <alignment horizontal="left" vertical="center"/>
    </xf>
    <xf numFmtId="167" fontId="7" fillId="0" borderId="0" xfId="38" quotePrefix="1" applyNumberFormat="1" applyFont="1" applyAlignment="1">
      <alignment horizontal="right" vertical="center" readingOrder="2"/>
    </xf>
    <xf numFmtId="167" fontId="7" fillId="0" borderId="0" xfId="38" applyNumberFormat="1" applyFont="1" applyAlignment="1">
      <alignment vertical="center"/>
    </xf>
    <xf numFmtId="167" fontId="11" fillId="0" borderId="0" xfId="38" applyNumberFormat="1" applyFont="1" applyAlignment="1">
      <alignment vertical="center"/>
    </xf>
    <xf numFmtId="167" fontId="11" fillId="0" borderId="0" xfId="38" applyNumberFormat="1" applyFont="1" applyAlignment="1">
      <alignment horizontal="right" vertical="center"/>
    </xf>
    <xf numFmtId="167" fontId="11" fillId="0" borderId="0" xfId="38" applyNumberFormat="1" applyFont="1" applyFill="1" applyAlignment="1">
      <alignment horizontal="right" vertical="center"/>
    </xf>
    <xf numFmtId="167" fontId="11" fillId="0" borderId="0" xfId="38" applyNumberFormat="1" applyFont="1" applyAlignment="1">
      <alignment horizontal="right" vertical="center" readingOrder="2"/>
    </xf>
    <xf numFmtId="167" fontId="12" fillId="0" borderId="0" xfId="38" applyNumberFormat="1" applyFont="1" applyAlignment="1">
      <alignment vertical="center"/>
    </xf>
    <xf numFmtId="167" fontId="5" fillId="0" borderId="0" xfId="38" applyNumberFormat="1" applyFont="1" applyAlignment="1" applyProtection="1">
      <alignment horizontal="left" vertical="center"/>
    </xf>
    <xf numFmtId="0" fontId="13" fillId="0" borderId="0" xfId="10" applyFont="1" applyAlignment="1">
      <alignment vertical="center"/>
    </xf>
    <xf numFmtId="167" fontId="5" fillId="0" borderId="0" xfId="39" applyNumberFormat="1" applyFont="1" applyAlignment="1">
      <alignment vertical="center"/>
    </xf>
    <xf numFmtId="0" fontId="4" fillId="0" borderId="0" xfId="38" applyNumberFormat="1" applyFont="1" applyFill="1" applyAlignment="1" applyProtection="1">
      <alignment horizontal="left" vertical="center"/>
    </xf>
    <xf numFmtId="0" fontId="5" fillId="0" borderId="0" xfId="39" applyNumberFormat="1" applyFont="1" applyFill="1" applyAlignment="1">
      <alignment horizontal="right" vertical="center"/>
    </xf>
    <xf numFmtId="0" fontId="5" fillId="0" borderId="0" xfId="39" applyNumberFormat="1" applyFont="1" applyFill="1" applyAlignment="1">
      <alignment vertical="center"/>
    </xf>
    <xf numFmtId="0" fontId="5" fillId="0" borderId="0" xfId="39" applyNumberFormat="1" applyFont="1" applyFill="1" applyAlignment="1">
      <alignment vertical="center" readingOrder="2"/>
    </xf>
    <xf numFmtId="0" fontId="7" fillId="0" borderId="0" xfId="39" quotePrefix="1" applyNumberFormat="1" applyFont="1" applyFill="1" applyAlignment="1" applyProtection="1">
      <alignment horizontal="left" vertical="center"/>
    </xf>
    <xf numFmtId="0" fontId="7" fillId="0" borderId="0" xfId="39" quotePrefix="1" applyNumberFormat="1" applyFont="1" applyFill="1" applyAlignment="1">
      <alignment horizontal="right" vertical="center" readingOrder="2"/>
    </xf>
    <xf numFmtId="0" fontId="7" fillId="0" borderId="0" xfId="39" applyNumberFormat="1" applyFont="1" applyFill="1" applyAlignment="1" applyProtection="1">
      <alignment horizontal="left" vertical="center"/>
    </xf>
    <xf numFmtId="0" fontId="4" fillId="0" borderId="0" xfId="39" applyNumberFormat="1" applyFont="1" applyFill="1" applyAlignment="1">
      <alignment horizontal="right" vertical="center" readingOrder="2"/>
    </xf>
    <xf numFmtId="0" fontId="5" fillId="0" borderId="0" xfId="39" applyNumberFormat="1" applyFont="1" applyFill="1" applyAlignment="1">
      <alignment horizontal="right" vertical="center" readingOrder="2"/>
    </xf>
    <xf numFmtId="0" fontId="10" fillId="0" borderId="0" xfId="39" applyNumberFormat="1" applyFont="1" applyFill="1" applyAlignment="1">
      <alignment horizontal="right" vertical="center"/>
    </xf>
    <xf numFmtId="0" fontId="12" fillId="0" borderId="0" xfId="39" applyNumberFormat="1" applyFont="1" applyFill="1" applyAlignment="1">
      <alignment vertical="center"/>
    </xf>
    <xf numFmtId="0" fontId="11" fillId="0" borderId="0" xfId="39" applyNumberFormat="1" applyFont="1" applyFill="1" applyAlignment="1">
      <alignment vertical="center"/>
    </xf>
    <xf numFmtId="0" fontId="10" fillId="0" borderId="0" xfId="39" applyNumberFormat="1" applyFont="1" applyFill="1" applyAlignment="1" applyProtection="1">
      <alignment horizontal="right" vertical="center"/>
    </xf>
    <xf numFmtId="168" fontId="10" fillId="0" borderId="0" xfId="10" applyNumberFormat="1" applyFont="1" applyFill="1" applyBorder="1" applyAlignment="1">
      <alignment horizontal="right" vertical="center"/>
    </xf>
    <xf numFmtId="168" fontId="10" fillId="0" borderId="0" xfId="10" applyNumberFormat="1" applyFont="1" applyFill="1" applyBorder="1" applyAlignment="1">
      <alignment vertical="center"/>
    </xf>
    <xf numFmtId="3" fontId="18" fillId="0" borderId="0" xfId="0" applyNumberFormat="1" applyFont="1" applyFill="1" applyBorder="1" applyAlignment="1">
      <alignment vertical="center"/>
    </xf>
    <xf numFmtId="0" fontId="13" fillId="0" borderId="0" xfId="1" applyNumberFormat="1" applyFont="1" applyFill="1" applyAlignment="1" applyProtection="1">
      <alignment horizontal="left" vertical="center"/>
    </xf>
    <xf numFmtId="0" fontId="5" fillId="0" borderId="0" xfId="1" applyNumberFormat="1" applyFont="1" applyFill="1" applyBorder="1" applyAlignment="1">
      <alignment horizontal="right" vertical="center" readingOrder="2"/>
    </xf>
    <xf numFmtId="167" fontId="4" fillId="0" borderId="0" xfId="38" applyNumberFormat="1" applyFont="1" applyAlignment="1" applyProtection="1">
      <alignment horizontal="left" vertical="center"/>
    </xf>
    <xf numFmtId="167" fontId="5" fillId="0" borderId="0" xfId="39" applyNumberFormat="1" applyFont="1" applyFill="1" applyAlignment="1">
      <alignment vertical="center"/>
    </xf>
    <xf numFmtId="167" fontId="5" fillId="0" borderId="0" xfId="39" applyNumberFormat="1" applyFont="1" applyAlignment="1">
      <alignment vertical="center" readingOrder="2"/>
    </xf>
    <xf numFmtId="167" fontId="7" fillId="0" borderId="0" xfId="39" quotePrefix="1" applyNumberFormat="1" applyFont="1" applyAlignment="1" applyProtection="1">
      <alignment horizontal="left" vertical="center"/>
    </xf>
    <xf numFmtId="167" fontId="7" fillId="0" borderId="0" xfId="39" quotePrefix="1" applyNumberFormat="1" applyFont="1" applyAlignment="1">
      <alignment horizontal="right" vertical="center" readingOrder="2"/>
    </xf>
    <xf numFmtId="167" fontId="7" fillId="0" borderId="0" xfId="39" applyNumberFormat="1" applyFont="1" applyAlignment="1" applyProtection="1">
      <alignment horizontal="left" vertical="center"/>
    </xf>
    <xf numFmtId="167" fontId="5" fillId="0" borderId="0" xfId="39" quotePrefix="1" applyNumberFormat="1" applyFont="1" applyAlignment="1" applyProtection="1">
      <alignment horizontal="right" vertical="center"/>
    </xf>
    <xf numFmtId="167" fontId="5" fillId="0" borderId="0" xfId="39" applyNumberFormat="1" applyFont="1" applyAlignment="1">
      <alignment horizontal="right" vertical="center" readingOrder="2"/>
    </xf>
    <xf numFmtId="167" fontId="5" fillId="0" borderId="0" xfId="39" applyNumberFormat="1" applyFont="1" applyFill="1" applyAlignment="1">
      <alignment horizontal="right" vertical="center"/>
    </xf>
    <xf numFmtId="0" fontId="10" fillId="0" borderId="0" xfId="39" applyNumberFormat="1" applyFont="1" applyAlignment="1">
      <alignment horizontal="right" vertical="center"/>
    </xf>
    <xf numFmtId="1" fontId="10" fillId="0" borderId="0" xfId="39" applyNumberFormat="1" applyFont="1" applyAlignment="1">
      <alignment horizontal="right" vertical="center"/>
    </xf>
    <xf numFmtId="167" fontId="11" fillId="0" borderId="0" xfId="39" applyNumberFormat="1" applyFont="1" applyFill="1" applyAlignment="1">
      <alignment vertical="center"/>
    </xf>
    <xf numFmtId="0" fontId="10" fillId="0" borderId="0" xfId="39" applyNumberFormat="1" applyFont="1" applyAlignment="1" applyProtection="1">
      <alignment horizontal="right" vertical="center"/>
    </xf>
    <xf numFmtId="1" fontId="10" fillId="0" borderId="0" xfId="39" applyNumberFormat="1" applyFont="1" applyAlignment="1" applyProtection="1">
      <alignment horizontal="right" vertical="center"/>
    </xf>
    <xf numFmtId="0" fontId="10" fillId="0" borderId="0" xfId="6" quotePrefix="1" applyNumberFormat="1" applyFont="1" applyAlignment="1">
      <alignment horizontal="left" vertical="center"/>
    </xf>
    <xf numFmtId="1" fontId="10" fillId="0" borderId="0" xfId="10" applyNumberFormat="1" applyFont="1" applyFill="1" applyBorder="1"/>
    <xf numFmtId="3" fontId="10" fillId="0" borderId="0" xfId="10" applyNumberFormat="1" applyFont="1" applyFill="1" applyBorder="1"/>
    <xf numFmtId="167" fontId="4" fillId="0" borderId="0" xfId="40" quotePrefix="1" applyNumberFormat="1" applyFont="1" applyAlignment="1" applyProtection="1">
      <alignment horizontal="left" vertical="center"/>
    </xf>
    <xf numFmtId="167" fontId="5" fillId="0" borderId="0" xfId="40" applyNumberFormat="1" applyFont="1" applyAlignment="1">
      <alignment horizontal="right" vertical="center"/>
    </xf>
    <xf numFmtId="167" fontId="5" fillId="0" borderId="0" xfId="40" applyNumberFormat="1" applyFont="1" applyAlignment="1">
      <alignment vertical="center"/>
    </xf>
    <xf numFmtId="167" fontId="5" fillId="0" borderId="0" xfId="40" applyNumberFormat="1" applyFont="1" applyAlignment="1">
      <alignment vertical="center" readingOrder="2"/>
    </xf>
    <xf numFmtId="167" fontId="7" fillId="0" borderId="0" xfId="40" quotePrefix="1" applyNumberFormat="1" applyFont="1" applyFill="1" applyAlignment="1" applyProtection="1">
      <alignment horizontal="left" vertical="center"/>
    </xf>
    <xf numFmtId="167" fontId="7" fillId="0" borderId="0" xfId="40" quotePrefix="1" applyNumberFormat="1" applyFont="1" applyAlignment="1">
      <alignment horizontal="right" vertical="center" readingOrder="2"/>
    </xf>
    <xf numFmtId="167" fontId="4" fillId="0" borderId="0" xfId="40" quotePrefix="1" applyNumberFormat="1" applyFont="1" applyAlignment="1">
      <alignment horizontal="right" vertical="center" readingOrder="2"/>
    </xf>
    <xf numFmtId="167" fontId="7" fillId="0" borderId="0" xfId="40" quotePrefix="1" applyNumberFormat="1" applyFont="1" applyAlignment="1" applyProtection="1">
      <alignment horizontal="left" vertical="center"/>
    </xf>
    <xf numFmtId="167" fontId="7" fillId="0" borderId="0" xfId="40" applyNumberFormat="1" applyFont="1" applyAlignment="1">
      <alignment vertical="center"/>
    </xf>
    <xf numFmtId="167" fontId="5" fillId="0" borderId="0" xfId="40" applyNumberFormat="1" applyFont="1" applyFill="1" applyAlignment="1">
      <alignment horizontal="right" vertical="center"/>
    </xf>
    <xf numFmtId="167" fontId="5" fillId="0" borderId="0" xfId="40" applyNumberFormat="1" applyFont="1" applyAlignment="1">
      <alignment horizontal="right" vertical="center" readingOrder="2"/>
    </xf>
    <xf numFmtId="0" fontId="11" fillId="0" borderId="0" xfId="10" applyFont="1" applyAlignment="1">
      <alignment vertical="center" readingOrder="2"/>
    </xf>
    <xf numFmtId="167" fontId="10" fillId="0" borderId="0" xfId="40" applyNumberFormat="1" applyFont="1" applyAlignment="1">
      <alignment vertical="center"/>
    </xf>
    <xf numFmtId="167" fontId="11" fillId="0" borderId="0" xfId="32" applyNumberFormat="1" applyFont="1" applyAlignment="1">
      <alignment horizontal="right" vertical="center"/>
    </xf>
    <xf numFmtId="167" fontId="13" fillId="0" borderId="0" xfId="40" applyNumberFormat="1" applyFont="1" applyAlignment="1">
      <alignment vertical="center"/>
    </xf>
    <xf numFmtId="1" fontId="5" fillId="0" borderId="0" xfId="36" applyNumberFormat="1" applyFont="1" applyAlignment="1">
      <alignment vertical="center"/>
    </xf>
    <xf numFmtId="1" fontId="5" fillId="0" borderId="0" xfId="36" applyNumberFormat="1" applyFont="1" applyAlignment="1">
      <alignment horizontal="right" vertical="center"/>
    </xf>
    <xf numFmtId="167" fontId="5" fillId="0" borderId="0" xfId="36" applyNumberFormat="1" applyFont="1" applyAlignment="1">
      <alignment vertical="center"/>
    </xf>
    <xf numFmtId="167" fontId="5" fillId="0" borderId="0" xfId="36" applyNumberFormat="1" applyFont="1" applyAlignment="1">
      <alignment vertical="center" readingOrder="2"/>
    </xf>
    <xf numFmtId="167" fontId="7" fillId="0" borderId="0" xfId="36" quotePrefix="1" applyNumberFormat="1" applyFont="1" applyAlignment="1" applyProtection="1">
      <alignment horizontal="left" vertical="center"/>
    </xf>
    <xf numFmtId="167" fontId="5" fillId="0" borderId="0" xfId="36" applyNumberFormat="1" applyFont="1" applyAlignment="1">
      <alignment horizontal="right" vertical="center" readingOrder="2"/>
    </xf>
    <xf numFmtId="167" fontId="12" fillId="0" borderId="0" xfId="36" applyNumberFormat="1" applyFont="1" applyAlignment="1">
      <alignment vertical="center"/>
    </xf>
    <xf numFmtId="1" fontId="10" fillId="0" borderId="0" xfId="36" applyNumberFormat="1" applyFont="1" applyAlignment="1">
      <alignment horizontal="right" vertical="center"/>
    </xf>
    <xf numFmtId="1" fontId="10" fillId="0" borderId="0" xfId="36" applyNumberFormat="1" applyFont="1" applyAlignment="1" applyProtection="1">
      <alignment horizontal="right" vertical="center"/>
    </xf>
    <xf numFmtId="167" fontId="11" fillId="0" borderId="0" xfId="36" applyNumberFormat="1" applyFont="1" applyAlignment="1">
      <alignment vertical="center"/>
    </xf>
    <xf numFmtId="1" fontId="12" fillId="0" borderId="0" xfId="36" applyNumberFormat="1" applyFont="1" applyAlignment="1" applyProtection="1">
      <alignment horizontal="right" vertical="center"/>
    </xf>
    <xf numFmtId="167" fontId="11" fillId="0" borderId="0" xfId="36" applyNumberFormat="1" applyFont="1" applyAlignment="1">
      <alignment horizontal="right" vertical="center" readingOrder="2"/>
    </xf>
    <xf numFmtId="168" fontId="5" fillId="0" borderId="0" xfId="10" applyNumberFormat="1" applyFont="1" applyFill="1" applyBorder="1" applyAlignment="1">
      <alignment vertical="center"/>
    </xf>
    <xf numFmtId="167" fontId="11" fillId="0" borderId="0" xfId="16" applyNumberFormat="1" applyFont="1" applyBorder="1" applyAlignment="1" applyProtection="1">
      <alignment horizontal="left" vertical="center"/>
    </xf>
    <xf numFmtId="1" fontId="5" fillId="0" borderId="0" xfId="10" applyNumberFormat="1" applyFont="1" applyBorder="1" applyAlignment="1">
      <alignment vertical="center"/>
    </xf>
    <xf numFmtId="1" fontId="10" fillId="0" borderId="0" xfId="36" applyNumberFormat="1" applyFont="1" applyBorder="1" applyAlignment="1" applyProtection="1">
      <alignment horizontal="right" vertical="center"/>
    </xf>
    <xf numFmtId="1" fontId="11" fillId="0" borderId="0" xfId="36" applyNumberFormat="1" applyFont="1" applyBorder="1" applyAlignment="1">
      <alignment vertical="center"/>
    </xf>
    <xf numFmtId="167" fontId="5" fillId="0" borderId="0" xfId="36" applyNumberFormat="1" applyFont="1" applyBorder="1" applyAlignment="1" applyProtection="1">
      <alignment vertical="center"/>
    </xf>
    <xf numFmtId="167" fontId="5" fillId="0" borderId="0" xfId="41" applyNumberFormat="1" applyFont="1" applyAlignment="1">
      <alignment vertical="center"/>
    </xf>
    <xf numFmtId="1" fontId="10" fillId="0" borderId="0" xfId="10" applyNumberFormat="1" applyFont="1" applyAlignment="1">
      <alignment vertical="center"/>
    </xf>
    <xf numFmtId="167" fontId="5" fillId="0" borderId="0" xfId="36" applyNumberFormat="1" applyFont="1" applyFill="1" applyAlignment="1">
      <alignment vertical="center"/>
    </xf>
    <xf numFmtId="167" fontId="5" fillId="0" borderId="0" xfId="36" applyNumberFormat="1" applyFont="1" applyBorder="1" applyAlignment="1">
      <alignment vertical="center" readingOrder="2"/>
    </xf>
    <xf numFmtId="167" fontId="5" fillId="0" borderId="0" xfId="36" applyNumberFormat="1" applyFont="1" applyBorder="1" applyAlignment="1">
      <alignment horizontal="right" vertical="center" readingOrder="2"/>
    </xf>
    <xf numFmtId="1" fontId="10" fillId="0" borderId="0" xfId="36" applyNumberFormat="1" applyFont="1" applyAlignment="1">
      <alignment vertical="center"/>
    </xf>
    <xf numFmtId="167" fontId="41" fillId="0" borderId="0" xfId="40" applyNumberFormat="1" applyFont="1" applyFill="1" applyBorder="1" applyAlignment="1" applyProtection="1">
      <alignment horizontal="left" vertical="center"/>
    </xf>
    <xf numFmtId="1" fontId="10" fillId="0" borderId="0" xfId="36" applyNumberFormat="1" applyFont="1" applyFill="1" applyBorder="1" applyAlignment="1" applyProtection="1">
      <alignment horizontal="right" vertical="center"/>
    </xf>
    <xf numFmtId="1" fontId="12" fillId="0" borderId="0" xfId="36" applyNumberFormat="1" applyFont="1" applyFill="1" applyBorder="1" applyAlignment="1" applyProtection="1">
      <alignment horizontal="right" vertical="center"/>
    </xf>
    <xf numFmtId="167" fontId="11" fillId="0" borderId="0" xfId="36" applyNumberFormat="1" applyFont="1" applyFill="1" applyBorder="1" applyAlignment="1">
      <alignment horizontal="right" vertical="center" readingOrder="2"/>
    </xf>
    <xf numFmtId="1" fontId="5" fillId="0" borderId="0" xfId="36" applyNumberFormat="1" applyFont="1" applyFill="1" applyAlignment="1">
      <alignment vertical="center"/>
    </xf>
    <xf numFmtId="167" fontId="4" fillId="0" borderId="0" xfId="40" quotePrefix="1" applyNumberFormat="1" applyFont="1" applyFill="1" applyAlignment="1" applyProtection="1">
      <alignment horizontal="left" vertical="center"/>
    </xf>
    <xf numFmtId="1" fontId="5" fillId="0" borderId="0" xfId="41" applyNumberFormat="1" applyFont="1" applyFill="1" applyAlignment="1">
      <alignment vertical="center"/>
    </xf>
    <xf numFmtId="167" fontId="5" fillId="0" borderId="0" xfId="41" applyNumberFormat="1" applyFont="1" applyFill="1" applyAlignment="1">
      <alignment vertical="center"/>
    </xf>
    <xf numFmtId="167" fontId="5" fillId="0" borderId="0" xfId="41" applyNumberFormat="1" applyFont="1" applyFill="1" applyAlignment="1">
      <alignment vertical="center" readingOrder="2"/>
    </xf>
    <xf numFmtId="167" fontId="8" fillId="0" borderId="0" xfId="41" applyNumberFormat="1" applyFont="1" applyFill="1" applyAlignment="1">
      <alignment vertical="center"/>
    </xf>
    <xf numFmtId="1" fontId="10" fillId="0" borderId="0" xfId="42" applyNumberFormat="1" applyFont="1" applyFill="1" applyAlignment="1">
      <alignment vertical="center"/>
    </xf>
    <xf numFmtId="1" fontId="10" fillId="0" borderId="0" xfId="41" applyNumberFormat="1" applyFont="1" applyFill="1" applyAlignment="1" applyProtection="1">
      <alignment horizontal="right" vertical="center"/>
    </xf>
    <xf numFmtId="1" fontId="10" fillId="0" borderId="0" xfId="10" applyNumberFormat="1" applyFont="1" applyFill="1" applyAlignment="1">
      <alignment horizontal="right" vertical="center"/>
    </xf>
    <xf numFmtId="167" fontId="11" fillId="0" borderId="0" xfId="41" applyNumberFormat="1" applyFont="1" applyFill="1" applyAlignment="1">
      <alignment vertical="center"/>
    </xf>
    <xf numFmtId="1" fontId="12" fillId="0" borderId="0" xfId="41" applyNumberFormat="1" applyFont="1" applyFill="1" applyAlignment="1" applyProtection="1">
      <alignment horizontal="right" vertical="center"/>
    </xf>
    <xf numFmtId="1" fontId="11" fillId="0" borderId="0" xfId="41" applyNumberFormat="1" applyFont="1" applyFill="1" applyAlignment="1">
      <alignment vertical="center"/>
    </xf>
    <xf numFmtId="167" fontId="11" fillId="0" borderId="0" xfId="41" applyNumberFormat="1" applyFont="1" applyFill="1" applyAlignment="1">
      <alignment horizontal="right" vertical="center" readingOrder="2"/>
    </xf>
    <xf numFmtId="167" fontId="12" fillId="0" borderId="0" xfId="41" applyNumberFormat="1" applyFont="1" applyFill="1" applyAlignment="1">
      <alignment vertical="center"/>
    </xf>
    <xf numFmtId="1" fontId="5" fillId="0" borderId="0" xfId="41" applyNumberFormat="1" applyFont="1" applyFill="1" applyAlignment="1">
      <alignment horizontal="right" vertical="center"/>
    </xf>
    <xf numFmtId="167" fontId="5" fillId="0" borderId="0" xfId="41" applyNumberFormat="1" applyFont="1" applyFill="1" applyAlignment="1">
      <alignment horizontal="right" vertical="center"/>
    </xf>
    <xf numFmtId="1" fontId="5" fillId="0" borderId="0" xfId="41" applyNumberFormat="1" applyFont="1" applyAlignment="1">
      <alignment vertical="center"/>
    </xf>
    <xf numFmtId="167" fontId="5" fillId="0" borderId="0" xfId="41" applyNumberFormat="1" applyFont="1" applyAlignment="1">
      <alignment vertical="center" readingOrder="2"/>
    </xf>
    <xf numFmtId="167" fontId="8" fillId="0" borderId="0" xfId="41" applyNumberFormat="1" applyFont="1" applyAlignment="1">
      <alignment vertical="center"/>
    </xf>
    <xf numFmtId="0" fontId="4" fillId="0" borderId="0" xfId="10" applyFont="1" applyAlignment="1">
      <alignment vertical="center" readingOrder="2"/>
    </xf>
    <xf numFmtId="167" fontId="10" fillId="0" borderId="0" xfId="42" applyNumberFormat="1" applyFont="1" applyAlignment="1">
      <alignment vertical="center"/>
    </xf>
    <xf numFmtId="1" fontId="10" fillId="0" borderId="0" xfId="42" applyNumberFormat="1" applyFont="1" applyAlignment="1">
      <alignment vertical="center"/>
    </xf>
    <xf numFmtId="167" fontId="10" fillId="0" borderId="0" xfId="41" applyNumberFormat="1" applyFont="1" applyAlignment="1" applyProtection="1">
      <alignment horizontal="right" vertical="center"/>
    </xf>
    <xf numFmtId="1" fontId="10" fillId="0" borderId="0" xfId="41" applyNumberFormat="1" applyFont="1" applyAlignment="1" applyProtection="1">
      <alignment horizontal="right" vertical="center"/>
    </xf>
    <xf numFmtId="1" fontId="10" fillId="0" borderId="0" xfId="10" applyNumberFormat="1" applyFont="1" applyAlignment="1">
      <alignment horizontal="right" vertical="center"/>
    </xf>
    <xf numFmtId="1" fontId="5" fillId="0" borderId="0" xfId="44" applyNumberFormat="1" applyFont="1" applyBorder="1" applyAlignment="1">
      <alignment vertical="center"/>
    </xf>
    <xf numFmtId="1" fontId="21" fillId="0" borderId="0" xfId="36" applyNumberFormat="1" applyFont="1" applyAlignment="1">
      <alignment horizontal="center" vertical="center"/>
    </xf>
    <xf numFmtId="0" fontId="12" fillId="0" borderId="0" xfId="10" applyFont="1" applyAlignment="1">
      <alignment vertical="center"/>
    </xf>
    <xf numFmtId="0" fontId="5" fillId="0" borderId="0" xfId="10" applyFont="1" applyAlignment="1">
      <alignment wrapText="1"/>
    </xf>
    <xf numFmtId="3" fontId="5" fillId="0" borderId="0" xfId="10" applyNumberFormat="1" applyFont="1" applyAlignment="1">
      <alignment vertical="center"/>
    </xf>
    <xf numFmtId="171" fontId="5" fillId="0" borderId="0" xfId="10" applyNumberFormat="1" applyFont="1" applyAlignment="1">
      <alignment vertical="center"/>
    </xf>
    <xf numFmtId="167" fontId="5" fillId="0" borderId="0" xfId="42" applyNumberFormat="1" applyFont="1" applyFill="1" applyAlignment="1">
      <alignment vertical="center"/>
    </xf>
    <xf numFmtId="167" fontId="5" fillId="0" borderId="0" xfId="42" applyNumberFormat="1" applyFont="1" applyFill="1" applyAlignment="1">
      <alignment vertical="center" readingOrder="2"/>
    </xf>
    <xf numFmtId="167" fontId="10" fillId="0" borderId="0" xfId="42" applyNumberFormat="1" applyFont="1" applyFill="1" applyAlignment="1">
      <alignment vertical="center"/>
    </xf>
    <xf numFmtId="167" fontId="10" fillId="0" borderId="0" xfId="42" applyNumberFormat="1" applyFont="1" applyFill="1" applyAlignment="1" applyProtection="1">
      <alignment horizontal="right" vertical="center"/>
    </xf>
    <xf numFmtId="167" fontId="11" fillId="0" borderId="0" xfId="42" applyNumberFormat="1" applyFont="1" applyFill="1" applyAlignment="1">
      <alignment vertical="center"/>
    </xf>
    <xf numFmtId="167" fontId="5" fillId="0" borderId="0" xfId="42" applyNumberFormat="1" applyFont="1" applyFill="1" applyAlignment="1" applyProtection="1">
      <alignment horizontal="right" vertical="center"/>
    </xf>
    <xf numFmtId="167" fontId="12" fillId="0" borderId="0" xfId="42" applyNumberFormat="1" applyFont="1" applyFill="1" applyAlignment="1">
      <alignment vertical="center"/>
    </xf>
    <xf numFmtId="167" fontId="5" fillId="0" borderId="0" xfId="42" applyNumberFormat="1" applyFont="1" applyFill="1" applyAlignment="1" applyProtection="1">
      <alignment vertical="center"/>
    </xf>
    <xf numFmtId="167" fontId="4" fillId="0" borderId="0" xfId="40" applyNumberFormat="1" applyFont="1" applyAlignment="1" applyProtection="1">
      <alignment horizontal="left" vertical="center"/>
    </xf>
    <xf numFmtId="167" fontId="5" fillId="0" borderId="0" xfId="42" applyNumberFormat="1" applyFont="1" applyAlignment="1">
      <alignment vertical="center"/>
    </xf>
    <xf numFmtId="1" fontId="5" fillId="0" borderId="0" xfId="42" applyNumberFormat="1" applyFont="1" applyAlignment="1">
      <alignment vertical="center"/>
    </xf>
    <xf numFmtId="167" fontId="5" fillId="0" borderId="0" xfId="42" applyNumberFormat="1" applyFont="1" applyAlignment="1">
      <alignment vertical="center" readingOrder="2"/>
    </xf>
    <xf numFmtId="167" fontId="5" fillId="0" borderId="0" xfId="42" quotePrefix="1" applyNumberFormat="1" applyFont="1" applyAlignment="1" applyProtection="1">
      <alignment horizontal="right" vertical="center"/>
    </xf>
    <xf numFmtId="167" fontId="4" fillId="0" borderId="0" xfId="42" applyNumberFormat="1" applyFont="1" applyAlignment="1">
      <alignment vertical="center" readingOrder="2"/>
    </xf>
    <xf numFmtId="167" fontId="7" fillId="0" borderId="0" xfId="42" quotePrefix="1" applyNumberFormat="1" applyFont="1" applyAlignment="1" applyProtection="1">
      <alignment horizontal="left" vertical="center"/>
    </xf>
    <xf numFmtId="167" fontId="10" fillId="0" borderId="0" xfId="42" applyNumberFormat="1" applyFont="1" applyAlignment="1" applyProtection="1">
      <alignment horizontal="right" vertical="center"/>
    </xf>
    <xf numFmtId="1" fontId="10" fillId="0" borderId="0" xfId="42" applyNumberFormat="1" applyFont="1" applyAlignment="1" applyProtection="1">
      <alignment horizontal="right" vertical="center"/>
    </xf>
    <xf numFmtId="167" fontId="11" fillId="0" borderId="0" xfId="42" applyNumberFormat="1" applyFont="1" applyAlignment="1">
      <alignment vertical="center"/>
    </xf>
    <xf numFmtId="167" fontId="5" fillId="0" borderId="0" xfId="42" applyNumberFormat="1" applyFont="1" applyAlignment="1" applyProtection="1">
      <alignment horizontal="right" vertical="center"/>
    </xf>
    <xf numFmtId="1" fontId="5" fillId="0" borderId="0" xfId="42" applyNumberFormat="1" applyFont="1" applyAlignment="1" applyProtection="1">
      <alignment horizontal="right" vertical="center"/>
    </xf>
    <xf numFmtId="1" fontId="5" fillId="0" borderId="0" xfId="42" applyNumberFormat="1" applyFont="1" applyFill="1" applyAlignment="1">
      <alignment vertical="center"/>
    </xf>
    <xf numFmtId="0" fontId="4" fillId="0" borderId="0" xfId="40" quotePrefix="1" applyNumberFormat="1" applyFont="1" applyFill="1" applyBorder="1" applyAlignment="1" applyProtection="1">
      <alignment horizontal="left" vertical="center"/>
    </xf>
    <xf numFmtId="0" fontId="5" fillId="0" borderId="0" xfId="45" applyNumberFormat="1" applyFont="1" applyFill="1" applyBorder="1" applyAlignment="1">
      <alignment horizontal="right" vertical="center"/>
    </xf>
    <xf numFmtId="0" fontId="5" fillId="0" borderId="0" xfId="45" quotePrefix="1" applyNumberFormat="1" applyFont="1" applyFill="1" applyBorder="1" applyAlignment="1">
      <alignment horizontal="right" vertical="center"/>
    </xf>
    <xf numFmtId="0" fontId="5" fillId="0" borderId="0" xfId="45" applyNumberFormat="1" applyFont="1" applyFill="1" applyBorder="1" applyAlignment="1">
      <alignment vertical="center"/>
    </xf>
    <xf numFmtId="0" fontId="5" fillId="0" borderId="0" xfId="45" applyNumberFormat="1" applyFont="1" applyFill="1" applyBorder="1" applyAlignment="1">
      <alignment horizontal="right" vertical="center" readingOrder="2"/>
    </xf>
    <xf numFmtId="0" fontId="5" fillId="0" borderId="0" xfId="45" applyNumberFormat="1" applyFont="1" applyFill="1" applyBorder="1" applyAlignment="1" applyProtection="1">
      <alignment horizontal="right" vertical="center"/>
    </xf>
    <xf numFmtId="0" fontId="4" fillId="0" borderId="0" xfId="45" quotePrefix="1" applyNumberFormat="1" applyFont="1" applyFill="1" applyBorder="1" applyAlignment="1">
      <alignment horizontal="right" vertical="center" readingOrder="2"/>
    </xf>
    <xf numFmtId="0" fontId="7" fillId="0" borderId="0" xfId="45" applyNumberFormat="1" applyFont="1" applyFill="1" applyBorder="1" applyAlignment="1">
      <alignment vertical="center"/>
    </xf>
    <xf numFmtId="0" fontId="5" fillId="0" borderId="0" xfId="10" applyNumberFormat="1" applyFont="1" applyFill="1" applyBorder="1" applyAlignment="1">
      <alignment horizontal="right" vertical="center"/>
    </xf>
    <xf numFmtId="0" fontId="10" fillId="0" borderId="0" xfId="45" applyNumberFormat="1" applyFont="1" applyFill="1" applyBorder="1" applyAlignment="1">
      <alignment horizontal="centerContinuous" vertical="center"/>
    </xf>
    <xf numFmtId="0" fontId="10" fillId="0" borderId="0" xfId="45" applyNumberFormat="1" applyFont="1" applyFill="1" applyBorder="1" applyAlignment="1">
      <alignment horizontal="right" vertical="center"/>
    </xf>
    <xf numFmtId="0" fontId="10" fillId="0" borderId="0" xfId="45" applyNumberFormat="1" applyFont="1" applyFill="1" applyBorder="1" applyAlignment="1" applyProtection="1">
      <alignment horizontal="right" vertical="center"/>
    </xf>
    <xf numFmtId="168" fontId="10" fillId="0" borderId="0" xfId="45" applyNumberFormat="1" applyFont="1" applyFill="1" applyBorder="1" applyAlignment="1" applyProtection="1">
      <alignment horizontal="right" vertical="center"/>
    </xf>
    <xf numFmtId="0" fontId="12" fillId="0" borderId="0" xfId="45" applyNumberFormat="1" applyFont="1" applyFill="1" applyBorder="1" applyAlignment="1">
      <alignment vertical="center"/>
    </xf>
    <xf numFmtId="0" fontId="5" fillId="0" borderId="0" xfId="45" applyNumberFormat="1" applyFont="1" applyFill="1" applyBorder="1" applyAlignment="1" applyProtection="1">
      <alignment horizontal="left" vertical="center"/>
    </xf>
    <xf numFmtId="0" fontId="11" fillId="0" borderId="0" xfId="45" applyNumberFormat="1" applyFont="1" applyFill="1" applyBorder="1" applyAlignment="1">
      <alignment horizontal="right" vertical="center"/>
    </xf>
    <xf numFmtId="0" fontId="12" fillId="0" borderId="0" xfId="45" applyNumberFormat="1" applyFont="1" applyFill="1" applyBorder="1" applyAlignment="1">
      <alignment horizontal="right" vertical="center"/>
    </xf>
    <xf numFmtId="0" fontId="11" fillId="0" borderId="0" xfId="45" applyNumberFormat="1" applyFont="1" applyFill="1" applyBorder="1" applyAlignment="1">
      <alignment vertical="center"/>
    </xf>
    <xf numFmtId="3" fontId="12" fillId="0" borderId="0" xfId="10" applyNumberFormat="1" applyFont="1" applyFill="1" applyBorder="1" applyAlignment="1">
      <alignment vertical="center"/>
    </xf>
    <xf numFmtId="0" fontId="5" fillId="0" borderId="0" xfId="10" applyFont="1" applyFill="1" applyBorder="1" applyAlignment="1">
      <alignment horizontal="left" vertical="center" indent="1"/>
    </xf>
    <xf numFmtId="0" fontId="15" fillId="0" borderId="0" xfId="10" applyFont="1" applyFill="1" applyBorder="1" applyAlignment="1">
      <alignment horizontal="right" vertical="center" indent="2"/>
    </xf>
    <xf numFmtId="168" fontId="23" fillId="0" borderId="0" xfId="10" applyNumberFormat="1" applyFont="1" applyFill="1" applyBorder="1" applyAlignment="1">
      <alignment vertical="center"/>
    </xf>
    <xf numFmtId="0" fontId="5" fillId="0" borderId="0" xfId="10" applyFont="1" applyFill="1" applyBorder="1" applyAlignment="1">
      <alignment horizontal="right" vertical="center" indent="2"/>
    </xf>
    <xf numFmtId="0" fontId="22" fillId="0" borderId="0" xfId="10" applyFont="1" applyFill="1" applyBorder="1" applyAlignment="1">
      <alignment vertical="center"/>
    </xf>
    <xf numFmtId="168" fontId="0" fillId="0" borderId="0" xfId="0" applyNumberFormat="1" applyFont="1" applyFill="1" applyBorder="1" applyAlignment="1">
      <alignment vertical="center"/>
    </xf>
    <xf numFmtId="0" fontId="5" fillId="0" borderId="0" xfId="25" applyNumberFormat="1" applyFont="1" applyFill="1" applyBorder="1" applyAlignment="1">
      <alignment vertical="center"/>
    </xf>
    <xf numFmtId="167" fontId="13" fillId="0" borderId="0" xfId="1" quotePrefix="1" applyNumberFormat="1" applyFont="1" applyFill="1" applyBorder="1" applyAlignment="1" applyProtection="1">
      <alignment horizontal="left" vertical="center"/>
    </xf>
    <xf numFmtId="167" fontId="5" fillId="0" borderId="0" xfId="1" quotePrefix="1" applyNumberFormat="1" applyFont="1" applyFill="1" applyBorder="1" applyAlignment="1">
      <alignment horizontal="right" vertical="center" readingOrder="2"/>
    </xf>
    <xf numFmtId="167" fontId="4" fillId="0" borderId="0" xfId="43" applyNumberFormat="1" applyFont="1" applyAlignment="1" applyProtection="1">
      <alignment horizontal="left" vertical="center"/>
    </xf>
    <xf numFmtId="167" fontId="5" fillId="0" borderId="0" xfId="43" applyNumberFormat="1" applyFont="1" applyAlignment="1">
      <alignment vertical="center"/>
    </xf>
    <xf numFmtId="167" fontId="5" fillId="0" borderId="0" xfId="43" applyNumberFormat="1" applyFont="1" applyAlignment="1">
      <alignment vertical="center" readingOrder="2"/>
    </xf>
    <xf numFmtId="167" fontId="7" fillId="0" borderId="0" xfId="43" applyNumberFormat="1" applyFont="1" applyAlignment="1">
      <alignment vertical="center"/>
    </xf>
    <xf numFmtId="167" fontId="5" fillId="0" borderId="0" xfId="43" applyNumberFormat="1" applyFont="1" applyAlignment="1">
      <alignment horizontal="right" vertical="center" readingOrder="2"/>
    </xf>
    <xf numFmtId="167" fontId="41" fillId="0" borderId="0" xfId="43" applyNumberFormat="1" applyFont="1" applyAlignment="1">
      <alignment horizontal="right" vertical="center"/>
    </xf>
    <xf numFmtId="167" fontId="4" fillId="0" borderId="0" xfId="43" quotePrefix="1" applyNumberFormat="1" applyFont="1" applyAlignment="1">
      <alignment horizontal="right" vertical="center" readingOrder="2"/>
    </xf>
    <xf numFmtId="167" fontId="10" fillId="0" borderId="0" xfId="43" applyNumberFormat="1" applyFont="1" applyAlignment="1" applyProtection="1">
      <alignment horizontal="right" vertical="center"/>
    </xf>
    <xf numFmtId="167" fontId="40" fillId="0" borderId="0" xfId="43" applyNumberFormat="1" applyFont="1" applyAlignment="1">
      <alignment vertical="center"/>
    </xf>
    <xf numFmtId="167" fontId="10" fillId="0" borderId="0" xfId="43" applyNumberFormat="1" applyFont="1" applyAlignment="1" applyProtection="1">
      <alignment horizontal="left" vertical="center"/>
    </xf>
    <xf numFmtId="167" fontId="12" fillId="0" borderId="0" xfId="43" applyNumberFormat="1" applyFont="1" applyAlignment="1">
      <alignment horizontal="right" vertical="center" readingOrder="2"/>
    </xf>
    <xf numFmtId="167" fontId="12" fillId="0" borderId="0" xfId="43" applyNumberFormat="1" applyFont="1" applyAlignment="1">
      <alignment vertical="center"/>
    </xf>
    <xf numFmtId="167" fontId="41" fillId="0" borderId="0" xfId="43" applyNumberFormat="1" applyFont="1" applyAlignment="1">
      <alignment vertical="center"/>
    </xf>
    <xf numFmtId="167" fontId="12" fillId="0" borderId="0" xfId="43" applyNumberFormat="1" applyFont="1" applyAlignment="1"/>
    <xf numFmtId="167" fontId="12" fillId="0" borderId="0" xfId="43" applyNumberFormat="1" applyFont="1" applyAlignment="1" applyProtection="1">
      <alignment horizontal="left" vertical="center"/>
    </xf>
    <xf numFmtId="167" fontId="11" fillId="0" borderId="0" xfId="43" applyNumberFormat="1" applyFont="1" applyAlignment="1">
      <alignment vertical="center"/>
    </xf>
    <xf numFmtId="167" fontId="5" fillId="0" borderId="0" xfId="43" applyNumberFormat="1" applyFont="1" applyFill="1" applyAlignment="1">
      <alignment horizontal="right" vertical="center"/>
    </xf>
    <xf numFmtId="168" fontId="43" fillId="0" borderId="0" xfId="0" applyNumberFormat="1" applyFont="1" applyFill="1" applyBorder="1" applyAlignment="1">
      <alignment vertical="center"/>
    </xf>
    <xf numFmtId="167" fontId="11" fillId="0" borderId="0" xfId="43" applyNumberFormat="1" applyFont="1" applyAlignment="1"/>
    <xf numFmtId="167" fontId="11" fillId="0" borderId="0" xfId="43" applyNumberFormat="1" applyFont="1" applyFill="1" applyAlignment="1">
      <alignment vertical="center"/>
    </xf>
    <xf numFmtId="167" fontId="12" fillId="0" borderId="0" xfId="43" applyNumberFormat="1" applyFont="1" applyFill="1" applyAlignment="1">
      <alignment vertical="center"/>
    </xf>
    <xf numFmtId="167" fontId="5" fillId="0" borderId="0" xfId="43" applyNumberFormat="1" applyFont="1" applyFill="1" applyAlignment="1">
      <alignment vertical="center"/>
    </xf>
    <xf numFmtId="167" fontId="8" fillId="0" borderId="0" xfId="43" applyNumberFormat="1" applyFont="1" applyAlignment="1">
      <alignment horizontal="center" vertical="center"/>
    </xf>
    <xf numFmtId="167" fontId="4" fillId="0" borderId="0" xfId="43" applyNumberFormat="1" applyFont="1" applyFill="1" applyAlignment="1" applyProtection="1">
      <alignment horizontal="left" vertical="center"/>
    </xf>
    <xf numFmtId="167" fontId="5" fillId="0" borderId="0" xfId="46" applyNumberFormat="1" applyFont="1" applyFill="1" applyAlignment="1">
      <alignment vertical="center"/>
    </xf>
    <xf numFmtId="167" fontId="5" fillId="0" borderId="0" xfId="46" applyNumberFormat="1" applyFont="1" applyFill="1" applyAlignment="1">
      <alignment vertical="center" readingOrder="2"/>
    </xf>
    <xf numFmtId="167" fontId="7" fillId="0" borderId="0" xfId="46" quotePrefix="1" applyNumberFormat="1" applyFont="1" applyFill="1" applyAlignment="1" applyProtection="1">
      <alignment horizontal="left" vertical="center"/>
    </xf>
    <xf numFmtId="167" fontId="5" fillId="0" borderId="0" xfId="46" applyNumberFormat="1" applyFont="1" applyFill="1" applyAlignment="1">
      <alignment horizontal="left" vertical="center"/>
    </xf>
    <xf numFmtId="167" fontId="4" fillId="0" borderId="0" xfId="46" applyNumberFormat="1" applyFont="1" applyFill="1" applyAlignment="1">
      <alignment vertical="center" readingOrder="2"/>
    </xf>
    <xf numFmtId="167" fontId="12" fillId="0" borderId="0" xfId="43" applyNumberFormat="1" applyFont="1" applyFill="1" applyAlignment="1">
      <alignment horizontal="right" vertical="center" readingOrder="2"/>
    </xf>
    <xf numFmtId="167" fontId="10" fillId="0" borderId="0" xfId="46" applyNumberFormat="1" applyFont="1" applyFill="1" applyAlignment="1">
      <alignment horizontal="right" vertical="center"/>
    </xf>
    <xf numFmtId="167" fontId="10" fillId="0" borderId="0" xfId="46" quotePrefix="1" applyNumberFormat="1" applyFont="1" applyFill="1" applyAlignment="1">
      <alignment horizontal="right" vertical="center"/>
    </xf>
    <xf numFmtId="167" fontId="10" fillId="0" borderId="0" xfId="43" applyNumberFormat="1" applyFont="1" applyFill="1" applyAlignment="1" applyProtection="1">
      <alignment horizontal="right" vertical="center"/>
    </xf>
    <xf numFmtId="167" fontId="10" fillId="0" borderId="0" xfId="46" applyNumberFormat="1" applyFont="1" applyFill="1" applyAlignment="1" applyProtection="1">
      <alignment horizontal="right" vertical="center"/>
    </xf>
    <xf numFmtId="167" fontId="12" fillId="0" borderId="0" xfId="46" applyNumberFormat="1" applyFont="1" applyFill="1" applyAlignment="1">
      <alignment vertical="center"/>
    </xf>
    <xf numFmtId="167" fontId="11" fillId="0" borderId="0" xfId="46" applyNumberFormat="1" applyFont="1" applyFill="1" applyAlignment="1">
      <alignment vertical="center"/>
    </xf>
    <xf numFmtId="167" fontId="11" fillId="0" borderId="0" xfId="46" applyNumberFormat="1" applyFont="1" applyFill="1" applyAlignment="1">
      <alignment vertical="center" readingOrder="2"/>
    </xf>
    <xf numFmtId="175" fontId="8" fillId="0" borderId="0" xfId="46" applyNumberFormat="1" applyFont="1" applyFill="1" applyAlignment="1">
      <alignment horizontal="center" vertical="center"/>
    </xf>
    <xf numFmtId="167" fontId="4" fillId="0" borderId="0" xfId="43" applyNumberFormat="1" applyFont="1" applyAlignment="1" applyProtection="1">
      <alignment horizontal="right" vertical="center"/>
    </xf>
    <xf numFmtId="167" fontId="5" fillId="0" borderId="0" xfId="46" applyNumberFormat="1" applyFont="1" applyAlignment="1">
      <alignment vertical="center"/>
    </xf>
    <xf numFmtId="167" fontId="5" fillId="0" borderId="0" xfId="46" applyNumberFormat="1" applyFont="1" applyAlignment="1">
      <alignment horizontal="right" vertical="center"/>
    </xf>
    <xf numFmtId="167" fontId="7" fillId="0" borderId="0" xfId="46" quotePrefix="1" applyNumberFormat="1" applyFont="1" applyAlignment="1" applyProtection="1">
      <alignment horizontal="left" vertical="center"/>
    </xf>
    <xf numFmtId="167" fontId="7" fillId="0" borderId="0" xfId="46" quotePrefix="1" applyNumberFormat="1" applyFont="1" applyAlignment="1" applyProtection="1">
      <alignment horizontal="right" vertical="center"/>
    </xf>
    <xf numFmtId="167" fontId="4" fillId="0" borderId="0" xfId="46" applyNumberFormat="1" applyFont="1" applyAlignment="1">
      <alignment vertical="center" readingOrder="2"/>
    </xf>
    <xf numFmtId="167" fontId="5" fillId="0" borderId="0" xfId="46" applyNumberFormat="1" applyFont="1" applyAlignment="1">
      <alignment vertical="center" readingOrder="2"/>
    </xf>
    <xf numFmtId="167" fontId="10" fillId="0" borderId="0" xfId="46" applyNumberFormat="1" applyFont="1" applyAlignment="1">
      <alignment horizontal="right" vertical="center"/>
    </xf>
    <xf numFmtId="167" fontId="10" fillId="0" borderId="0" xfId="46" quotePrefix="1" applyNumberFormat="1" applyFont="1" applyAlignment="1">
      <alignment horizontal="right" vertical="center"/>
    </xf>
    <xf numFmtId="167" fontId="10" fillId="0" borderId="0" xfId="46" applyNumberFormat="1" applyFont="1" applyAlignment="1">
      <alignment vertical="center"/>
    </xf>
    <xf numFmtId="167" fontId="10" fillId="0" borderId="0" xfId="46" applyNumberFormat="1" applyFont="1" applyAlignment="1" applyProtection="1">
      <alignment horizontal="right" vertical="center"/>
    </xf>
    <xf numFmtId="167" fontId="11" fillId="0" borderId="0" xfId="46" applyNumberFormat="1" applyFont="1" applyAlignment="1">
      <alignment vertical="center"/>
    </xf>
    <xf numFmtId="167" fontId="11" fillId="0" borderId="0" xfId="46" applyNumberFormat="1" applyFont="1" applyAlignment="1">
      <alignment horizontal="right" vertical="center"/>
    </xf>
    <xf numFmtId="167" fontId="12" fillId="0" borderId="0" xfId="46" applyNumberFormat="1" applyFont="1" applyAlignment="1" applyProtection="1">
      <alignment horizontal="right" vertical="center"/>
    </xf>
    <xf numFmtId="167" fontId="11" fillId="0" borderId="0" xfId="46" applyNumberFormat="1" applyFont="1" applyAlignment="1">
      <alignment vertical="center" readingOrder="2"/>
    </xf>
    <xf numFmtId="1" fontId="5" fillId="0" borderId="0" xfId="10" applyNumberFormat="1" applyFont="1" applyFill="1" applyBorder="1" applyAlignment="1">
      <alignment vertical="center"/>
    </xf>
    <xf numFmtId="175" fontId="12" fillId="0" borderId="0" xfId="46" applyNumberFormat="1" applyFont="1" applyAlignment="1">
      <alignment horizontal="right" vertical="center"/>
    </xf>
    <xf numFmtId="167" fontId="4" fillId="0" borderId="0" xfId="47" applyNumberFormat="1" applyFont="1" applyAlignment="1" applyProtection="1">
      <alignment horizontal="left" vertical="center"/>
    </xf>
    <xf numFmtId="167" fontId="5" fillId="0" borderId="0" xfId="47" applyNumberFormat="1" applyFont="1" applyAlignment="1">
      <alignment vertical="center"/>
    </xf>
    <xf numFmtId="167" fontId="5" fillId="0" borderId="0" xfId="47" applyNumberFormat="1" applyFont="1" applyAlignment="1">
      <alignment vertical="center" readingOrder="2"/>
    </xf>
    <xf numFmtId="167" fontId="7" fillId="0" borderId="0" xfId="47" quotePrefix="1" applyNumberFormat="1" applyFont="1" applyAlignment="1" applyProtection="1">
      <alignment horizontal="left" vertical="center"/>
    </xf>
    <xf numFmtId="167" fontId="8" fillId="0" borderId="0" xfId="47" applyNumberFormat="1" applyFont="1" applyAlignment="1">
      <alignment vertical="center"/>
    </xf>
    <xf numFmtId="2" fontId="5" fillId="0" borderId="0" xfId="47" applyNumberFormat="1" applyFont="1" applyAlignment="1">
      <alignment vertical="center"/>
    </xf>
    <xf numFmtId="167" fontId="4" fillId="0" borderId="0" xfId="47" quotePrefix="1" applyNumberFormat="1" applyFont="1" applyAlignment="1">
      <alignment horizontal="right" vertical="center" readingOrder="2"/>
    </xf>
    <xf numFmtId="167" fontId="12" fillId="0" borderId="0" xfId="47" applyNumberFormat="1" applyFont="1" applyAlignment="1">
      <alignment vertical="center"/>
    </xf>
    <xf numFmtId="167" fontId="11" fillId="0" borderId="0" xfId="47" applyNumberFormat="1" applyFont="1" applyAlignment="1">
      <alignment vertical="center"/>
    </xf>
    <xf numFmtId="177" fontId="10" fillId="0" borderId="0" xfId="48" applyNumberFormat="1" applyFont="1" applyBorder="1" applyAlignment="1" applyProtection="1">
      <alignment vertical="center"/>
    </xf>
    <xf numFmtId="167" fontId="5" fillId="0" borderId="0" xfId="48" applyNumberFormat="1" applyFont="1" applyAlignment="1" applyProtection="1">
      <alignment horizontal="left" vertical="center"/>
    </xf>
    <xf numFmtId="3" fontId="5" fillId="0" borderId="0" xfId="10" applyNumberFormat="1" applyFont="1" applyBorder="1" applyAlignment="1">
      <alignment vertical="center"/>
    </xf>
    <xf numFmtId="3" fontId="5" fillId="0" borderId="0" xfId="47" applyNumberFormat="1" applyFont="1" applyBorder="1" applyAlignment="1">
      <alignment vertical="center"/>
    </xf>
    <xf numFmtId="167" fontId="5" fillId="0" borderId="0" xfId="47" applyNumberFormat="1" applyFont="1" applyBorder="1" applyAlignment="1">
      <alignment vertical="center"/>
    </xf>
    <xf numFmtId="167" fontId="7" fillId="0" borderId="0" xfId="48" quotePrefix="1" applyNumberFormat="1" applyFont="1" applyAlignment="1">
      <alignment horizontal="right" vertical="center" readingOrder="2"/>
    </xf>
    <xf numFmtId="3" fontId="5" fillId="0" borderId="0" xfId="48" applyNumberFormat="1" applyFont="1" applyBorder="1" applyAlignment="1" applyProtection="1">
      <alignment vertical="center"/>
    </xf>
    <xf numFmtId="167" fontId="11" fillId="0" borderId="0" xfId="48" quotePrefix="1" applyNumberFormat="1" applyFont="1" applyAlignment="1">
      <alignment horizontal="right" vertical="center" readingOrder="2"/>
    </xf>
    <xf numFmtId="167" fontId="6" fillId="0" borderId="0" xfId="48" quotePrefix="1" applyNumberFormat="1" applyFont="1" applyAlignment="1">
      <alignment horizontal="right" vertical="center" readingOrder="2"/>
    </xf>
    <xf numFmtId="3" fontId="10" fillId="0" borderId="0" xfId="10" applyNumberFormat="1" applyFont="1" applyAlignment="1">
      <alignment horizontal="right" vertical="center"/>
    </xf>
    <xf numFmtId="168" fontId="22" fillId="0" borderId="0" xfId="10" applyNumberFormat="1" applyFont="1" applyBorder="1" applyAlignment="1">
      <alignment vertical="center"/>
    </xf>
    <xf numFmtId="168" fontId="18" fillId="0" borderId="0" xfId="52" applyNumberFormat="1" applyFont="1" applyFill="1" applyBorder="1" applyAlignment="1">
      <alignment horizontal="right" vertical="center"/>
    </xf>
    <xf numFmtId="0" fontId="5" fillId="0" borderId="0" xfId="10" applyFont="1" applyBorder="1" applyAlignment="1"/>
    <xf numFmtId="0" fontId="11" fillId="0" borderId="0" xfId="10" applyFont="1" applyBorder="1" applyAlignment="1">
      <alignment horizontal="right" readingOrder="2"/>
    </xf>
    <xf numFmtId="0" fontId="11" fillId="0" borderId="0" xfId="10" quotePrefix="1" applyFont="1" applyBorder="1" applyAlignment="1">
      <alignment horizontal="right" readingOrder="2"/>
    </xf>
    <xf numFmtId="0" fontId="11" fillId="0" borderId="0" xfId="10" applyFont="1" applyBorder="1" applyAlignment="1">
      <alignment horizontal="right"/>
    </xf>
    <xf numFmtId="168" fontId="10" fillId="0" borderId="0" xfId="10" applyNumberFormat="1" applyFont="1" applyBorder="1" applyAlignment="1">
      <alignment vertical="center"/>
    </xf>
    <xf numFmtId="168" fontId="5" fillId="0" borderId="0" xfId="10" applyNumberFormat="1" applyFont="1" applyBorder="1" applyAlignment="1">
      <alignment vertical="center"/>
    </xf>
    <xf numFmtId="174" fontId="10" fillId="0" borderId="0" xfId="10" applyNumberFormat="1" applyFont="1" applyFill="1" applyBorder="1" applyAlignment="1">
      <alignment vertical="center"/>
    </xf>
    <xf numFmtId="0" fontId="13" fillId="0" borderId="0" xfId="10" applyFont="1" applyFill="1" applyAlignment="1">
      <alignment vertical="center"/>
    </xf>
    <xf numFmtId="0" fontId="5" fillId="0" borderId="0" xfId="10" quotePrefix="1" applyFont="1" applyBorder="1" applyAlignment="1">
      <alignment horizontal="left" vertical="center"/>
    </xf>
    <xf numFmtId="0" fontId="10" fillId="0" borderId="0" xfId="10" applyFont="1" applyBorder="1" applyAlignment="1">
      <alignment horizontal="right" vertical="center"/>
    </xf>
    <xf numFmtId="0" fontId="11" fillId="0" borderId="0" xfId="10" applyFont="1" applyBorder="1" applyAlignment="1">
      <alignment horizontal="right" vertical="center" readingOrder="2"/>
    </xf>
    <xf numFmtId="171" fontId="5" fillId="0" borderId="0" xfId="10" applyNumberFormat="1" applyFont="1" applyBorder="1" applyAlignment="1">
      <alignment vertical="center"/>
    </xf>
    <xf numFmtId="0" fontId="10" fillId="0" borderId="0" xfId="10" applyFont="1" applyBorder="1" applyAlignment="1">
      <alignment vertical="center"/>
    </xf>
    <xf numFmtId="171" fontId="10" fillId="0" borderId="0" xfId="10" applyNumberFormat="1" applyFont="1" applyBorder="1" applyAlignment="1">
      <alignment vertical="center"/>
    </xf>
    <xf numFmtId="0" fontId="12" fillId="0" borderId="0" xfId="10" applyFont="1" applyBorder="1" applyAlignment="1">
      <alignment horizontal="right" vertical="center" readingOrder="2"/>
    </xf>
    <xf numFmtId="0" fontId="5" fillId="0" borderId="0" xfId="10" applyFont="1" applyBorder="1" applyAlignment="1">
      <alignment horizontal="left" vertical="center"/>
    </xf>
    <xf numFmtId="178" fontId="5" fillId="0" borderId="0" xfId="10" applyNumberFormat="1" applyFont="1" applyBorder="1" applyAlignment="1">
      <alignment vertical="center"/>
    </xf>
    <xf numFmtId="178" fontId="10" fillId="0" borderId="0" xfId="10" applyNumberFormat="1" applyFont="1" applyBorder="1" applyAlignment="1">
      <alignment vertical="center"/>
    </xf>
    <xf numFmtId="171" fontId="10" fillId="0" borderId="0" xfId="10" applyNumberFormat="1" applyFont="1" applyBorder="1" applyAlignment="1">
      <alignment horizontal="right" vertical="center"/>
    </xf>
    <xf numFmtId="0" fontId="5" fillId="0" borderId="0" xfId="10" applyFont="1" applyBorder="1" applyAlignment="1">
      <alignment vertical="center" readingOrder="2"/>
    </xf>
    <xf numFmtId="167" fontId="13" fillId="0" borderId="0" xfId="1" quotePrefix="1" applyNumberFormat="1" applyFont="1" applyBorder="1" applyAlignment="1" applyProtection="1">
      <alignment horizontal="left" vertical="center"/>
    </xf>
    <xf numFmtId="167" fontId="5" fillId="0" borderId="0" xfId="1" quotePrefix="1" applyNumberFormat="1" applyFont="1" applyBorder="1" applyAlignment="1">
      <alignment horizontal="right" vertical="center" readingOrder="2"/>
    </xf>
    <xf numFmtId="1" fontId="4" fillId="0" borderId="0" xfId="53" applyNumberFormat="1" applyFont="1" applyAlignment="1" applyProtection="1">
      <alignment horizontal="left" vertical="center"/>
    </xf>
    <xf numFmtId="1" fontId="10" fillId="0" borderId="0" xfId="53" applyNumberFormat="1" applyFont="1" applyAlignment="1" applyProtection="1">
      <alignment horizontal="left" vertical="center"/>
    </xf>
    <xf numFmtId="1" fontId="5" fillId="0" borderId="0" xfId="53" applyNumberFormat="1" applyFont="1" applyAlignment="1">
      <alignment vertical="center"/>
    </xf>
    <xf numFmtId="1" fontId="6" fillId="0" borderId="0" xfId="53" quotePrefix="1" applyNumberFormat="1" applyFont="1" applyAlignment="1">
      <alignment horizontal="right" vertical="center" readingOrder="2"/>
    </xf>
    <xf numFmtId="167" fontId="5" fillId="0" borderId="0" xfId="53" applyNumberFormat="1" applyFont="1" applyAlignment="1">
      <alignment vertical="center"/>
    </xf>
    <xf numFmtId="1" fontId="5" fillId="0" borderId="0" xfId="53" applyNumberFormat="1" applyFont="1" applyAlignment="1">
      <alignment vertical="center" readingOrder="2"/>
    </xf>
    <xf numFmtId="1" fontId="7" fillId="0" borderId="0" xfId="53" quotePrefix="1" applyNumberFormat="1" applyFont="1" applyAlignment="1" applyProtection="1">
      <alignment horizontal="left" vertical="center"/>
    </xf>
    <xf numFmtId="1" fontId="10" fillId="0" borderId="0" xfId="53" quotePrefix="1" applyNumberFormat="1" applyFont="1" applyAlignment="1" applyProtection="1">
      <alignment horizontal="left" vertical="center"/>
    </xf>
    <xf numFmtId="167" fontId="14" fillId="0" borderId="0" xfId="53" applyNumberFormat="1" applyFont="1" applyAlignment="1">
      <alignment vertical="center"/>
    </xf>
    <xf numFmtId="1" fontId="7" fillId="0" borderId="0" xfId="53" applyNumberFormat="1" applyFont="1" applyAlignment="1">
      <alignment vertical="center"/>
    </xf>
    <xf numFmtId="1" fontId="10" fillId="0" borderId="0" xfId="53" applyNumberFormat="1" applyFont="1" applyAlignment="1">
      <alignment vertical="center"/>
    </xf>
    <xf numFmtId="1" fontId="5" fillId="0" borderId="0" xfId="53" applyNumberFormat="1" applyFont="1" applyAlignment="1">
      <alignment horizontal="right" vertical="center" readingOrder="2"/>
    </xf>
    <xf numFmtId="1" fontId="7" fillId="0" borderId="0" xfId="53" applyNumberFormat="1" applyFont="1" applyFill="1" applyAlignment="1">
      <alignment vertical="center"/>
    </xf>
    <xf numFmtId="1" fontId="10" fillId="0" borderId="0" xfId="53" applyNumberFormat="1" applyFont="1" applyAlignment="1">
      <alignment horizontal="right"/>
    </xf>
    <xf numFmtId="1" fontId="11" fillId="0" borderId="0" xfId="53" applyNumberFormat="1" applyFont="1" applyAlignment="1">
      <alignment vertical="center"/>
    </xf>
    <xf numFmtId="167" fontId="11" fillId="0" borderId="0" xfId="53" applyNumberFormat="1" applyFont="1" applyAlignment="1">
      <alignment vertical="center"/>
    </xf>
    <xf numFmtId="1" fontId="11" fillId="0" borderId="0" xfId="53" applyNumberFormat="1" applyFont="1" applyAlignment="1">
      <alignment horizontal="right" vertical="center" readingOrder="2"/>
    </xf>
    <xf numFmtId="1" fontId="12" fillId="0" borderId="0" xfId="53" applyNumberFormat="1" applyFont="1" applyAlignment="1">
      <alignment horizontal="right" vertical="center" readingOrder="2"/>
    </xf>
    <xf numFmtId="167" fontId="12" fillId="0" borderId="0" xfId="53" applyNumberFormat="1" applyFont="1" applyAlignment="1">
      <alignment vertical="center"/>
    </xf>
    <xf numFmtId="167" fontId="10" fillId="0" borderId="0" xfId="53" applyNumberFormat="1" applyFont="1" applyAlignment="1">
      <alignment vertical="center"/>
    </xf>
    <xf numFmtId="1" fontId="12" fillId="0" borderId="0" xfId="53" quotePrefix="1" applyNumberFormat="1" applyFont="1" applyAlignment="1">
      <alignment horizontal="right" vertical="center" readingOrder="2"/>
    </xf>
    <xf numFmtId="1" fontId="5" fillId="0" borderId="0" xfId="53" applyNumberFormat="1" applyFont="1" applyAlignment="1" applyProtection="1">
      <alignment horizontal="left" vertical="center"/>
    </xf>
    <xf numFmtId="167" fontId="5" fillId="0" borderId="0" xfId="53" applyNumberFormat="1" applyFont="1" applyFill="1" applyAlignment="1">
      <alignment vertical="center"/>
    </xf>
    <xf numFmtId="167" fontId="12" fillId="0" borderId="0" xfId="53" applyNumberFormat="1" applyFont="1" applyAlignment="1">
      <alignment horizontal="right" vertical="center"/>
    </xf>
    <xf numFmtId="167" fontId="5" fillId="0" borderId="0" xfId="53" applyNumberFormat="1" applyFont="1" applyFill="1" applyAlignment="1">
      <alignment horizontal="right" vertical="center"/>
    </xf>
    <xf numFmtId="1" fontId="5" fillId="0" borderId="0" xfId="53" quotePrefix="1" applyNumberFormat="1" applyFont="1" applyAlignment="1" applyProtection="1">
      <alignment horizontal="left" vertical="center"/>
    </xf>
    <xf numFmtId="1" fontId="11" fillId="0" borderId="0" xfId="53" quotePrefix="1" applyNumberFormat="1" applyFont="1" applyAlignment="1">
      <alignment horizontal="right" vertical="center" readingOrder="2"/>
    </xf>
    <xf numFmtId="3" fontId="5" fillId="0" borderId="0" xfId="53" applyNumberFormat="1" applyFont="1" applyBorder="1" applyAlignment="1" applyProtection="1">
      <alignment horizontal="right" vertical="center"/>
    </xf>
    <xf numFmtId="1" fontId="11" fillId="0" borderId="0" xfId="10" applyNumberFormat="1" applyFont="1" applyAlignment="1">
      <alignment horizontal="right" vertical="center" readingOrder="2"/>
    </xf>
    <xf numFmtId="174" fontId="5" fillId="0" borderId="0" xfId="53" applyNumberFormat="1" applyFont="1" applyBorder="1" applyAlignment="1">
      <alignment horizontal="right" vertical="center"/>
    </xf>
    <xf numFmtId="1" fontId="5" fillId="0" borderId="0" xfId="10" applyNumberFormat="1" applyFont="1" applyAlignment="1">
      <alignment vertical="center" readingOrder="2"/>
    </xf>
    <xf numFmtId="1" fontId="13" fillId="0" borderId="0" xfId="10" quotePrefix="1" applyNumberFormat="1" applyFont="1" applyAlignment="1">
      <alignment horizontal="left" vertical="center"/>
    </xf>
    <xf numFmtId="1" fontId="5" fillId="0" borderId="0" xfId="10" quotePrefix="1" applyNumberFormat="1" applyFont="1" applyAlignment="1">
      <alignment horizontal="left" vertical="center"/>
    </xf>
    <xf numFmtId="1" fontId="13" fillId="0" borderId="0" xfId="10" quotePrefix="1" applyNumberFormat="1" applyFont="1" applyAlignment="1">
      <alignment horizontal="right" vertical="center" readingOrder="2"/>
    </xf>
    <xf numFmtId="1" fontId="13" fillId="0" borderId="0" xfId="10" applyNumberFormat="1" applyFont="1" applyAlignment="1">
      <alignment horizontal="left" vertical="center"/>
    </xf>
    <xf numFmtId="1" fontId="5" fillId="0" borderId="0" xfId="10" applyNumberFormat="1" applyFont="1" applyAlignment="1">
      <alignment horizontal="left" vertical="center"/>
    </xf>
    <xf numFmtId="1" fontId="5" fillId="0" borderId="0" xfId="1" quotePrefix="1" applyNumberFormat="1" applyFont="1" applyAlignment="1" applyProtection="1">
      <alignment horizontal="left" vertical="center"/>
    </xf>
    <xf numFmtId="167" fontId="5" fillId="0" borderId="0" xfId="54" applyNumberFormat="1" applyFont="1" applyAlignment="1">
      <alignment vertical="center"/>
    </xf>
    <xf numFmtId="1" fontId="13" fillId="0" borderId="0" xfId="22" applyNumberFormat="1" applyFont="1" applyAlignment="1" applyProtection="1">
      <alignment horizontal="left" vertical="center"/>
    </xf>
    <xf numFmtId="1" fontId="5" fillId="0" borderId="0" xfId="22" applyNumberFormat="1" applyFont="1" applyAlignment="1" applyProtection="1">
      <alignment horizontal="left" vertical="center"/>
    </xf>
    <xf numFmtId="1" fontId="5" fillId="0" borderId="0" xfId="22" applyNumberFormat="1" applyFont="1" applyAlignment="1">
      <alignment vertical="center"/>
    </xf>
    <xf numFmtId="167" fontId="5" fillId="0" borderId="0" xfId="53" applyNumberFormat="1" applyFont="1" applyAlignment="1">
      <alignment horizontal="right" vertical="center" readingOrder="2"/>
    </xf>
    <xf numFmtId="1" fontId="21" fillId="0" borderId="0" xfId="53" applyNumberFormat="1" applyFont="1" applyAlignment="1">
      <alignment vertical="center"/>
    </xf>
    <xf numFmtId="1" fontId="4" fillId="0" borderId="0" xfId="22" applyNumberFormat="1" applyFont="1" applyAlignment="1" applyProtection="1">
      <alignment horizontal="left" vertical="center"/>
    </xf>
    <xf numFmtId="1" fontId="5" fillId="0" borderId="0" xfId="22" applyNumberFormat="1" applyFont="1" applyAlignment="1">
      <alignment horizontal="right" vertical="center"/>
    </xf>
    <xf numFmtId="167" fontId="6" fillId="0" borderId="0" xfId="22" quotePrefix="1" applyNumberFormat="1" applyFont="1" applyAlignment="1">
      <alignment horizontal="right" vertical="center" readingOrder="2"/>
    </xf>
    <xf numFmtId="167" fontId="5" fillId="0" borderId="0" xfId="22" applyNumberFormat="1" applyFont="1" applyAlignment="1">
      <alignment vertical="center"/>
    </xf>
    <xf numFmtId="167" fontId="5" fillId="0" borderId="0" xfId="22" applyNumberFormat="1" applyFont="1" applyAlignment="1">
      <alignment vertical="center" readingOrder="2"/>
    </xf>
    <xf numFmtId="167" fontId="14" fillId="0" borderId="0" xfId="22" applyNumberFormat="1" applyFont="1" applyAlignment="1">
      <alignment vertical="center"/>
    </xf>
    <xf numFmtId="167" fontId="7" fillId="0" borderId="0" xfId="22" quotePrefix="1" applyNumberFormat="1" applyFont="1" applyAlignment="1">
      <alignment vertical="center" readingOrder="2"/>
    </xf>
    <xf numFmtId="1" fontId="7" fillId="0" borderId="0" xfId="22" applyNumberFormat="1" applyFont="1" applyAlignment="1">
      <alignment horizontal="left" vertical="center"/>
    </xf>
    <xf numFmtId="167" fontId="14" fillId="0" borderId="0" xfId="22" applyNumberFormat="1" applyFont="1" applyAlignment="1">
      <alignment vertical="center" readingOrder="2"/>
    </xf>
    <xf numFmtId="1" fontId="10" fillId="0" borderId="0" xfId="22" applyNumberFormat="1" applyFont="1" applyAlignment="1">
      <alignment vertical="center"/>
    </xf>
    <xf numFmtId="1" fontId="5" fillId="0" borderId="0" xfId="22" applyNumberFormat="1" applyFont="1" applyAlignment="1">
      <alignment vertical="center" readingOrder="2"/>
    </xf>
    <xf numFmtId="1" fontId="10" fillId="0" borderId="0" xfId="22" applyNumberFormat="1" applyFont="1" applyAlignment="1" applyProtection="1">
      <alignment horizontal="right" vertical="center"/>
    </xf>
    <xf numFmtId="1" fontId="5" fillId="0" borderId="0" xfId="22" applyNumberFormat="1" applyFont="1" applyFill="1" applyAlignment="1">
      <alignment vertical="center"/>
    </xf>
    <xf numFmtId="1" fontId="11" fillId="0" borderId="0" xfId="22" applyNumberFormat="1" applyFont="1" applyAlignment="1">
      <alignment vertical="center"/>
    </xf>
    <xf numFmtId="1" fontId="12" fillId="0" borderId="0" xfId="22" applyNumberFormat="1" applyFont="1" applyAlignment="1">
      <alignment vertical="center"/>
    </xf>
    <xf numFmtId="1" fontId="10" fillId="0" borderId="0" xfId="22" applyNumberFormat="1" applyFont="1" applyAlignment="1">
      <alignment horizontal="right" vertical="center"/>
    </xf>
    <xf numFmtId="1" fontId="10" fillId="0" borderId="0" xfId="10" quotePrefix="1" applyNumberFormat="1" applyFont="1" applyAlignment="1">
      <alignment horizontal="right" vertical="center"/>
    </xf>
    <xf numFmtId="1" fontId="5" fillId="0" borderId="0" xfId="22" applyNumberFormat="1" applyFont="1" applyFill="1" applyAlignment="1">
      <alignment vertical="center" readingOrder="2"/>
    </xf>
    <xf numFmtId="1" fontId="11" fillId="0" borderId="0" xfId="22" applyNumberFormat="1" applyFont="1" applyFill="1" applyAlignment="1">
      <alignment vertical="center"/>
    </xf>
    <xf numFmtId="1" fontId="5" fillId="0" borderId="0" xfId="10" applyNumberFormat="1" applyFont="1" applyAlignment="1">
      <alignment horizontal="right" vertical="center"/>
    </xf>
    <xf numFmtId="1" fontId="11" fillId="0" borderId="0" xfId="22" applyNumberFormat="1" applyFont="1" applyFill="1" applyAlignment="1">
      <alignment vertical="center" readingOrder="2"/>
    </xf>
    <xf numFmtId="0" fontId="49" fillId="0" borderId="0" xfId="6" applyFont="1" applyFill="1" applyBorder="1" applyAlignment="1">
      <alignment horizontal="left" vertical="center" indent="1"/>
    </xf>
    <xf numFmtId="3" fontId="51" fillId="0" borderId="0" xfId="6" applyNumberFormat="1" applyFont="1" applyFill="1" applyBorder="1" applyAlignment="1">
      <alignment horizontal="centerContinuous" vertical="center"/>
    </xf>
    <xf numFmtId="1" fontId="11" fillId="0" borderId="0" xfId="22" applyNumberFormat="1" applyFont="1" applyFill="1" applyAlignment="1">
      <alignment horizontal="right" vertical="center" readingOrder="2"/>
    </xf>
    <xf numFmtId="1" fontId="5" fillId="0" borderId="0" xfId="54" applyNumberFormat="1" applyFont="1" applyAlignment="1">
      <alignment vertical="center"/>
    </xf>
    <xf numFmtId="1" fontId="4" fillId="0" borderId="0" xfId="57" applyNumberFormat="1" applyFont="1" applyAlignment="1" applyProtection="1">
      <alignment horizontal="left" vertical="center"/>
    </xf>
    <xf numFmtId="1" fontId="5" fillId="0" borderId="0" xfId="57" applyNumberFormat="1" applyFont="1" applyAlignment="1">
      <alignment horizontal="right" vertical="center"/>
    </xf>
    <xf numFmtId="167" fontId="5" fillId="0" borderId="0" xfId="57" applyNumberFormat="1" applyFont="1" applyAlignment="1">
      <alignment vertical="center"/>
    </xf>
    <xf numFmtId="1" fontId="5" fillId="0" borderId="0" xfId="57" applyNumberFormat="1" applyFont="1" applyAlignment="1">
      <alignment vertical="center"/>
    </xf>
    <xf numFmtId="1" fontId="5" fillId="0" borderId="0" xfId="57" applyNumberFormat="1" applyFont="1" applyAlignment="1">
      <alignment vertical="center" readingOrder="2"/>
    </xf>
    <xf numFmtId="1" fontId="7" fillId="0" borderId="0" xfId="57" quotePrefix="1" applyNumberFormat="1" applyFont="1" applyAlignment="1" applyProtection="1">
      <alignment horizontal="left" vertical="center"/>
    </xf>
    <xf numFmtId="1" fontId="14" fillId="0" borderId="0" xfId="57" applyNumberFormat="1" applyFont="1" applyAlignment="1">
      <alignment horizontal="right" vertical="center"/>
    </xf>
    <xf numFmtId="167" fontId="14" fillId="0" borderId="0" xfId="57" applyNumberFormat="1" applyFont="1" applyAlignment="1">
      <alignment vertical="center"/>
    </xf>
    <xf numFmtId="1" fontId="7" fillId="0" borderId="0" xfId="57" applyNumberFormat="1" applyFont="1" applyAlignment="1">
      <alignment vertical="center"/>
    </xf>
    <xf numFmtId="1" fontId="7" fillId="0" borderId="0" xfId="57" applyNumberFormat="1" applyFont="1" applyAlignment="1">
      <alignment horizontal="right" vertical="center"/>
    </xf>
    <xf numFmtId="1" fontId="5" fillId="0" borderId="0" xfId="57" applyNumberFormat="1" applyFont="1" applyAlignment="1">
      <alignment horizontal="right" vertical="center" readingOrder="2"/>
    </xf>
    <xf numFmtId="1" fontId="10" fillId="0" borderId="0" xfId="57" quotePrefix="1" applyNumberFormat="1" applyFont="1" applyAlignment="1">
      <alignment horizontal="right" vertical="center"/>
    </xf>
    <xf numFmtId="1" fontId="10" fillId="0" borderId="0" xfId="57" applyNumberFormat="1" applyFont="1" applyAlignment="1" applyProtection="1">
      <alignment horizontal="right" vertical="center"/>
    </xf>
    <xf numFmtId="1" fontId="5" fillId="0" borderId="0" xfId="10" applyNumberFormat="1" applyFont="1" applyFill="1" applyAlignment="1">
      <alignment horizontal="right" vertical="center"/>
    </xf>
    <xf numFmtId="1" fontId="12" fillId="0" borderId="0" xfId="57" applyNumberFormat="1" applyFont="1" applyAlignment="1">
      <alignment vertical="center"/>
    </xf>
    <xf numFmtId="167" fontId="12" fillId="0" borderId="0" xfId="57" applyNumberFormat="1" applyFont="1" applyAlignment="1">
      <alignment vertical="center"/>
    </xf>
    <xf numFmtId="1" fontId="11" fillId="0" borderId="0" xfId="57" applyNumberFormat="1" applyFont="1" applyAlignment="1">
      <alignment horizontal="right" vertical="center" readingOrder="2"/>
    </xf>
    <xf numFmtId="167" fontId="11" fillId="0" borderId="0" xfId="57" applyNumberFormat="1" applyFont="1" applyAlignment="1">
      <alignment vertical="center"/>
    </xf>
    <xf numFmtId="1" fontId="11" fillId="0" borderId="0" xfId="57" quotePrefix="1" applyNumberFormat="1" applyFont="1" applyAlignment="1">
      <alignment horizontal="right" vertical="center" readingOrder="2"/>
    </xf>
    <xf numFmtId="1" fontId="20" fillId="0" borderId="0" xfId="57" applyNumberFormat="1" applyFont="1" applyAlignment="1">
      <alignment horizontal="right" vertical="center" readingOrder="2"/>
    </xf>
    <xf numFmtId="1" fontId="12" fillId="0" borderId="0" xfId="57" applyNumberFormat="1" applyFont="1" applyAlignment="1">
      <alignment horizontal="right" vertical="center" readingOrder="2"/>
    </xf>
    <xf numFmtId="1" fontId="10" fillId="0" borderId="0" xfId="57" applyNumberFormat="1" applyFont="1" applyAlignment="1" applyProtection="1">
      <alignment horizontal="left" vertical="center"/>
    </xf>
    <xf numFmtId="178" fontId="5" fillId="0" borderId="0" xfId="53" applyNumberFormat="1" applyFont="1" applyAlignment="1">
      <alignment vertical="center"/>
    </xf>
    <xf numFmtId="178" fontId="5" fillId="0" borderId="0" xfId="53" applyNumberFormat="1" applyFont="1" applyFill="1" applyAlignment="1">
      <alignment horizontal="right" vertical="center"/>
    </xf>
    <xf numFmtId="182" fontId="5" fillId="0" borderId="0" xfId="53" applyNumberFormat="1" applyFont="1" applyAlignment="1">
      <alignment vertical="center"/>
    </xf>
    <xf numFmtId="1" fontId="13" fillId="0" borderId="0" xfId="10" applyNumberFormat="1" applyFont="1" applyAlignment="1">
      <alignment vertical="center"/>
    </xf>
    <xf numFmtId="1" fontId="13" fillId="0" borderId="0" xfId="10" applyNumberFormat="1" applyFont="1" applyAlignment="1">
      <alignment horizontal="right" vertical="center" readingOrder="2"/>
    </xf>
    <xf numFmtId="1" fontId="5" fillId="0" borderId="0" xfId="53" applyNumberFormat="1" applyFont="1" applyFill="1" applyAlignment="1">
      <alignment vertical="center"/>
    </xf>
    <xf numFmtId="1" fontId="10" fillId="0" borderId="0" xfId="53" applyNumberFormat="1" applyFont="1" applyFill="1" applyAlignment="1">
      <alignment horizontal="right" vertical="center"/>
    </xf>
    <xf numFmtId="1" fontId="5" fillId="0" borderId="0" xfId="56" applyNumberFormat="1" applyFont="1" applyAlignment="1">
      <alignment vertical="center"/>
    </xf>
    <xf numFmtId="1" fontId="6" fillId="0" borderId="0" xfId="56" applyNumberFormat="1" applyFont="1" applyAlignment="1">
      <alignment horizontal="right" vertical="center" readingOrder="2"/>
    </xf>
    <xf numFmtId="167" fontId="5" fillId="0" borderId="0" xfId="56" applyNumberFormat="1" applyFont="1" applyAlignment="1">
      <alignment vertical="center"/>
    </xf>
    <xf numFmtId="1" fontId="5" fillId="0" borderId="0" xfId="56" applyNumberFormat="1" applyFont="1" applyAlignment="1">
      <alignment vertical="center" readingOrder="2"/>
    </xf>
    <xf numFmtId="1" fontId="14" fillId="0" borderId="0" xfId="56" applyNumberFormat="1" applyFont="1" applyAlignment="1">
      <alignment vertical="center"/>
    </xf>
    <xf numFmtId="167" fontId="14" fillId="0" borderId="0" xfId="56" applyNumberFormat="1" applyFont="1" applyAlignment="1">
      <alignment vertical="center"/>
    </xf>
    <xf numFmtId="1" fontId="10" fillId="0" borderId="0" xfId="56" applyNumberFormat="1" applyFont="1" applyAlignment="1">
      <alignment vertical="center"/>
    </xf>
    <xf numFmtId="1" fontId="10" fillId="0" borderId="0" xfId="56" applyNumberFormat="1" applyFont="1" applyAlignment="1">
      <alignment horizontal="centerContinuous" vertical="center"/>
    </xf>
    <xf numFmtId="167" fontId="10" fillId="0" borderId="0" xfId="56" applyNumberFormat="1" applyFont="1" applyAlignment="1">
      <alignment vertical="center"/>
    </xf>
    <xf numFmtId="1" fontId="10" fillId="0" borderId="0" xfId="56" applyNumberFormat="1" applyFont="1" applyAlignment="1">
      <alignment horizontal="right" vertical="center" readingOrder="2"/>
    </xf>
    <xf numFmtId="1" fontId="11" fillId="0" borderId="0" xfId="56" applyNumberFormat="1" applyFont="1" applyAlignment="1">
      <alignment vertical="center"/>
    </xf>
    <xf numFmtId="1" fontId="11" fillId="0" borderId="0" xfId="56" applyNumberFormat="1" applyFont="1" applyAlignment="1">
      <alignment horizontal="right" vertical="center" readingOrder="2"/>
    </xf>
    <xf numFmtId="167" fontId="11" fillId="0" borderId="0" xfId="56" applyNumberFormat="1" applyFont="1" applyAlignment="1">
      <alignment vertical="center"/>
    </xf>
    <xf numFmtId="1" fontId="12" fillId="0" borderId="0" xfId="56" applyNumberFormat="1" applyFont="1" applyAlignment="1">
      <alignment vertical="center"/>
    </xf>
    <xf numFmtId="167" fontId="12" fillId="0" borderId="0" xfId="56" applyNumberFormat="1" applyFont="1" applyAlignment="1">
      <alignment vertical="center"/>
    </xf>
    <xf numFmtId="1" fontId="13" fillId="0" borderId="0" xfId="56" applyNumberFormat="1" applyFont="1" applyAlignment="1">
      <alignment vertical="center"/>
    </xf>
    <xf numFmtId="167" fontId="13" fillId="0" borderId="0" xfId="56" applyNumberFormat="1" applyFont="1" applyAlignment="1">
      <alignment vertical="center"/>
    </xf>
    <xf numFmtId="1" fontId="4" fillId="0" borderId="0" xfId="56" applyNumberFormat="1" applyFont="1" applyAlignment="1">
      <alignment vertical="center"/>
    </xf>
    <xf numFmtId="1" fontId="5" fillId="0" borderId="0" xfId="56" applyNumberFormat="1" applyFont="1" applyAlignment="1">
      <alignment horizontal="right" vertical="center" readingOrder="2"/>
    </xf>
    <xf numFmtId="1" fontId="10" fillId="0" borderId="0" xfId="56" quotePrefix="1" applyNumberFormat="1" applyFont="1" applyAlignment="1">
      <alignment horizontal="right" vertical="center" readingOrder="2"/>
    </xf>
    <xf numFmtId="1" fontId="13" fillId="0" borderId="0" xfId="22" applyNumberFormat="1" applyFont="1" applyFill="1" applyAlignment="1" applyProtection="1">
      <alignment horizontal="left" vertical="center"/>
    </xf>
    <xf numFmtId="167" fontId="5" fillId="0" borderId="0" xfId="53" applyNumberFormat="1" applyFont="1" applyFill="1" applyAlignment="1">
      <alignment horizontal="right" vertical="center" readingOrder="2"/>
    </xf>
    <xf numFmtId="1" fontId="5" fillId="0" borderId="0" xfId="10" quotePrefix="1" applyNumberFormat="1" applyFont="1" applyFill="1" applyAlignment="1">
      <alignment horizontal="right" vertical="center" readingOrder="2"/>
    </xf>
    <xf numFmtId="1" fontId="5" fillId="0" borderId="0" xfId="54" applyNumberFormat="1" applyFont="1" applyFill="1" applyAlignment="1">
      <alignment vertical="center"/>
    </xf>
    <xf numFmtId="1" fontId="5" fillId="0" borderId="0" xfId="63" applyNumberFormat="1" applyFont="1" applyAlignment="1">
      <alignment vertical="center"/>
    </xf>
    <xf numFmtId="1" fontId="6" fillId="0" borderId="0" xfId="63" quotePrefix="1" applyNumberFormat="1" applyFont="1" applyAlignment="1">
      <alignment horizontal="right" vertical="center" readingOrder="2"/>
    </xf>
    <xf numFmtId="1" fontId="10" fillId="0" borderId="0" xfId="63" applyNumberFormat="1" applyFont="1" applyAlignment="1">
      <alignment horizontal="right" vertical="center"/>
    </xf>
    <xf numFmtId="1" fontId="5" fillId="0" borderId="0" xfId="63" applyNumberFormat="1" applyFont="1" applyAlignment="1">
      <alignment vertical="center" readingOrder="2"/>
    </xf>
    <xf numFmtId="1" fontId="14" fillId="0" borderId="0" xfId="63" applyNumberFormat="1" applyFont="1" applyAlignment="1">
      <alignment vertical="center"/>
    </xf>
    <xf numFmtId="1" fontId="7" fillId="0" borderId="0" xfId="63" applyNumberFormat="1" applyFont="1" applyAlignment="1">
      <alignment vertical="center"/>
    </xf>
    <xf numFmtId="1" fontId="14" fillId="0" borderId="0" xfId="63" applyNumberFormat="1" applyFont="1" applyAlignment="1">
      <alignment horizontal="right" vertical="center" readingOrder="2"/>
    </xf>
    <xf numFmtId="1" fontId="14" fillId="0" borderId="0" xfId="63" applyNumberFormat="1" applyFont="1" applyAlignment="1">
      <alignment horizontal="right" vertical="center"/>
    </xf>
    <xf numFmtId="1" fontId="10" fillId="0" borderId="0" xfId="63" applyNumberFormat="1" applyFont="1" applyAlignment="1">
      <alignment vertical="center"/>
    </xf>
    <xf numFmtId="1" fontId="5" fillId="0" borderId="0" xfId="63" applyNumberFormat="1" applyFont="1" applyAlignment="1">
      <alignment horizontal="right" vertical="center" readingOrder="2"/>
    </xf>
    <xf numFmtId="1" fontId="5" fillId="0" borderId="0" xfId="63" applyNumberFormat="1" applyFont="1" applyAlignment="1">
      <alignment horizontal="right" vertical="center"/>
    </xf>
    <xf numFmtId="1" fontId="11" fillId="0" borderId="0" xfId="63" applyNumberFormat="1" applyFont="1" applyAlignment="1">
      <alignment vertical="center"/>
    </xf>
    <xf numFmtId="1" fontId="11" fillId="0" borderId="0" xfId="63" applyNumberFormat="1" applyFont="1" applyAlignment="1">
      <alignment horizontal="right" vertical="center" readingOrder="2"/>
    </xf>
    <xf numFmtId="1" fontId="12" fillId="0" borderId="0" xfId="63" applyNumberFormat="1" applyFont="1" applyAlignment="1">
      <alignment vertical="center"/>
    </xf>
    <xf numFmtId="1" fontId="10" fillId="0" borderId="0" xfId="63" applyNumberFormat="1" applyFont="1" applyAlignment="1">
      <alignment horizontal="right" vertical="center" readingOrder="2"/>
    </xf>
    <xf numFmtId="1" fontId="10" fillId="0" borderId="0" xfId="63" quotePrefix="1" applyNumberFormat="1" applyFont="1" applyAlignment="1">
      <alignment horizontal="right" vertical="center" readingOrder="2"/>
    </xf>
    <xf numFmtId="1" fontId="5" fillId="0" borderId="0" xfId="63" quotePrefix="1" applyNumberFormat="1" applyFont="1" applyAlignment="1">
      <alignment horizontal="right" vertical="center" readingOrder="2"/>
    </xf>
    <xf numFmtId="3" fontId="11" fillId="0" borderId="0" xfId="63" applyNumberFormat="1" applyFont="1" applyAlignment="1">
      <alignment vertical="center"/>
    </xf>
    <xf numFmtId="1" fontId="5" fillId="0" borderId="0" xfId="63" applyNumberFormat="1" applyFont="1" applyAlignment="1">
      <alignment horizontal="right" vertical="center" wrapText="1" readingOrder="2"/>
    </xf>
    <xf numFmtId="1" fontId="5" fillId="0" borderId="0" xfId="63" quotePrefix="1" applyNumberFormat="1" applyFont="1" applyAlignment="1">
      <alignment horizontal="right" vertical="center"/>
    </xf>
    <xf numFmtId="167" fontId="5" fillId="0" borderId="0" xfId="63" applyNumberFormat="1" applyFont="1" applyAlignment="1">
      <alignment vertical="center"/>
    </xf>
    <xf numFmtId="167" fontId="10" fillId="0" borderId="0" xfId="63" applyNumberFormat="1" applyFont="1" applyAlignment="1">
      <alignment vertical="center"/>
    </xf>
    <xf numFmtId="1" fontId="5" fillId="0" borderId="0" xfId="64" applyNumberFormat="1" applyFont="1" applyAlignment="1">
      <alignment vertical="center"/>
    </xf>
    <xf numFmtId="1" fontId="6" fillId="0" borderId="0" xfId="64" quotePrefix="1" applyNumberFormat="1" applyFont="1" applyAlignment="1">
      <alignment horizontal="right" vertical="center" readingOrder="2"/>
    </xf>
    <xf numFmtId="167" fontId="5" fillId="0" borderId="0" xfId="64" applyNumberFormat="1" applyFont="1" applyAlignment="1">
      <alignment vertical="center"/>
    </xf>
    <xf numFmtId="1" fontId="5" fillId="0" borderId="0" xfId="64" applyNumberFormat="1" applyFont="1" applyAlignment="1">
      <alignment vertical="center" readingOrder="2"/>
    </xf>
    <xf numFmtId="167" fontId="14" fillId="0" borderId="0" xfId="64" applyNumberFormat="1" applyFont="1" applyAlignment="1">
      <alignment vertical="center"/>
    </xf>
    <xf numFmtId="1" fontId="14" fillId="0" borderId="0" xfId="64" applyNumberFormat="1" applyFont="1" applyAlignment="1">
      <alignment vertical="center"/>
    </xf>
    <xf numFmtId="1" fontId="5" fillId="0" borderId="0" xfId="64" applyNumberFormat="1" applyFont="1" applyAlignment="1">
      <alignment horizontal="right" vertical="center" readingOrder="2"/>
    </xf>
    <xf numFmtId="1" fontId="12" fillId="0" borderId="0" xfId="64" applyNumberFormat="1" applyFont="1" applyAlignment="1">
      <alignment horizontal="right" vertical="center" readingOrder="2"/>
    </xf>
    <xf numFmtId="167" fontId="12" fillId="0" borderId="0" xfId="64" applyNumberFormat="1" applyFont="1" applyAlignment="1">
      <alignment vertical="center"/>
    </xf>
    <xf numFmtId="167" fontId="11" fillId="0" borderId="0" xfId="64" applyNumberFormat="1" applyFont="1" applyAlignment="1">
      <alignment vertical="center"/>
    </xf>
    <xf numFmtId="167" fontId="12" fillId="0" borderId="0" xfId="64" applyNumberFormat="1" applyFont="1" applyAlignment="1">
      <alignment horizontal="right" vertical="center"/>
    </xf>
    <xf numFmtId="1" fontId="11" fillId="0" borderId="0" xfId="64" applyNumberFormat="1" applyFont="1" applyAlignment="1">
      <alignment horizontal="right" vertical="center" readingOrder="2"/>
    </xf>
    <xf numFmtId="1" fontId="12" fillId="0" borderId="0" xfId="64" quotePrefix="1" applyNumberFormat="1" applyFont="1" applyAlignment="1">
      <alignment horizontal="right" vertical="center" readingOrder="2"/>
    </xf>
    <xf numFmtId="3" fontId="10" fillId="0" borderId="0" xfId="64" applyNumberFormat="1" applyFont="1" applyAlignment="1">
      <alignment horizontal="right" vertical="center"/>
    </xf>
    <xf numFmtId="1" fontId="13" fillId="0" borderId="0" xfId="64" applyNumberFormat="1" applyFont="1" applyAlignment="1">
      <alignment vertical="center"/>
    </xf>
    <xf numFmtId="167" fontId="5" fillId="0" borderId="0" xfId="63" applyNumberFormat="1" applyFont="1" applyAlignment="1">
      <alignment horizontal="right" vertical="center"/>
    </xf>
    <xf numFmtId="1" fontId="6" fillId="0" borderId="0" xfId="65" quotePrefix="1" applyNumberFormat="1" applyFont="1" applyAlignment="1">
      <alignment horizontal="right" vertical="center" readingOrder="2"/>
    </xf>
    <xf numFmtId="167" fontId="5" fillId="0" borderId="0" xfId="65" applyNumberFormat="1" applyFont="1" applyAlignment="1">
      <alignment vertical="center"/>
    </xf>
    <xf numFmtId="1" fontId="5" fillId="0" borderId="0" xfId="65" applyNumberFormat="1" applyFont="1" applyAlignment="1">
      <alignment vertical="center" readingOrder="2"/>
    </xf>
    <xf numFmtId="167" fontId="14" fillId="0" borderId="0" xfId="65" applyNumberFormat="1" applyFont="1" applyAlignment="1">
      <alignment vertical="center"/>
    </xf>
    <xf numFmtId="1" fontId="7" fillId="0" borderId="0" xfId="65" applyNumberFormat="1" applyFont="1" applyAlignment="1">
      <alignment vertical="center"/>
    </xf>
    <xf numFmtId="1" fontId="14" fillId="0" borderId="0" xfId="65" applyNumberFormat="1" applyFont="1" applyAlignment="1">
      <alignment horizontal="right" vertical="center" readingOrder="2"/>
    </xf>
    <xf numFmtId="1" fontId="5" fillId="0" borderId="0" xfId="65" applyNumberFormat="1" applyFont="1" applyAlignment="1">
      <alignment vertical="center"/>
    </xf>
    <xf numFmtId="1" fontId="5" fillId="0" borderId="0" xfId="65" applyNumberFormat="1" applyFont="1" applyAlignment="1">
      <alignment horizontal="right" vertical="center" readingOrder="2"/>
    </xf>
    <xf numFmtId="1" fontId="11" fillId="0" borderId="0" xfId="65" applyNumberFormat="1" applyFont="1" applyAlignment="1">
      <alignment horizontal="right" vertical="center" readingOrder="2"/>
    </xf>
    <xf numFmtId="167" fontId="11" fillId="0" borderId="0" xfId="65" applyNumberFormat="1" applyFont="1" applyAlignment="1">
      <alignment vertical="center"/>
    </xf>
    <xf numFmtId="1" fontId="11" fillId="0" borderId="0" xfId="65" applyNumberFormat="1" applyFont="1" applyAlignment="1">
      <alignment vertical="center"/>
    </xf>
    <xf numFmtId="167" fontId="12" fillId="0" borderId="0" xfId="65" applyNumberFormat="1" applyFont="1" applyAlignment="1">
      <alignment vertical="center"/>
    </xf>
    <xf numFmtId="1" fontId="5" fillId="0" borderId="0" xfId="65" applyNumberFormat="1" applyFont="1" applyAlignment="1">
      <alignment horizontal="right" vertical="center"/>
    </xf>
    <xf numFmtId="1" fontId="14" fillId="0" borderId="0" xfId="65" applyNumberFormat="1" applyFont="1" applyAlignment="1">
      <alignment horizontal="right" vertical="center"/>
    </xf>
    <xf numFmtId="1" fontId="14" fillId="0" borderId="0" xfId="65" applyNumberFormat="1" applyFont="1" applyAlignment="1">
      <alignment vertical="center" readingOrder="2"/>
    </xf>
    <xf numFmtId="1" fontId="11" fillId="0" borderId="0" xfId="65" applyNumberFormat="1" applyFont="1" applyAlignment="1">
      <alignment vertical="center" readingOrder="2"/>
    </xf>
    <xf numFmtId="1" fontId="12" fillId="0" borderId="0" xfId="65" applyNumberFormat="1" applyFont="1" applyAlignment="1">
      <alignment horizontal="right" vertical="center" readingOrder="2"/>
    </xf>
    <xf numFmtId="1" fontId="5" fillId="0" borderId="0" xfId="0" applyNumberFormat="1" applyFont="1" applyAlignment="1">
      <alignment horizontal="right" vertical="center"/>
    </xf>
    <xf numFmtId="0" fontId="5" fillId="0" borderId="0" xfId="0" applyFont="1" applyAlignment="1">
      <alignment vertical="center"/>
    </xf>
    <xf numFmtId="169" fontId="4" fillId="0" borderId="0" xfId="66" applyNumberFormat="1" applyFont="1" applyFill="1" applyAlignment="1" applyProtection="1">
      <alignment horizontal="left" vertical="center"/>
    </xf>
    <xf numFmtId="169" fontId="57" fillId="0" borderId="0" xfId="66" applyNumberFormat="1" applyFont="1" applyFill="1" applyAlignment="1">
      <alignment vertical="center"/>
    </xf>
    <xf numFmtId="169" fontId="6" fillId="0" borderId="0" xfId="66" quotePrefix="1" applyNumberFormat="1" applyFont="1" applyFill="1" applyAlignment="1">
      <alignment horizontal="right" vertical="center" readingOrder="2"/>
    </xf>
    <xf numFmtId="169" fontId="5" fillId="0" borderId="0" xfId="66" applyNumberFormat="1" applyFont="1" applyFill="1" applyAlignment="1">
      <alignment vertical="center"/>
    </xf>
    <xf numFmtId="169" fontId="7" fillId="0" borderId="0" xfId="66" applyNumberFormat="1" applyFont="1" applyFill="1" applyAlignment="1">
      <alignment vertical="center"/>
    </xf>
    <xf numFmtId="0" fontId="5" fillId="0" borderId="0" xfId="67" applyFont="1" applyFill="1" applyAlignment="1">
      <alignment vertical="center"/>
    </xf>
    <xf numFmtId="169" fontId="8" fillId="0" borderId="0" xfId="66" applyNumberFormat="1" applyFont="1" applyFill="1" applyAlignment="1">
      <alignment vertical="center"/>
    </xf>
    <xf numFmtId="2" fontId="5" fillId="0" borderId="0" xfId="67" applyNumberFormat="1" applyFont="1" applyFill="1" applyAlignment="1">
      <alignment vertical="center"/>
    </xf>
    <xf numFmtId="1" fontId="10" fillId="0" borderId="0" xfId="70" applyNumberFormat="1" applyFont="1" applyFill="1" applyAlignment="1">
      <alignment horizontal="right" vertical="center"/>
    </xf>
    <xf numFmtId="0" fontId="5" fillId="0" borderId="0" xfId="5" applyFont="1" applyFill="1" applyBorder="1" applyAlignment="1">
      <alignment vertical="center"/>
    </xf>
    <xf numFmtId="0" fontId="11" fillId="0" borderId="0" xfId="68" applyFont="1" applyFill="1" applyBorder="1" applyAlignment="1">
      <alignment horizontal="right" vertical="center"/>
    </xf>
    <xf numFmtId="3" fontId="5" fillId="0" borderId="0" xfId="68" applyNumberFormat="1" applyFont="1" applyFill="1" applyBorder="1" applyAlignment="1">
      <alignment horizontal="right" vertical="center" readingOrder="1"/>
    </xf>
    <xf numFmtId="3" fontId="5" fillId="0" borderId="0" xfId="68" applyNumberFormat="1" applyFont="1" applyFill="1" applyBorder="1" applyAlignment="1">
      <alignment vertical="center"/>
    </xf>
    <xf numFmtId="2" fontId="10" fillId="0" borderId="0" xfId="68" applyNumberFormat="1" applyFont="1" applyFill="1" applyAlignment="1">
      <alignment vertical="center"/>
    </xf>
    <xf numFmtId="0" fontId="5" fillId="0" borderId="0" xfId="68" applyFont="1" applyFill="1" applyBorder="1" applyAlignment="1">
      <alignment vertical="center"/>
    </xf>
    <xf numFmtId="1" fontId="5" fillId="0" borderId="0" xfId="70" applyNumberFormat="1" applyFont="1" applyFill="1" applyAlignment="1">
      <alignment horizontal="right" vertical="center"/>
    </xf>
    <xf numFmtId="168" fontId="5" fillId="0" borderId="0" xfId="68" applyNumberFormat="1" applyFont="1" applyFill="1" applyBorder="1" applyAlignment="1">
      <alignment horizontal="right" vertical="center"/>
    </xf>
    <xf numFmtId="0" fontId="11" fillId="0" borderId="0" xfId="68" applyFont="1" applyFill="1" applyBorder="1" applyAlignment="1">
      <alignment vertical="center"/>
    </xf>
    <xf numFmtId="2" fontId="5" fillId="0" borderId="0" xfId="67" applyNumberFormat="1" applyFont="1" applyFill="1" applyBorder="1" applyAlignment="1">
      <alignment vertical="center"/>
    </xf>
    <xf numFmtId="2" fontId="36" fillId="0" borderId="0" xfId="67" applyNumberFormat="1" applyFont="1" applyFill="1" applyBorder="1" applyAlignment="1">
      <alignment vertical="center"/>
    </xf>
    <xf numFmtId="0" fontId="13" fillId="0" borderId="0" xfId="67" applyFont="1" applyFill="1" applyAlignment="1">
      <alignment vertical="center"/>
    </xf>
    <xf numFmtId="169" fontId="10" fillId="0" borderId="0" xfId="66" applyNumberFormat="1" applyFont="1" applyFill="1" applyAlignment="1">
      <alignment horizontal="right" vertical="center"/>
    </xf>
    <xf numFmtId="2" fontId="10" fillId="0" borderId="0" xfId="71" applyNumberFormat="1" applyFont="1" applyFill="1" applyAlignment="1" applyProtection="1">
      <alignment horizontal="left" vertical="center"/>
    </xf>
    <xf numFmtId="2" fontId="4" fillId="0" borderId="0" xfId="70" applyNumberFormat="1" applyFont="1" applyFill="1" applyAlignment="1" applyProtection="1">
      <alignment horizontal="left" vertical="center"/>
    </xf>
    <xf numFmtId="2" fontId="57" fillId="0" borderId="0" xfId="70" applyNumberFormat="1" applyFont="1" applyFill="1" applyAlignment="1">
      <alignment vertical="center"/>
    </xf>
    <xf numFmtId="2" fontId="6" fillId="0" borderId="0" xfId="70" quotePrefix="1" applyNumberFormat="1" applyFont="1" applyFill="1" applyAlignment="1">
      <alignment horizontal="right" vertical="center" readingOrder="2"/>
    </xf>
    <xf numFmtId="2" fontId="5" fillId="0" borderId="0" xfId="70" applyNumberFormat="1" applyFont="1" applyFill="1" applyAlignment="1">
      <alignment vertical="center"/>
    </xf>
    <xf numFmtId="2" fontId="5" fillId="0" borderId="0" xfId="70" applyNumberFormat="1" applyFont="1" applyFill="1" applyAlignment="1">
      <alignment vertical="center" readingOrder="2"/>
    </xf>
    <xf numFmtId="2" fontId="14" fillId="0" borderId="0" xfId="70" applyNumberFormat="1" applyFont="1" applyFill="1" applyAlignment="1">
      <alignment vertical="center"/>
    </xf>
    <xf numFmtId="2" fontId="7" fillId="0" borderId="0" xfId="70" quotePrefix="1" applyNumberFormat="1" applyFont="1" applyFill="1" applyAlignment="1">
      <alignment horizontal="right" vertical="center" readingOrder="2"/>
    </xf>
    <xf numFmtId="2" fontId="4" fillId="0" borderId="0" xfId="70" applyNumberFormat="1" applyFont="1" applyFill="1" applyAlignment="1">
      <alignment vertical="center" readingOrder="2"/>
    </xf>
    <xf numFmtId="2" fontId="10" fillId="0" borderId="0" xfId="70" applyNumberFormat="1" applyFont="1" applyFill="1" applyAlignment="1">
      <alignment horizontal="right" vertical="center" readingOrder="2"/>
    </xf>
    <xf numFmtId="2" fontId="5" fillId="0" borderId="0" xfId="70" applyNumberFormat="1" applyFont="1" applyFill="1" applyAlignment="1" applyProtection="1">
      <alignment horizontal="left" vertical="center"/>
    </xf>
    <xf numFmtId="2" fontId="11" fillId="0" borderId="0" xfId="70" applyNumberFormat="1" applyFont="1" applyFill="1" applyAlignment="1">
      <alignment horizontal="right" vertical="center" readingOrder="2"/>
    </xf>
    <xf numFmtId="0" fontId="5" fillId="0" borderId="0" xfId="68" applyFont="1" applyFill="1" applyBorder="1"/>
    <xf numFmtId="1" fontId="5" fillId="0" borderId="0" xfId="68" applyNumberFormat="1" applyFont="1" applyFill="1" applyAlignment="1">
      <alignment vertical="center"/>
    </xf>
    <xf numFmtId="2" fontId="5" fillId="0" borderId="0" xfId="68" applyNumberFormat="1" applyFont="1" applyFill="1" applyAlignment="1">
      <alignment vertical="center"/>
    </xf>
    <xf numFmtId="2" fontId="5" fillId="0" borderId="0" xfId="72" applyNumberFormat="1" applyFont="1" applyFill="1" applyAlignment="1">
      <alignment vertical="center"/>
    </xf>
    <xf numFmtId="2" fontId="7" fillId="0" borderId="0" xfId="72" quotePrefix="1" applyNumberFormat="1" applyFont="1" applyFill="1" applyAlignment="1" applyProtection="1">
      <alignment horizontal="left" vertical="center"/>
    </xf>
    <xf numFmtId="2" fontId="14" fillId="0" borderId="0" xfId="72" applyNumberFormat="1" applyFont="1" applyFill="1" applyAlignment="1">
      <alignment vertical="center"/>
    </xf>
    <xf numFmtId="2" fontId="7" fillId="0" borderId="0" xfId="72" quotePrefix="1" applyNumberFormat="1" applyFont="1" applyAlignment="1">
      <alignment horizontal="right" vertical="center" readingOrder="2"/>
    </xf>
    <xf numFmtId="2" fontId="4" fillId="0" borderId="0" xfId="72" applyNumberFormat="1" applyFont="1" applyAlignment="1">
      <alignment vertical="center" readingOrder="2"/>
    </xf>
    <xf numFmtId="2" fontId="5" fillId="0" borderId="0" xfId="70" quotePrefix="1" applyNumberFormat="1" applyFont="1" applyFill="1" applyAlignment="1">
      <alignment horizontal="right" vertical="center" readingOrder="2"/>
    </xf>
    <xf numFmtId="2" fontId="5" fillId="0" borderId="0" xfId="12" applyNumberFormat="1" applyFont="1" applyFill="1" applyAlignment="1">
      <alignment vertical="center"/>
    </xf>
    <xf numFmtId="2" fontId="10" fillId="0" borderId="0" xfId="72" applyNumberFormat="1" applyFont="1" applyFill="1" applyAlignment="1">
      <alignment horizontal="right" vertical="center"/>
    </xf>
    <xf numFmtId="2" fontId="21" fillId="0" borderId="0" xfId="12" applyNumberFormat="1" applyFont="1" applyFill="1" applyAlignment="1">
      <alignment vertical="center"/>
    </xf>
    <xf numFmtId="2" fontId="10" fillId="0" borderId="0" xfId="72" applyNumberFormat="1" applyFont="1" applyFill="1" applyAlignment="1">
      <alignment vertical="center"/>
    </xf>
    <xf numFmtId="3" fontId="5" fillId="0" borderId="0" xfId="70" applyNumberFormat="1" applyFont="1" applyFill="1" applyAlignment="1">
      <alignment vertical="center"/>
    </xf>
    <xf numFmtId="0" fontId="10" fillId="0" borderId="0" xfId="68" applyFont="1" applyFill="1" applyAlignment="1">
      <alignment vertical="center"/>
    </xf>
    <xf numFmtId="3" fontId="10" fillId="0" borderId="0" xfId="72" applyNumberFormat="1" applyFont="1" applyFill="1" applyAlignment="1">
      <alignment vertical="center"/>
    </xf>
    <xf numFmtId="1" fontId="4" fillId="0" borderId="0" xfId="73" applyNumberFormat="1" applyFont="1" applyFill="1" applyAlignment="1" applyProtection="1">
      <alignment horizontal="left" vertical="center"/>
    </xf>
    <xf numFmtId="0" fontId="5" fillId="0" borderId="0" xfId="68" applyFont="1" applyFill="1" applyAlignment="1">
      <alignment vertical="center"/>
    </xf>
    <xf numFmtId="1" fontId="5" fillId="0" borderId="0" xfId="73" applyNumberFormat="1" applyFont="1" applyFill="1" applyAlignment="1">
      <alignment vertical="center"/>
    </xf>
    <xf numFmtId="1" fontId="5" fillId="0" borderId="0" xfId="73" applyNumberFormat="1" applyFont="1" applyFill="1" applyAlignment="1">
      <alignment horizontal="right" vertical="center" readingOrder="2"/>
    </xf>
    <xf numFmtId="169" fontId="7" fillId="0" borderId="0" xfId="73" quotePrefix="1" applyNumberFormat="1" applyFont="1" applyFill="1" applyAlignment="1" applyProtection="1">
      <alignment horizontal="left" vertical="center"/>
    </xf>
    <xf numFmtId="169" fontId="7" fillId="0" borderId="0" xfId="73" applyNumberFormat="1" applyFont="1" applyFill="1" applyAlignment="1">
      <alignment vertical="center"/>
    </xf>
    <xf numFmtId="169" fontId="7" fillId="0" borderId="0" xfId="73" applyNumberFormat="1" applyFont="1" applyFill="1" applyAlignment="1" applyProtection="1">
      <alignment horizontal="left" vertical="center"/>
    </xf>
    <xf numFmtId="169" fontId="7" fillId="0" borderId="0" xfId="73" applyNumberFormat="1" applyFont="1" applyFill="1" applyAlignment="1">
      <alignment horizontal="right" vertical="center"/>
    </xf>
    <xf numFmtId="169" fontId="4" fillId="0" borderId="0" xfId="73" applyNumberFormat="1" applyFont="1" applyFill="1" applyAlignment="1">
      <alignment horizontal="right" vertical="center" readingOrder="2"/>
    </xf>
    <xf numFmtId="3" fontId="5" fillId="0" borderId="0" xfId="68" applyNumberFormat="1" applyFont="1" applyFill="1" applyAlignment="1">
      <alignment vertical="center"/>
    </xf>
    <xf numFmtId="2" fontId="5" fillId="0" borderId="0" xfId="68" applyNumberFormat="1" applyFont="1" applyFill="1" applyAlignment="1">
      <alignment horizontal="center" vertical="center"/>
    </xf>
    <xf numFmtId="1" fontId="7" fillId="0" borderId="0" xfId="73" quotePrefix="1" applyNumberFormat="1" applyFont="1" applyFill="1" applyAlignment="1" applyProtection="1">
      <alignment horizontal="left" vertical="center"/>
    </xf>
    <xf numFmtId="3" fontId="60" fillId="0" borderId="0" xfId="52" applyNumberFormat="1" applyFont="1" applyFill="1" applyBorder="1" applyAlignment="1">
      <alignment horizontal="center" vertical="center"/>
    </xf>
    <xf numFmtId="0" fontId="61" fillId="0" borderId="0" xfId="68" applyFont="1" applyAlignment="1">
      <alignment vertical="center" wrapText="1"/>
    </xf>
    <xf numFmtId="0" fontId="10" fillId="0" borderId="0" xfId="68" applyFont="1" applyAlignment="1">
      <alignment vertical="center" wrapText="1"/>
    </xf>
    <xf numFmtId="169" fontId="5" fillId="0" borderId="0" xfId="12" applyNumberFormat="1" applyFont="1" applyFill="1" applyAlignment="1">
      <alignment vertical="center"/>
    </xf>
    <xf numFmtId="167" fontId="5" fillId="0" borderId="0" xfId="74" applyNumberFormat="1" applyFont="1" applyFill="1" applyAlignment="1">
      <alignment vertical="center"/>
    </xf>
    <xf numFmtId="2" fontId="59" fillId="0" borderId="0" xfId="68" applyNumberFormat="1" applyFont="1" applyFill="1" applyBorder="1" applyAlignment="1">
      <alignment horizontal="center" vertical="center"/>
    </xf>
    <xf numFmtId="2" fontId="36" fillId="0" borderId="0" xfId="68" applyNumberFormat="1" applyFont="1" applyFill="1" applyAlignment="1">
      <alignment vertical="center"/>
    </xf>
    <xf numFmtId="2" fontId="62" fillId="0" borderId="0" xfId="68" applyNumberFormat="1" applyFont="1" applyFill="1" applyAlignment="1">
      <alignment vertical="center" readingOrder="2"/>
    </xf>
    <xf numFmtId="1" fontId="4" fillId="0" borderId="0" xfId="75" applyNumberFormat="1" applyFont="1" applyFill="1" applyAlignment="1" applyProtection="1">
      <alignment horizontal="left" vertical="center"/>
    </xf>
    <xf numFmtId="1" fontId="4" fillId="0" borderId="0" xfId="75" applyNumberFormat="1" applyFont="1" applyFill="1" applyAlignment="1">
      <alignment vertical="center"/>
    </xf>
    <xf numFmtId="1" fontId="6" fillId="0" borderId="0" xfId="75" applyNumberFormat="1" applyFont="1" applyFill="1" applyAlignment="1">
      <alignment horizontal="right" vertical="center" readingOrder="2"/>
    </xf>
    <xf numFmtId="167" fontId="4" fillId="0" borderId="0" xfId="75" applyNumberFormat="1" applyFont="1" applyFill="1" applyAlignment="1">
      <alignment vertical="center"/>
    </xf>
    <xf numFmtId="1" fontId="5" fillId="0" borderId="0" xfId="75" applyNumberFormat="1" applyFont="1" applyFill="1" applyAlignment="1" applyProtection="1">
      <alignment horizontal="left" vertical="center"/>
    </xf>
    <xf numFmtId="1" fontId="5" fillId="0" borderId="0" xfId="75" applyNumberFormat="1" applyFont="1" applyFill="1" applyAlignment="1">
      <alignment vertical="center"/>
    </xf>
    <xf numFmtId="1" fontId="5" fillId="0" borderId="0" xfId="75" applyNumberFormat="1" applyFont="1" applyFill="1" applyAlignment="1">
      <alignment horizontal="right" vertical="center" readingOrder="2"/>
    </xf>
    <xf numFmtId="167" fontId="5" fillId="0" borderId="0" xfId="75" applyNumberFormat="1" applyFont="1" applyFill="1" applyAlignment="1">
      <alignment vertical="center"/>
    </xf>
    <xf numFmtId="167" fontId="5" fillId="0" borderId="0" xfId="75" applyNumberFormat="1" applyFont="1" applyFill="1" applyAlignment="1">
      <alignment horizontal="right" vertical="center"/>
    </xf>
    <xf numFmtId="1" fontId="7" fillId="0" borderId="0" xfId="75" quotePrefix="1" applyNumberFormat="1" applyFont="1" applyFill="1" applyAlignment="1" applyProtection="1">
      <alignment horizontal="left" vertical="center"/>
    </xf>
    <xf numFmtId="167" fontId="7" fillId="0" borderId="0" xfId="75" applyNumberFormat="1" applyFont="1" applyFill="1" applyAlignment="1">
      <alignment vertical="center"/>
    </xf>
    <xf numFmtId="1" fontId="13" fillId="0" borderId="0" xfId="75" applyNumberFormat="1" applyFont="1" applyFill="1" applyAlignment="1">
      <alignment vertical="center"/>
    </xf>
    <xf numFmtId="1" fontId="10" fillId="0" borderId="0" xfId="75" applyNumberFormat="1" applyFont="1" applyFill="1" applyAlignment="1">
      <alignment horizontal="right" vertical="center"/>
    </xf>
    <xf numFmtId="167" fontId="10" fillId="0" borderId="0" xfId="75" applyNumberFormat="1" applyFont="1" applyFill="1" applyAlignment="1">
      <alignment horizontal="right" vertical="center"/>
    </xf>
    <xf numFmtId="167" fontId="10" fillId="0" borderId="0" xfId="75" applyNumberFormat="1" applyFont="1" applyFill="1" applyAlignment="1">
      <alignment vertical="center"/>
    </xf>
    <xf numFmtId="167" fontId="8" fillId="0" borderId="0" xfId="75" quotePrefix="1" applyNumberFormat="1" applyFont="1" applyFill="1" applyAlignment="1">
      <alignment horizontal="right" vertical="center"/>
    </xf>
    <xf numFmtId="167" fontId="8" fillId="0" borderId="0" xfId="75" applyNumberFormat="1" applyFont="1" applyFill="1" applyAlignment="1">
      <alignment vertical="center"/>
    </xf>
    <xf numFmtId="167" fontId="8" fillId="0" borderId="0" xfId="75" quotePrefix="1" applyNumberFormat="1" applyFont="1" applyFill="1" applyAlignment="1">
      <alignment horizontal="left" vertical="center"/>
    </xf>
    <xf numFmtId="167" fontId="12" fillId="0" borderId="0" xfId="75" applyNumberFormat="1" applyFont="1" applyFill="1" applyAlignment="1">
      <alignment vertical="center"/>
    </xf>
    <xf numFmtId="167" fontId="8" fillId="0" borderId="0" xfId="75" applyNumberFormat="1" applyFont="1" applyFill="1" applyAlignment="1">
      <alignment horizontal="right" vertical="center"/>
    </xf>
    <xf numFmtId="167" fontId="11" fillId="0" borderId="0" xfId="75" applyNumberFormat="1" applyFont="1" applyFill="1" applyAlignment="1">
      <alignment vertical="center"/>
    </xf>
    <xf numFmtId="1" fontId="5" fillId="0" borderId="0" xfId="75" quotePrefix="1" applyNumberFormat="1" applyFont="1" applyFill="1" applyAlignment="1" applyProtection="1">
      <alignment horizontal="left" vertical="center"/>
    </xf>
    <xf numFmtId="1" fontId="5" fillId="0" borderId="0" xfId="75" applyNumberFormat="1" applyFont="1" applyFill="1" applyAlignment="1">
      <alignment horizontal="right" vertical="center"/>
    </xf>
    <xf numFmtId="1" fontId="11" fillId="0" borderId="0" xfId="75" applyNumberFormat="1" applyFont="1" applyFill="1" applyAlignment="1">
      <alignment vertical="center"/>
    </xf>
    <xf numFmtId="1" fontId="10" fillId="0" borderId="0" xfId="75" applyNumberFormat="1" applyFont="1" applyFill="1" applyAlignment="1" applyProtection="1">
      <alignment horizontal="left" vertical="center"/>
    </xf>
    <xf numFmtId="1" fontId="7" fillId="0" borderId="0" xfId="75" applyNumberFormat="1" applyFont="1" applyFill="1" applyAlignment="1">
      <alignment vertical="center"/>
    </xf>
    <xf numFmtId="1" fontId="7" fillId="0" borderId="0" xfId="75" quotePrefix="1" applyNumberFormat="1" applyFont="1" applyFill="1" applyBorder="1" applyAlignment="1" applyProtection="1">
      <alignment horizontal="left" vertical="center"/>
    </xf>
    <xf numFmtId="1" fontId="10" fillId="0" borderId="0" xfId="75" quotePrefix="1" applyNumberFormat="1" applyFont="1" applyFill="1" applyAlignment="1" applyProtection="1">
      <alignment horizontal="left" vertical="center"/>
    </xf>
    <xf numFmtId="1" fontId="10" fillId="0" borderId="0" xfId="75" quotePrefix="1" applyNumberFormat="1" applyFont="1" applyFill="1" applyBorder="1" applyAlignment="1" applyProtection="1">
      <alignment horizontal="left" vertical="center"/>
    </xf>
    <xf numFmtId="1" fontId="10" fillId="0" borderId="0" xfId="75" applyNumberFormat="1" applyFont="1" applyFill="1" applyAlignment="1">
      <alignment vertical="center"/>
    </xf>
    <xf numFmtId="1" fontId="10" fillId="0" borderId="0" xfId="75" applyNumberFormat="1" applyFont="1" applyFill="1" applyBorder="1" applyAlignment="1" applyProtection="1">
      <alignment horizontal="left" vertical="center"/>
    </xf>
    <xf numFmtId="1" fontId="7" fillId="0" borderId="0" xfId="77" quotePrefix="1" applyNumberFormat="1" applyFont="1" applyFill="1" applyAlignment="1" applyProtection="1">
      <alignment horizontal="left" vertical="center"/>
    </xf>
    <xf numFmtId="1" fontId="7" fillId="0" borderId="0" xfId="77" applyNumberFormat="1" applyFont="1" applyFill="1" applyAlignment="1" applyProtection="1">
      <alignment horizontal="left" vertical="center"/>
    </xf>
    <xf numFmtId="1" fontId="11" fillId="0" borderId="0" xfId="77" applyNumberFormat="1" applyFont="1" applyFill="1" applyAlignment="1">
      <alignment horizontal="right" vertical="center" readingOrder="2"/>
    </xf>
    <xf numFmtId="1" fontId="10" fillId="0" borderId="0" xfId="77" applyNumberFormat="1" applyFont="1" applyFill="1" applyAlignment="1" applyProtection="1">
      <alignment horizontal="left" vertical="center"/>
    </xf>
    <xf numFmtId="1" fontId="10" fillId="0" borderId="0" xfId="77" applyNumberFormat="1" applyFont="1" applyFill="1" applyAlignment="1">
      <alignment vertical="center"/>
    </xf>
    <xf numFmtId="1" fontId="10" fillId="0" borderId="0" xfId="77" applyNumberFormat="1" applyFont="1" applyFill="1" applyAlignment="1">
      <alignment horizontal="right" vertical="center"/>
    </xf>
    <xf numFmtId="1" fontId="10" fillId="0" borderId="0" xfId="77" applyNumberFormat="1" applyFont="1" applyFill="1" applyAlignment="1" applyProtection="1">
      <alignment horizontal="right" vertical="center"/>
    </xf>
    <xf numFmtId="1" fontId="12" fillId="0" borderId="0" xfId="77" applyNumberFormat="1" applyFont="1" applyFill="1" applyAlignment="1">
      <alignment horizontal="right" vertical="center" readingOrder="2"/>
    </xf>
    <xf numFmtId="1" fontId="5" fillId="0" borderId="0" xfId="77" applyNumberFormat="1" applyFont="1" applyFill="1" applyAlignment="1" applyProtection="1">
      <alignment horizontal="left" vertical="center"/>
    </xf>
    <xf numFmtId="1" fontId="5" fillId="0" borderId="0" xfId="75" applyNumberFormat="1" applyFont="1" applyFill="1" applyAlignment="1">
      <alignment vertical="center" readingOrder="2"/>
    </xf>
    <xf numFmtId="1" fontId="13" fillId="0" borderId="0" xfId="75" applyNumberFormat="1" applyFont="1" applyFill="1" applyAlignment="1" applyProtection="1">
      <alignment horizontal="left" vertical="center"/>
    </xf>
    <xf numFmtId="1" fontId="10" fillId="0" borderId="0" xfId="77" quotePrefix="1" applyNumberFormat="1" applyFont="1" applyFill="1" applyAlignment="1" applyProtection="1">
      <alignment horizontal="left" vertical="center"/>
    </xf>
    <xf numFmtId="1" fontId="5" fillId="0" borderId="0" xfId="77" applyNumberFormat="1" applyFont="1" applyFill="1" applyAlignment="1">
      <alignment vertical="center"/>
    </xf>
    <xf numFmtId="1" fontId="5" fillId="0" borderId="0" xfId="1" applyNumberFormat="1" applyFont="1" applyFill="1" applyBorder="1" applyAlignment="1" applyProtection="1">
      <alignment horizontal="left" vertical="center"/>
    </xf>
    <xf numFmtId="167" fontId="7" fillId="0" borderId="0" xfId="75" applyNumberFormat="1" applyFont="1" applyFill="1" applyBorder="1" applyAlignment="1">
      <alignment vertical="center"/>
    </xf>
    <xf numFmtId="1" fontId="10" fillId="0" borderId="0" xfId="77" applyNumberFormat="1" applyFont="1" applyFill="1" applyAlignment="1" applyProtection="1">
      <alignment horizontal="right"/>
    </xf>
    <xf numFmtId="167" fontId="22" fillId="0" borderId="0" xfId="75" applyNumberFormat="1" applyFont="1" applyFill="1" applyAlignment="1">
      <alignment vertical="center"/>
    </xf>
    <xf numFmtId="1" fontId="7" fillId="0" borderId="0" xfId="75" applyNumberFormat="1" applyFont="1" applyFill="1" applyAlignment="1" applyProtection="1">
      <alignment horizontal="left" vertical="center"/>
    </xf>
    <xf numFmtId="1" fontId="8" fillId="0" borderId="0" xfId="75" applyNumberFormat="1" applyFont="1" applyFill="1" applyAlignment="1">
      <alignment horizontal="right" vertical="center" readingOrder="2"/>
    </xf>
    <xf numFmtId="1" fontId="12" fillId="0" borderId="0" xfId="75" applyNumberFormat="1" applyFont="1" applyFill="1" applyAlignment="1" applyProtection="1">
      <alignment horizontal="right" vertical="center" readingOrder="1"/>
    </xf>
    <xf numFmtId="0" fontId="0" fillId="0" borderId="0" xfId="0" applyFill="1" applyBorder="1"/>
    <xf numFmtId="2" fontId="10" fillId="0" borderId="0" xfId="70" applyNumberFormat="1" applyFont="1" applyFill="1" applyAlignment="1">
      <alignment horizontal="right" vertical="center"/>
    </xf>
    <xf numFmtId="0" fontId="12" fillId="0" borderId="0" xfId="10" applyFont="1" applyBorder="1" applyAlignment="1">
      <alignment vertical="center"/>
    </xf>
    <xf numFmtId="3" fontId="11" fillId="0" borderId="0" xfId="10" applyNumberFormat="1" applyFont="1" applyBorder="1" applyAlignment="1">
      <alignment horizontal="right"/>
    </xf>
    <xf numFmtId="0" fontId="84" fillId="0" borderId="0" xfId="0" applyFont="1" applyAlignment="1">
      <alignment horizontal="left" vertical="center" wrapText="1" readingOrder="1"/>
    </xf>
    <xf numFmtId="0" fontId="86" fillId="0" borderId="0" xfId="0" applyFont="1" applyAlignment="1">
      <alignment horizontal="right" vertical="center" wrapText="1" readingOrder="2"/>
    </xf>
    <xf numFmtId="0" fontId="85" fillId="0" borderId="0" xfId="0" applyFont="1" applyAlignment="1"/>
    <xf numFmtId="43" fontId="87" fillId="0" borderId="0" xfId="287" applyFont="1" applyAlignment="1">
      <alignment horizontal="right" vertical="center" wrapText="1" readingOrder="2"/>
    </xf>
    <xf numFmtId="43" fontId="47" fillId="0" borderId="0" xfId="287" applyFont="1" applyAlignment="1">
      <alignment horizontal="left" vertical="center" wrapText="1" readingOrder="1"/>
    </xf>
    <xf numFmtId="0" fontId="88" fillId="0" borderId="0" xfId="0" applyFont="1" applyAlignment="1">
      <alignment horizontal="left" vertical="center" wrapText="1" readingOrder="1"/>
    </xf>
    <xf numFmtId="0" fontId="88" fillId="0" borderId="0" xfId="0" applyFont="1" applyAlignment="1">
      <alignment horizontal="right" vertical="center" wrapText="1" readingOrder="2"/>
    </xf>
    <xf numFmtId="0" fontId="90" fillId="0" borderId="0" xfId="289" applyAlignment="1" applyProtection="1">
      <alignment horizontal="left" vertical="center" wrapText="1" readingOrder="1"/>
    </xf>
    <xf numFmtId="43" fontId="90" fillId="0" borderId="0" xfId="289" applyNumberFormat="1" applyAlignment="1" applyProtection="1">
      <alignment horizontal="right" vertical="center" wrapText="1" readingOrder="2"/>
    </xf>
    <xf numFmtId="0" fontId="90" fillId="0" borderId="0" xfId="289" applyAlignment="1" applyProtection="1">
      <alignment horizontal="right" vertical="center" wrapText="1" readingOrder="2"/>
    </xf>
    <xf numFmtId="43" fontId="90" fillId="0" borderId="0" xfId="289" applyNumberFormat="1" applyAlignment="1" applyProtection="1">
      <alignment horizontal="left" vertical="center" wrapText="1" readingOrder="1"/>
    </xf>
    <xf numFmtId="0" fontId="10" fillId="0" borderId="0" xfId="10" applyFont="1" applyAlignment="1">
      <alignment horizontal="right" vertical="center" wrapText="1"/>
    </xf>
    <xf numFmtId="0" fontId="22" fillId="0" borderId="0" xfId="10" applyFont="1"/>
    <xf numFmtId="3" fontId="23" fillId="0" borderId="0" xfId="0" applyNumberFormat="1" applyFont="1" applyFill="1"/>
    <xf numFmtId="3" fontId="20" fillId="0" borderId="0" xfId="0" applyNumberFormat="1" applyFont="1" applyFill="1"/>
    <xf numFmtId="167" fontId="41" fillId="0" borderId="0" xfId="40" applyNumberFormat="1" applyFont="1" applyAlignment="1" applyProtection="1">
      <alignment horizontal="right" vertical="center"/>
    </xf>
    <xf numFmtId="1" fontId="13" fillId="0" borderId="0" xfId="1" quotePrefix="1" applyNumberFormat="1" applyFont="1" applyAlignment="1" applyProtection="1">
      <alignment horizontal="right" vertical="center"/>
    </xf>
    <xf numFmtId="1" fontId="14" fillId="0" borderId="0" xfId="63" applyNumberFormat="1" applyFont="1" applyAlignment="1">
      <alignment horizontal="right"/>
    </xf>
    <xf numFmtId="167" fontId="10" fillId="0" borderId="0" xfId="63" applyNumberFormat="1" applyFont="1" applyAlignment="1">
      <alignment horizontal="right" vertical="center"/>
    </xf>
    <xf numFmtId="1" fontId="7" fillId="0" borderId="0" xfId="53" applyNumberFormat="1" applyFont="1" applyAlignment="1">
      <alignment horizontal="right" vertical="center" readingOrder="2"/>
    </xf>
    <xf numFmtId="0" fontId="4" fillId="0" borderId="0" xfId="45" quotePrefix="1" applyNumberFormat="1" applyFont="1" applyFill="1" applyBorder="1" applyAlignment="1" applyProtection="1">
      <alignment horizontal="left" vertical="center"/>
    </xf>
    <xf numFmtId="0" fontId="57" fillId="0" borderId="0" xfId="45" applyNumberFormat="1" applyFont="1" applyFill="1" applyBorder="1" applyAlignment="1">
      <alignment horizontal="right" vertical="center"/>
    </xf>
    <xf numFmtId="0" fontId="4" fillId="0" borderId="0" xfId="45" applyNumberFormat="1" applyFont="1" applyFill="1" applyBorder="1" applyAlignment="1">
      <alignment vertical="center"/>
    </xf>
    <xf numFmtId="167" fontId="4" fillId="0" borderId="0" xfId="43" quotePrefix="1" applyNumberFormat="1" applyFont="1" applyFill="1" applyAlignment="1" applyProtection="1">
      <alignment horizontal="left" vertical="center"/>
    </xf>
    <xf numFmtId="167" fontId="57" fillId="0" borderId="0" xfId="43" applyNumberFormat="1" applyFont="1" applyAlignment="1">
      <alignment vertical="center"/>
    </xf>
    <xf numFmtId="1" fontId="91" fillId="0" borderId="0" xfId="56" applyNumberFormat="1" applyFont="1" applyAlignment="1">
      <alignment vertical="center"/>
    </xf>
    <xf numFmtId="1" fontId="91" fillId="0" borderId="0" xfId="10" applyNumberFormat="1" applyFont="1" applyAlignment="1">
      <alignment vertical="center"/>
    </xf>
    <xf numFmtId="167" fontId="7" fillId="0" borderId="0" xfId="22" quotePrefix="1" applyNumberFormat="1" applyFont="1" applyAlignment="1">
      <alignment horizontal="right" vertical="center" readingOrder="2"/>
    </xf>
    <xf numFmtId="167" fontId="12" fillId="0" borderId="0" xfId="43" applyNumberFormat="1" applyFont="1" applyAlignment="1">
      <alignment horizontal="right" vertical="center" readingOrder="2"/>
    </xf>
    <xf numFmtId="1" fontId="5" fillId="0" borderId="0" xfId="56" quotePrefix="1" applyNumberFormat="1" applyFont="1" applyAlignment="1">
      <alignment horizontal="right" vertical="center" readingOrder="2"/>
    </xf>
    <xf numFmtId="1" fontId="5" fillId="0" borderId="0" xfId="56" applyNumberFormat="1" applyFont="1" applyAlignment="1">
      <alignment horizontal="right" vertical="center"/>
    </xf>
    <xf numFmtId="1" fontId="12" fillId="0" borderId="0" xfId="56" quotePrefix="1" applyNumberFormat="1" applyFont="1" applyAlignment="1">
      <alignment horizontal="right" vertical="center" readingOrder="2"/>
    </xf>
    <xf numFmtId="167" fontId="10" fillId="0" borderId="0" xfId="56" applyNumberFormat="1" applyFont="1" applyAlignment="1">
      <alignment horizontal="right" vertical="center"/>
    </xf>
    <xf numFmtId="167" fontId="5" fillId="0" borderId="0" xfId="56" applyNumberFormat="1" applyFont="1" applyAlignment="1">
      <alignment horizontal="right" vertical="center"/>
    </xf>
    <xf numFmtId="1" fontId="12" fillId="0" borderId="0" xfId="56" applyNumberFormat="1" applyFont="1" applyAlignment="1">
      <alignment horizontal="right" vertical="center"/>
    </xf>
    <xf numFmtId="1" fontId="12" fillId="0" borderId="0" xfId="56" applyNumberFormat="1" applyFont="1" applyAlignment="1">
      <alignment horizontal="left" vertical="center" readingOrder="2"/>
    </xf>
    <xf numFmtId="1" fontId="12" fillId="0" borderId="0" xfId="56" applyNumberFormat="1" applyFont="1" applyAlignment="1">
      <alignment vertical="center" readingOrder="2"/>
    </xf>
    <xf numFmtId="1" fontId="12" fillId="0" borderId="0" xfId="56" quotePrefix="1" applyNumberFormat="1" applyFont="1" applyAlignment="1">
      <alignment vertical="center" readingOrder="2"/>
    </xf>
    <xf numFmtId="1" fontId="11" fillId="0" borderId="0" xfId="10" applyNumberFormat="1" applyFont="1" applyAlignment="1">
      <alignment vertical="center"/>
    </xf>
    <xf numFmtId="3" fontId="10" fillId="0" borderId="0" xfId="10" applyNumberFormat="1" applyFont="1" applyBorder="1" applyAlignment="1">
      <alignment vertical="center"/>
    </xf>
    <xf numFmtId="0" fontId="5" fillId="0" borderId="0" xfId="10" applyFont="1" applyAlignment="1">
      <alignment horizontal="left" vertical="center"/>
    </xf>
    <xf numFmtId="0" fontId="15" fillId="0" borderId="0" xfId="10" applyFont="1" applyFill="1" applyAlignment="1">
      <alignment vertical="center"/>
    </xf>
    <xf numFmtId="167" fontId="10" fillId="0" borderId="0" xfId="43" applyNumberFormat="1" applyFont="1" applyAlignment="1">
      <alignment vertical="center"/>
    </xf>
    <xf numFmtId="167" fontId="6" fillId="0" borderId="0" xfId="9" quotePrefix="1" applyNumberFormat="1" applyFont="1" applyAlignment="1">
      <alignment horizontal="right" vertical="center" readingOrder="2"/>
    </xf>
    <xf numFmtId="0" fontId="0" fillId="0" borderId="0" xfId="0"/>
    <xf numFmtId="0" fontId="0" fillId="0" borderId="0" xfId="0" applyFill="1"/>
    <xf numFmtId="3" fontId="25" fillId="0" borderId="0" xfId="10" applyNumberFormat="1" applyFont="1" applyFill="1" applyBorder="1" applyAlignment="1">
      <alignment vertical="center"/>
    </xf>
    <xf numFmtId="167" fontId="10" fillId="0" borderId="0" xfId="25" applyNumberFormat="1" applyFont="1" applyFill="1" applyBorder="1" applyAlignment="1">
      <alignment horizontal="right" vertical="center"/>
    </xf>
    <xf numFmtId="1" fontId="5" fillId="0" borderId="0" xfId="1" applyNumberFormat="1" applyFont="1" applyFill="1" applyAlignment="1">
      <alignment horizontal="right" vertical="center" readingOrder="2"/>
    </xf>
    <xf numFmtId="167" fontId="10" fillId="0" borderId="0" xfId="9" applyNumberFormat="1" applyFont="1" applyFill="1" applyAlignment="1">
      <alignment horizontal="right" vertical="center" wrapText="1"/>
    </xf>
    <xf numFmtId="0" fontId="10" fillId="0" borderId="0" xfId="10" applyFont="1" applyFill="1" applyAlignment="1">
      <alignment horizontal="right" vertical="center" wrapText="1"/>
    </xf>
    <xf numFmtId="167" fontId="10" fillId="0" borderId="0" xfId="27" applyNumberFormat="1" applyFont="1" applyFill="1" applyAlignment="1">
      <alignment horizontal="right" vertical="center"/>
    </xf>
    <xf numFmtId="170" fontId="21" fillId="0" borderId="0" xfId="27" applyNumberFormat="1" applyFont="1" applyFill="1" applyAlignment="1" applyProtection="1">
      <alignment vertical="center"/>
    </xf>
    <xf numFmtId="167" fontId="10" fillId="0" borderId="0" xfId="32" applyNumberFormat="1" applyFont="1" applyFill="1" applyAlignment="1">
      <alignment horizontal="right" vertical="center"/>
    </xf>
    <xf numFmtId="167" fontId="8" fillId="0" borderId="0" xfId="32" quotePrefix="1" applyNumberFormat="1" applyFont="1" applyAlignment="1" applyProtection="1">
      <alignment horizontal="left" vertical="center"/>
    </xf>
    <xf numFmtId="3" fontId="0" fillId="0" borderId="0" xfId="0" applyNumberFormat="1" applyFont="1" applyFill="1"/>
    <xf numFmtId="170" fontId="21" fillId="0" borderId="0" xfId="35" applyNumberFormat="1" applyFont="1" applyAlignment="1">
      <alignment vertical="center"/>
    </xf>
    <xf numFmtId="0" fontId="8" fillId="0" borderId="0" xfId="10" applyFont="1" applyFill="1" applyAlignment="1">
      <alignment horizontal="right" readingOrder="2"/>
    </xf>
    <xf numFmtId="0" fontId="8" fillId="0" borderId="0" xfId="10" applyFont="1" applyFill="1" applyAlignment="1">
      <alignment horizontal="left" vertical="center"/>
    </xf>
    <xf numFmtId="0" fontId="8" fillId="0" borderId="0" xfId="10" applyFont="1" applyFill="1" applyAlignment="1">
      <alignment horizontal="left"/>
    </xf>
    <xf numFmtId="0" fontId="9" fillId="0" borderId="0" xfId="10" applyFont="1" applyAlignment="1">
      <alignment vertical="center"/>
    </xf>
    <xf numFmtId="0" fontId="9" fillId="0" borderId="0" xfId="10" applyFont="1" applyAlignment="1">
      <alignment vertical="center" readingOrder="2"/>
    </xf>
    <xf numFmtId="0" fontId="8" fillId="0" borderId="0" xfId="10" applyFont="1" applyAlignment="1">
      <alignment vertical="center" wrapText="1"/>
    </xf>
    <xf numFmtId="0" fontId="9" fillId="0" borderId="0" xfId="10" applyFont="1" applyAlignment="1">
      <alignment vertical="center" wrapText="1"/>
    </xf>
    <xf numFmtId="0" fontId="8" fillId="0" borderId="0" xfId="10" applyFont="1" applyAlignment="1">
      <alignment horizontal="right" vertical="center" wrapText="1" readingOrder="2"/>
    </xf>
    <xf numFmtId="3" fontId="84" fillId="0" borderId="0" xfId="0" applyNumberFormat="1" applyFont="1"/>
    <xf numFmtId="3" fontId="85" fillId="0" borderId="0" xfId="0" applyNumberFormat="1" applyFont="1"/>
    <xf numFmtId="3" fontId="8" fillId="0" borderId="0" xfId="10" applyNumberFormat="1" applyFont="1" applyAlignment="1">
      <alignment vertical="center" wrapText="1"/>
    </xf>
    <xf numFmtId="0" fontId="9" fillId="0" borderId="0" xfId="10" quotePrefix="1" applyFont="1" applyAlignment="1">
      <alignment horizontal="left" vertical="center"/>
    </xf>
    <xf numFmtId="3" fontId="8" fillId="0" borderId="0" xfId="10" applyNumberFormat="1" applyFont="1" applyAlignment="1">
      <alignment vertical="center"/>
    </xf>
    <xf numFmtId="3" fontId="9" fillId="0" borderId="0" xfId="10" applyNumberFormat="1" applyFont="1" applyAlignment="1">
      <alignment vertical="center"/>
    </xf>
    <xf numFmtId="168" fontId="47" fillId="0" borderId="0" xfId="10" applyNumberFormat="1" applyFont="1" applyFill="1" applyBorder="1" applyAlignment="1">
      <alignment vertical="center"/>
    </xf>
    <xf numFmtId="3" fontId="8" fillId="0" borderId="0" xfId="10" applyNumberFormat="1" applyFont="1" applyAlignment="1">
      <alignment wrapText="1"/>
    </xf>
    <xf numFmtId="167" fontId="41" fillId="0" borderId="0" xfId="43" applyNumberFormat="1" applyFont="1" applyFill="1" applyAlignment="1">
      <alignment horizontal="right" vertical="center"/>
    </xf>
    <xf numFmtId="0" fontId="21" fillId="0" borderId="0" xfId="10" applyFont="1" applyAlignment="1">
      <alignment horizontal="center" vertical="center"/>
    </xf>
    <xf numFmtId="0" fontId="4" fillId="0" borderId="0" xfId="10" applyFont="1" applyAlignment="1">
      <alignment horizontal="right" vertical="center" readingOrder="2"/>
    </xf>
    <xf numFmtId="1" fontId="7" fillId="0" borderId="0" xfId="1" applyNumberFormat="1" applyFont="1" applyFill="1" applyAlignment="1">
      <alignment vertical="center"/>
    </xf>
    <xf numFmtId="0" fontId="8" fillId="0" borderId="0" xfId="10" quotePrefix="1" applyFont="1" applyAlignment="1">
      <alignment horizontal="left" vertical="center"/>
    </xf>
    <xf numFmtId="168" fontId="36" fillId="0" borderId="0" xfId="52" applyNumberFormat="1" applyFont="1" applyFill="1" applyBorder="1" applyAlignment="1">
      <alignment vertical="center"/>
    </xf>
    <xf numFmtId="3" fontId="11" fillId="0" borderId="0" xfId="10" applyNumberFormat="1" applyFont="1" applyAlignment="1">
      <alignment vertical="center"/>
    </xf>
    <xf numFmtId="167" fontId="7" fillId="0" borderId="0" xfId="36" quotePrefix="1" applyNumberFormat="1" applyFont="1" applyFill="1" applyAlignment="1" applyProtection="1">
      <alignment horizontal="left" vertical="center"/>
    </xf>
    <xf numFmtId="0" fontId="47" fillId="0" borderId="0" xfId="0" applyFont="1" applyFill="1" applyBorder="1" applyAlignment="1">
      <alignment vertical="center" shrinkToFit="1"/>
    </xf>
    <xf numFmtId="0" fontId="84" fillId="0" borderId="0" xfId="0" applyFont="1" applyFill="1" applyBorder="1" applyAlignment="1">
      <alignment vertical="center" shrinkToFit="1"/>
    </xf>
    <xf numFmtId="168" fontId="84" fillId="0" borderId="0" xfId="52" applyNumberFormat="1" applyFont="1" applyFill="1" applyBorder="1" applyAlignment="1">
      <alignment horizontal="right" vertical="center" shrinkToFit="1"/>
    </xf>
    <xf numFmtId="168" fontId="18" fillId="0" borderId="0" xfId="0" applyNumberFormat="1" applyFont="1" applyFill="1" applyBorder="1" applyAlignment="1">
      <alignment vertical="center"/>
    </xf>
    <xf numFmtId="168" fontId="22" fillId="0" borderId="0" xfId="0" applyNumberFormat="1" applyFont="1" applyFill="1" applyBorder="1" applyAlignment="1">
      <alignment vertical="center"/>
    </xf>
    <xf numFmtId="1" fontId="12" fillId="0" borderId="0" xfId="70" applyNumberFormat="1" applyFont="1" applyFill="1" applyAlignment="1">
      <alignment horizontal="right" vertical="center"/>
    </xf>
    <xf numFmtId="0" fontId="11" fillId="0" borderId="0" xfId="5" applyFont="1" applyFill="1" applyBorder="1" applyAlignment="1">
      <alignment vertical="center"/>
    </xf>
    <xf numFmtId="3" fontId="11" fillId="0" borderId="0" xfId="68" applyNumberFormat="1" applyFont="1" applyFill="1" applyBorder="1" applyAlignment="1">
      <alignment vertical="center"/>
    </xf>
    <xf numFmtId="0" fontId="9" fillId="0" borderId="0" xfId="5" applyFont="1" applyFill="1" applyBorder="1" applyAlignment="1">
      <alignment vertical="center"/>
    </xf>
    <xf numFmtId="0" fontId="9" fillId="0" borderId="0" xfId="5" quotePrefix="1" applyFont="1" applyFill="1" applyBorder="1" applyAlignment="1">
      <alignment horizontal="left" vertical="center"/>
    </xf>
    <xf numFmtId="0" fontId="9" fillId="0" borderId="0" xfId="5" applyFont="1" applyFill="1" applyBorder="1" applyAlignment="1">
      <alignment horizontal="left" vertical="center"/>
    </xf>
    <xf numFmtId="2" fontId="9" fillId="0" borderId="0" xfId="67" applyNumberFormat="1" applyFont="1" applyFill="1" applyAlignment="1">
      <alignment vertical="center"/>
    </xf>
    <xf numFmtId="0" fontId="9" fillId="0" borderId="0" xfId="68" applyFont="1" applyFill="1" applyBorder="1" applyAlignment="1">
      <alignment horizontal="right" vertical="center"/>
    </xf>
    <xf numFmtId="3" fontId="47" fillId="0" borderId="0" xfId="0" applyNumberFormat="1" applyFont="1" applyFill="1" applyBorder="1" applyAlignment="1">
      <alignment horizontal="right" vertical="center"/>
    </xf>
    <xf numFmtId="3" fontId="84" fillId="0" borderId="0" xfId="0" applyNumberFormat="1" applyFont="1" applyFill="1" applyBorder="1" applyAlignment="1">
      <alignment horizontal="right" vertical="center"/>
    </xf>
    <xf numFmtId="2" fontId="9" fillId="0" borderId="0" xfId="70" applyNumberFormat="1" applyFont="1" applyFill="1" applyAlignment="1" applyProtection="1">
      <alignment horizontal="left" vertical="center"/>
    </xf>
    <xf numFmtId="2" fontId="9" fillId="0" borderId="0" xfId="70" applyNumberFormat="1" applyFont="1" applyFill="1" applyAlignment="1">
      <alignment horizontal="right" vertical="center" readingOrder="2"/>
    </xf>
    <xf numFmtId="2" fontId="9" fillId="0" borderId="0" xfId="70" quotePrefix="1" applyNumberFormat="1" applyFont="1" applyFill="1" applyAlignment="1" applyProtection="1">
      <alignment horizontal="left" vertical="center"/>
    </xf>
    <xf numFmtId="0" fontId="9" fillId="0" borderId="3" xfId="52" applyFont="1" applyFill="1" applyBorder="1" applyAlignment="1">
      <alignment vertical="center"/>
    </xf>
    <xf numFmtId="0" fontId="9" fillId="0" borderId="13" xfId="52" applyFont="1" applyFill="1" applyBorder="1" applyAlignment="1">
      <alignment vertical="center"/>
    </xf>
    <xf numFmtId="0" fontId="9" fillId="0" borderId="2" xfId="52" applyFont="1" applyFill="1" applyBorder="1" applyAlignment="1">
      <alignment vertical="center"/>
    </xf>
    <xf numFmtId="0" fontId="9" fillId="0" borderId="12" xfId="52" applyFont="1" applyFill="1" applyBorder="1" applyAlignment="1">
      <alignment vertical="center"/>
    </xf>
    <xf numFmtId="2" fontId="8" fillId="0" borderId="0" xfId="68" applyNumberFormat="1" applyFont="1" applyFill="1" applyAlignment="1">
      <alignment vertical="center"/>
    </xf>
    <xf numFmtId="2" fontId="46" fillId="0" borderId="0" xfId="68" applyNumberFormat="1" applyFont="1" applyFill="1" applyBorder="1" applyAlignment="1">
      <alignment vertical="center"/>
    </xf>
    <xf numFmtId="168" fontId="47" fillId="0" borderId="0" xfId="0" applyNumberFormat="1" applyFont="1" applyFill="1" applyBorder="1" applyAlignment="1">
      <alignment horizontal="right" vertical="center"/>
    </xf>
    <xf numFmtId="1" fontId="8" fillId="0" borderId="0" xfId="70" applyNumberFormat="1" applyFont="1" applyFill="1" applyAlignment="1">
      <alignment horizontal="right" vertical="center"/>
    </xf>
    <xf numFmtId="2" fontId="9" fillId="0" borderId="0" xfId="68" applyNumberFormat="1" applyFont="1" applyFill="1" applyAlignment="1">
      <alignment vertical="center"/>
    </xf>
    <xf numFmtId="3" fontId="9" fillId="0" borderId="0" xfId="68" applyNumberFormat="1" applyFont="1" applyFill="1" applyAlignment="1">
      <alignment horizontal="center" vertical="center"/>
    </xf>
    <xf numFmtId="3" fontId="8" fillId="0" borderId="0" xfId="68" applyNumberFormat="1" applyFont="1" applyFill="1" applyAlignment="1">
      <alignment horizontal="center" vertical="center"/>
    </xf>
    <xf numFmtId="1" fontId="7" fillId="0" borderId="0" xfId="57" applyNumberFormat="1" applyFont="1" applyAlignment="1">
      <alignment horizontal="right" vertical="center" readingOrder="2"/>
    </xf>
    <xf numFmtId="1" fontId="10" fillId="0" borderId="0" xfId="57" applyNumberFormat="1" applyFont="1" applyAlignment="1">
      <alignment horizontal="right" vertical="center"/>
    </xf>
    <xf numFmtId="1" fontId="7" fillId="0" borderId="0" xfId="75" quotePrefix="1" applyNumberFormat="1" applyFont="1" applyFill="1" applyAlignment="1">
      <alignment horizontal="right" vertical="center" readingOrder="2"/>
    </xf>
    <xf numFmtId="1" fontId="7" fillId="0" borderId="0" xfId="77" quotePrefix="1" applyNumberFormat="1" applyFont="1" applyFill="1" applyAlignment="1">
      <alignment horizontal="right" vertical="center" readingOrder="2"/>
    </xf>
    <xf numFmtId="1" fontId="4" fillId="0" borderId="0" xfId="77" applyNumberFormat="1" applyFont="1" applyFill="1" applyAlignment="1">
      <alignment horizontal="right" vertical="center" readingOrder="2"/>
    </xf>
    <xf numFmtId="167" fontId="95" fillId="0" borderId="0" xfId="75" applyNumberFormat="1" applyFont="1" applyFill="1" applyAlignment="1">
      <alignment vertical="center"/>
    </xf>
    <xf numFmtId="1" fontId="5" fillId="0" borderId="0" xfId="207" applyNumberFormat="1" applyFont="1" applyFill="1" applyAlignment="1">
      <alignment vertical="center"/>
    </xf>
    <xf numFmtId="1" fontId="8" fillId="0" borderId="0" xfId="207" applyNumberFormat="1" applyFont="1" applyFill="1" applyAlignment="1">
      <alignment vertical="center"/>
    </xf>
    <xf numFmtId="1" fontId="9" fillId="0" borderId="0" xfId="75" applyNumberFormat="1" applyFont="1" applyFill="1" applyAlignment="1">
      <alignment vertical="center"/>
    </xf>
    <xf numFmtId="1" fontId="9" fillId="0" borderId="0" xfId="75" applyNumberFormat="1" applyFont="1" applyFill="1" applyAlignment="1">
      <alignment horizontal="right" vertical="center" readingOrder="2"/>
    </xf>
    <xf numFmtId="1" fontId="9" fillId="0" borderId="0" xfId="207" applyNumberFormat="1" applyFont="1" applyFill="1" applyAlignment="1">
      <alignment vertical="center"/>
    </xf>
    <xf numFmtId="0" fontId="5" fillId="0" borderId="0" xfId="207" applyFont="1" applyFill="1" applyAlignment="1">
      <alignment vertical="center"/>
    </xf>
    <xf numFmtId="1" fontId="4" fillId="0" borderId="0" xfId="75" quotePrefix="1" applyNumberFormat="1" applyFont="1" applyFill="1" applyAlignment="1" applyProtection="1">
      <alignment horizontal="left" vertical="center"/>
    </xf>
    <xf numFmtId="1" fontId="10" fillId="0" borderId="0" xfId="75" applyNumberFormat="1" applyFont="1" applyFill="1" applyAlignment="1">
      <alignment vertical="center" wrapText="1"/>
    </xf>
    <xf numFmtId="1" fontId="9" fillId="0" borderId="0" xfId="75" applyNumberFormat="1" applyFont="1" applyFill="1" applyAlignment="1" applyProtection="1">
      <alignment horizontal="left" vertical="center"/>
    </xf>
    <xf numFmtId="167" fontId="9" fillId="0" borderId="0" xfId="75" applyNumberFormat="1" applyFont="1" applyFill="1" applyAlignment="1">
      <alignment horizontal="right" vertical="center"/>
    </xf>
    <xf numFmtId="1" fontId="7" fillId="0" borderId="0" xfId="77" applyNumberFormat="1" applyFont="1" applyFill="1" applyAlignment="1">
      <alignment vertical="center"/>
    </xf>
    <xf numFmtId="1" fontId="11" fillId="0" borderId="0" xfId="77" applyNumberFormat="1" applyFont="1" applyFill="1" applyAlignment="1">
      <alignment vertical="center"/>
    </xf>
    <xf numFmtId="174" fontId="10" fillId="0" borderId="0" xfId="77" applyNumberFormat="1" applyFont="1" applyFill="1" applyAlignment="1" applyProtection="1">
      <alignment vertical="center"/>
    </xf>
    <xf numFmtId="1" fontId="40" fillId="0" borderId="0" xfId="1" quotePrefix="1" applyNumberFormat="1" applyFont="1" applyFill="1" applyAlignment="1">
      <alignment horizontal="right" vertical="center" readingOrder="2"/>
    </xf>
    <xf numFmtId="1" fontId="40" fillId="0" borderId="0" xfId="16" applyNumberFormat="1" applyFont="1" applyFill="1" applyAlignment="1">
      <alignment horizontal="right" vertical="center" readingOrder="2"/>
    </xf>
    <xf numFmtId="0" fontId="96" fillId="0" borderId="0" xfId="207" applyFont="1" applyAlignment="1">
      <alignment horizontal="center" vertical="center" wrapText="1" readingOrder="2"/>
    </xf>
    <xf numFmtId="0" fontId="97" fillId="0" borderId="0" xfId="207" applyFont="1"/>
    <xf numFmtId="1" fontId="7" fillId="0" borderId="0" xfId="77" applyNumberFormat="1" applyFont="1" applyFill="1" applyAlignment="1">
      <alignment horizontal="center" vertical="center" readingOrder="2"/>
    </xf>
    <xf numFmtId="1" fontId="8" fillId="0" borderId="0" xfId="77" applyNumberFormat="1" applyFont="1" applyFill="1" applyAlignment="1" applyProtection="1">
      <alignment horizontal="right" vertical="center"/>
    </xf>
    <xf numFmtId="1" fontId="8" fillId="0" borderId="0" xfId="77" applyNumberFormat="1" applyFont="1" applyFill="1" applyAlignment="1" applyProtection="1">
      <alignment horizontal="left" vertical="center"/>
    </xf>
    <xf numFmtId="1" fontId="8" fillId="0" borderId="0" xfId="77" applyNumberFormat="1" applyFont="1" applyFill="1" applyAlignment="1">
      <alignment horizontal="right" vertical="center" readingOrder="2"/>
    </xf>
    <xf numFmtId="0" fontId="2" fillId="0" borderId="14" xfId="207" applyNumberFormat="1" applyFont="1" applyBorder="1"/>
    <xf numFmtId="0" fontId="2" fillId="0" borderId="14" xfId="207" applyFont="1" applyBorder="1" applyAlignment="1">
      <alignment horizontal="left"/>
    </xf>
    <xf numFmtId="1" fontId="9" fillId="0" borderId="0" xfId="77" applyNumberFormat="1" applyFont="1" applyFill="1" applyAlignment="1" applyProtection="1">
      <alignment horizontal="left" vertical="center"/>
    </xf>
    <xf numFmtId="195" fontId="9" fillId="0" borderId="0" xfId="290" applyNumberFormat="1" applyFont="1" applyFill="1" applyAlignment="1">
      <alignment vertical="center"/>
    </xf>
    <xf numFmtId="1" fontId="9" fillId="0" borderId="0" xfId="77" applyNumberFormat="1" applyFont="1" applyFill="1" applyAlignment="1">
      <alignment horizontal="right" vertical="center" readingOrder="2"/>
    </xf>
    <xf numFmtId="0" fontId="15" fillId="0" borderId="0" xfId="207" applyNumberFormat="1"/>
    <xf numFmtId="0" fontId="15" fillId="0" borderId="0" xfId="207" applyAlignment="1">
      <alignment horizontal="left" indent="1"/>
    </xf>
    <xf numFmtId="1" fontId="8" fillId="0" borderId="0" xfId="77" applyNumberFormat="1" applyFont="1" applyFill="1" applyAlignment="1" applyProtection="1">
      <alignment horizontal="left"/>
    </xf>
    <xf numFmtId="1" fontId="9" fillId="0" borderId="0" xfId="77" applyNumberFormat="1" applyFont="1" applyFill="1" applyAlignment="1" applyProtection="1">
      <alignment horizontal="left"/>
    </xf>
    <xf numFmtId="195" fontId="8" fillId="0" borderId="0" xfId="290" applyNumberFormat="1" applyFont="1" applyFill="1" applyAlignment="1"/>
    <xf numFmtId="1" fontId="8" fillId="0" borderId="0" xfId="77" applyNumberFormat="1" applyFont="1" applyFill="1" applyAlignment="1">
      <alignment horizontal="right" readingOrder="2"/>
    </xf>
    <xf numFmtId="0" fontId="2" fillId="18" borderId="15" xfId="207" applyNumberFormat="1" applyFont="1" applyFill="1" applyBorder="1"/>
    <xf numFmtId="0" fontId="2" fillId="18" borderId="15" xfId="207" applyFont="1" applyFill="1" applyBorder="1" applyAlignment="1">
      <alignment horizontal="left"/>
    </xf>
    <xf numFmtId="167" fontId="10" fillId="2" borderId="0" xfId="75" applyNumberFormat="1" applyFont="1" applyFill="1" applyBorder="1" applyAlignment="1">
      <alignment vertical="center"/>
    </xf>
    <xf numFmtId="1" fontId="10" fillId="0" borderId="0" xfId="207" applyNumberFormat="1" applyFont="1" applyFill="1" applyAlignment="1">
      <alignment horizontal="left" vertical="center"/>
    </xf>
    <xf numFmtId="0" fontId="2" fillId="18" borderId="0" xfId="207" applyFont="1" applyFill="1"/>
    <xf numFmtId="0" fontId="2" fillId="18" borderId="14" xfId="207" applyFont="1" applyFill="1" applyBorder="1"/>
    <xf numFmtId="0" fontId="12" fillId="0" borderId="0" xfId="207" applyFont="1" applyFill="1" applyBorder="1" applyAlignment="1">
      <alignment vertical="center"/>
    </xf>
    <xf numFmtId="0" fontId="12" fillId="0" borderId="0" xfId="207" applyFont="1" applyFill="1" applyAlignment="1">
      <alignment horizontal="right" vertical="center"/>
    </xf>
    <xf numFmtId="0" fontId="2" fillId="0" borderId="16" xfId="207" applyNumberFormat="1" applyFont="1" applyBorder="1"/>
    <xf numFmtId="0" fontId="11" fillId="0" borderId="0" xfId="207" applyFont="1" applyFill="1" applyBorder="1" applyAlignment="1">
      <alignment vertical="center"/>
    </xf>
    <xf numFmtId="0" fontId="11" fillId="0" borderId="0" xfId="207" applyFont="1" applyFill="1" applyAlignment="1">
      <alignment vertical="center"/>
    </xf>
    <xf numFmtId="0" fontId="11" fillId="0" borderId="0" xfId="207" applyFont="1" applyFill="1" applyAlignment="1">
      <alignment horizontal="center" vertical="center"/>
    </xf>
    <xf numFmtId="0" fontId="11" fillId="0" borderId="0" xfId="207" applyNumberFormat="1" applyFont="1" applyFill="1" applyBorder="1" applyAlignment="1">
      <alignment horizontal="center" vertical="center"/>
    </xf>
    <xf numFmtId="1" fontId="11" fillId="0" borderId="0" xfId="75" quotePrefix="1" applyNumberFormat="1" applyFont="1" applyFill="1" applyAlignment="1" applyProtection="1">
      <alignment horizontal="right" vertical="center" readingOrder="1"/>
    </xf>
    <xf numFmtId="0" fontId="18" fillId="0" borderId="0" xfId="207" applyFont="1" applyFill="1" applyAlignment="1">
      <alignment vertical="center"/>
    </xf>
    <xf numFmtId="0" fontId="99" fillId="0" borderId="0" xfId="207" applyFont="1" applyAlignment="1">
      <alignment horizontal="left" indent="2"/>
    </xf>
    <xf numFmtId="0" fontId="99" fillId="0" borderId="0" xfId="207" applyNumberFormat="1" applyFont="1"/>
    <xf numFmtId="195" fontId="12" fillId="0" borderId="0" xfId="290" applyNumberFormat="1" applyFont="1"/>
    <xf numFmtId="195" fontId="11" fillId="0" borderId="0" xfId="290" applyNumberFormat="1" applyFont="1"/>
    <xf numFmtId="167" fontId="20" fillId="0" borderId="0" xfId="75" applyNumberFormat="1" applyFont="1" applyFill="1" applyAlignment="1">
      <alignment vertical="center"/>
    </xf>
    <xf numFmtId="0" fontId="20" fillId="2" borderId="0" xfId="207" applyFont="1" applyFill="1" applyBorder="1" applyAlignment="1">
      <alignment vertical="center"/>
    </xf>
    <xf numFmtId="167" fontId="18" fillId="0" borderId="0" xfId="75" applyNumberFormat="1" applyFont="1" applyFill="1" applyAlignment="1">
      <alignment vertical="center"/>
    </xf>
    <xf numFmtId="195" fontId="0" fillId="0" borderId="0" xfId="290" applyNumberFormat="1" applyFont="1"/>
    <xf numFmtId="167" fontId="20" fillId="2" borderId="0" xfId="75" applyNumberFormat="1" applyFont="1" applyFill="1" applyBorder="1" applyAlignment="1">
      <alignment horizontal="right" vertical="center"/>
    </xf>
    <xf numFmtId="167" fontId="101" fillId="0" borderId="0" xfId="75" applyNumberFormat="1" applyFont="1" applyFill="1" applyAlignment="1">
      <alignment vertical="center"/>
    </xf>
    <xf numFmtId="195" fontId="19" fillId="0" borderId="0" xfId="290" applyNumberFormat="1" applyFont="1"/>
    <xf numFmtId="1" fontId="18" fillId="0" borderId="0" xfId="75" applyNumberFormat="1" applyFont="1" applyFill="1" applyAlignment="1" applyProtection="1">
      <alignment horizontal="left" vertical="center"/>
    </xf>
    <xf numFmtId="174" fontId="18" fillId="0" borderId="0" xfId="207" applyNumberFormat="1" applyFont="1" applyFill="1" applyAlignment="1">
      <alignment horizontal="right" vertical="center"/>
    </xf>
    <xf numFmtId="1" fontId="18" fillId="0" borderId="0" xfId="75" applyNumberFormat="1" applyFont="1" applyFill="1" applyAlignment="1">
      <alignment vertical="center"/>
    </xf>
    <xf numFmtId="1" fontId="18" fillId="0" borderId="0" xfId="75" applyNumberFormat="1" applyFont="1" applyFill="1" applyAlignment="1">
      <alignment horizontal="right" vertical="center"/>
    </xf>
    <xf numFmtId="1" fontId="101" fillId="0" borderId="0" xfId="1" quotePrefix="1" applyNumberFormat="1" applyFont="1" applyFill="1" applyAlignment="1" applyProtection="1">
      <alignment horizontal="left" vertical="center"/>
    </xf>
    <xf numFmtId="178" fontId="11" fillId="0" borderId="0" xfId="207" applyNumberFormat="1" applyFont="1"/>
    <xf numFmtId="0" fontId="9" fillId="0" borderId="0" xfId="207" applyFont="1" applyAlignment="1">
      <alignment horizontal="left" indent="1"/>
    </xf>
    <xf numFmtId="0" fontId="103" fillId="0" borderId="0" xfId="207" applyFont="1"/>
    <xf numFmtId="0" fontId="104" fillId="0" borderId="0" xfId="207" applyFont="1"/>
    <xf numFmtId="2" fontId="9" fillId="0" borderId="0" xfId="70" applyNumberFormat="1" applyFont="1" applyFill="1" applyAlignment="1">
      <alignment vertical="center"/>
    </xf>
    <xf numFmtId="2" fontId="8" fillId="0" borderId="0" xfId="70" applyNumberFormat="1" applyFont="1" applyFill="1" applyAlignment="1">
      <alignment horizontal="right" vertical="center"/>
    </xf>
    <xf numFmtId="0" fontId="8" fillId="0" borderId="0" xfId="68" applyFont="1" applyAlignment="1">
      <alignment vertical="center" wrapText="1"/>
    </xf>
    <xf numFmtId="0" fontId="105" fillId="0" borderId="0" xfId="68" applyFont="1" applyFill="1" applyBorder="1" applyAlignment="1">
      <alignment wrapText="1"/>
    </xf>
    <xf numFmtId="0" fontId="105" fillId="0" borderId="0" xfId="68" applyFont="1" applyFill="1" applyBorder="1" applyAlignment="1">
      <alignment vertical="center" wrapText="1"/>
    </xf>
    <xf numFmtId="0" fontId="47" fillId="0" borderId="0" xfId="68" applyFont="1" applyFill="1" applyBorder="1" applyAlignment="1">
      <alignment horizontal="right" vertical="center" wrapText="1"/>
    </xf>
    <xf numFmtId="0" fontId="8" fillId="0" borderId="0" xfId="68" applyFont="1" applyAlignment="1">
      <alignment horizontal="right" vertical="center" wrapText="1"/>
    </xf>
    <xf numFmtId="0" fontId="106" fillId="0" borderId="0" xfId="68" applyFont="1" applyAlignment="1">
      <alignment wrapText="1"/>
    </xf>
    <xf numFmtId="0" fontId="9" fillId="0" borderId="0" xfId="68" applyFont="1" applyAlignment="1">
      <alignment horizontal="center" vertical="center" wrapText="1"/>
    </xf>
    <xf numFmtId="0" fontId="106" fillId="0" borderId="0" xfId="68" applyFont="1" applyAlignment="1">
      <alignment horizontal="right" wrapText="1"/>
    </xf>
    <xf numFmtId="0" fontId="107" fillId="0" borderId="0" xfId="68" applyFont="1" applyAlignment="1">
      <alignment vertical="center" wrapText="1"/>
    </xf>
    <xf numFmtId="0" fontId="9" fillId="0" borderId="0" xfId="68" applyFont="1" applyAlignment="1">
      <alignment horizontal="right" vertical="center" wrapText="1"/>
    </xf>
    <xf numFmtId="0" fontId="107" fillId="0" borderId="0" xfId="68" applyFont="1" applyAlignment="1">
      <alignment horizontal="right" vertical="center" wrapText="1"/>
    </xf>
    <xf numFmtId="0" fontId="8" fillId="0" borderId="0" xfId="68" applyFont="1" applyAlignment="1">
      <alignment horizontal="center" vertical="center" wrapText="1"/>
    </xf>
    <xf numFmtId="0" fontId="106" fillId="0" borderId="0" xfId="68" applyFont="1" applyAlignment="1">
      <alignment vertical="center" wrapText="1"/>
    </xf>
    <xf numFmtId="3" fontId="108" fillId="0" borderId="0" xfId="55" applyNumberFormat="1" applyFont="1" applyFill="1" applyBorder="1" applyAlignment="1">
      <alignment horizontal="center" vertical="center"/>
    </xf>
    <xf numFmtId="1" fontId="7" fillId="0" borderId="0" xfId="22" quotePrefix="1" applyNumberFormat="1" applyFont="1" applyFill="1" applyAlignment="1" applyProtection="1">
      <alignment horizontal="left" vertical="center"/>
    </xf>
    <xf numFmtId="1" fontId="7" fillId="0" borderId="0" xfId="22" quotePrefix="1" applyNumberFormat="1" applyFont="1" applyFill="1" applyAlignment="1">
      <alignment horizontal="left" vertical="center"/>
    </xf>
    <xf numFmtId="1" fontId="7" fillId="0" borderId="0" xfId="22" applyNumberFormat="1" applyFont="1" applyFill="1" applyAlignment="1">
      <alignment horizontal="left" vertical="center"/>
    </xf>
    <xf numFmtId="1" fontId="12" fillId="0" borderId="0" xfId="22" quotePrefix="1" applyNumberFormat="1" applyFont="1" applyAlignment="1" applyProtection="1">
      <alignment horizontal="left" vertical="center"/>
    </xf>
    <xf numFmtId="1" fontId="8" fillId="0" borderId="0" xfId="22" quotePrefix="1" applyNumberFormat="1" applyFont="1" applyAlignment="1">
      <alignment horizontal="right" vertical="center" readingOrder="2"/>
    </xf>
    <xf numFmtId="1" fontId="11" fillId="0" borderId="0" xfId="22" applyNumberFormat="1" applyFont="1" applyAlignment="1" applyProtection="1">
      <alignment horizontal="left" vertical="center"/>
    </xf>
    <xf numFmtId="3" fontId="11" fillId="0" borderId="0" xfId="22" applyNumberFormat="1" applyFont="1" applyAlignment="1">
      <alignment vertical="center"/>
    </xf>
    <xf numFmtId="1" fontId="9" fillId="0" borderId="0" xfId="22" applyNumberFormat="1" applyFont="1" applyAlignment="1">
      <alignment horizontal="right" vertical="center" readingOrder="2"/>
    </xf>
    <xf numFmtId="1" fontId="11" fillId="0" borderId="0" xfId="22" quotePrefix="1" applyNumberFormat="1" applyFont="1" applyAlignment="1" applyProtection="1">
      <alignment horizontal="left" vertical="center"/>
    </xf>
    <xf numFmtId="3" fontId="11" fillId="0" borderId="0" xfId="22" applyNumberFormat="1" applyFont="1" applyFill="1" applyAlignment="1">
      <alignment vertical="center"/>
    </xf>
    <xf numFmtId="1" fontId="9" fillId="0" borderId="0" xfId="22" quotePrefix="1" applyNumberFormat="1" applyFont="1" applyAlignment="1">
      <alignment horizontal="right" vertical="center" readingOrder="2"/>
    </xf>
    <xf numFmtId="1" fontId="9" fillId="0" borderId="0" xfId="22" applyNumberFormat="1" applyFont="1" applyAlignment="1">
      <alignment vertical="center"/>
    </xf>
    <xf numFmtId="1" fontId="10" fillId="0" borderId="0" xfId="22" applyNumberFormat="1" applyFont="1" applyFill="1" applyAlignment="1" applyProtection="1">
      <alignment horizontal="right" vertical="center"/>
    </xf>
    <xf numFmtId="178" fontId="11" fillId="0" borderId="0" xfId="53" applyNumberFormat="1" applyFont="1" applyAlignment="1">
      <alignment vertical="center"/>
    </xf>
    <xf numFmtId="178" fontId="11" fillId="0" borderId="0" xfId="53" applyNumberFormat="1" applyFont="1" applyFill="1" applyAlignment="1">
      <alignment horizontal="right" vertical="center"/>
    </xf>
    <xf numFmtId="180" fontId="109" fillId="0" borderId="0" xfId="55" applyNumberFormat="1" applyFont="1" applyFill="1" applyBorder="1" applyAlignment="1">
      <alignment horizontal="right" vertical="center"/>
    </xf>
    <xf numFmtId="3" fontId="12" fillId="0" borderId="0" xfId="6" applyNumberFormat="1" applyFont="1" applyFill="1" applyBorder="1" applyAlignment="1">
      <alignment horizontal="right" vertical="center"/>
    </xf>
    <xf numFmtId="1" fontId="12" fillId="0" borderId="0" xfId="57" quotePrefix="1" applyNumberFormat="1" applyFont="1" applyAlignment="1" applyProtection="1">
      <alignment horizontal="left" vertical="center"/>
    </xf>
    <xf numFmtId="180" fontId="110" fillId="0" borderId="0" xfId="55" applyNumberFormat="1" applyFont="1" applyFill="1" applyBorder="1" applyAlignment="1">
      <alignment horizontal="right" vertical="center"/>
    </xf>
    <xf numFmtId="178" fontId="20" fillId="0" borderId="0" xfId="55" applyNumberFormat="1" applyFont="1" applyFill="1" applyBorder="1" applyAlignment="1">
      <alignment horizontal="right" vertical="center"/>
    </xf>
    <xf numFmtId="1" fontId="11" fillId="0" borderId="0" xfId="57" quotePrefix="1" applyNumberFormat="1" applyFont="1" applyAlignment="1" applyProtection="1">
      <alignment horizontal="left" vertical="center"/>
    </xf>
    <xf numFmtId="1" fontId="20" fillId="0" borderId="0" xfId="57" quotePrefix="1" applyNumberFormat="1" applyFont="1" applyAlignment="1" applyProtection="1">
      <alignment horizontal="left" vertical="center"/>
    </xf>
    <xf numFmtId="0" fontId="11" fillId="0" borderId="0" xfId="10" applyFont="1" applyFill="1" applyBorder="1" applyAlignment="1">
      <alignment horizontal="left" vertical="center"/>
    </xf>
    <xf numFmtId="167" fontId="11" fillId="17" borderId="0" xfId="56" applyNumberFormat="1" applyFont="1" applyFill="1" applyAlignment="1">
      <alignment vertical="center"/>
    </xf>
    <xf numFmtId="1" fontId="4" fillId="0" borderId="0" xfId="56" quotePrefix="1" applyNumberFormat="1" applyFont="1" applyAlignment="1">
      <alignment vertical="center" readingOrder="2"/>
    </xf>
    <xf numFmtId="1" fontId="10" fillId="0" borderId="0" xfId="1" applyNumberFormat="1" applyFont="1" applyFill="1" applyAlignment="1" applyProtection="1">
      <alignment horizontal="left" vertical="center"/>
    </xf>
    <xf numFmtId="1" fontId="10" fillId="0" borderId="0" xfId="63" applyNumberFormat="1" applyFont="1" applyAlignment="1">
      <alignment horizontal="centerContinuous" vertical="center"/>
    </xf>
    <xf numFmtId="3" fontId="11" fillId="0" borderId="0" xfId="63" applyNumberFormat="1" applyFont="1" applyAlignment="1">
      <alignment horizontal="right" vertical="center"/>
    </xf>
    <xf numFmtId="167" fontId="40" fillId="0" borderId="0" xfId="63" applyNumberFormat="1" applyFont="1" applyAlignment="1">
      <alignment horizontal="right" vertical="center" readingOrder="2"/>
    </xf>
    <xf numFmtId="0" fontId="10" fillId="0" borderId="0" xfId="22" applyNumberFormat="1" applyFont="1" applyAlignment="1">
      <alignment horizontal="right" vertical="center"/>
    </xf>
    <xf numFmtId="1" fontId="40" fillId="0" borderId="0" xfId="1" quotePrefix="1" applyNumberFormat="1" applyFont="1" applyAlignment="1" applyProtection="1">
      <alignment horizontal="left" vertical="center"/>
    </xf>
    <xf numFmtId="168" fontId="22" fillId="0" borderId="0" xfId="0" applyNumberFormat="1" applyFont="1" applyBorder="1"/>
    <xf numFmtId="0" fontId="8" fillId="0" borderId="0" xfId="10" applyFont="1" applyFill="1" applyAlignment="1">
      <alignment vertical="center"/>
    </xf>
    <xf numFmtId="0" fontId="9" fillId="0" borderId="0" xfId="10" applyFont="1" applyFill="1" applyAlignment="1">
      <alignment vertical="center"/>
    </xf>
    <xf numFmtId="0" fontId="9" fillId="0" borderId="0" xfId="10" applyFont="1" applyFill="1" applyAlignment="1"/>
    <xf numFmtId="3" fontId="114" fillId="0" borderId="0" xfId="0" applyNumberFormat="1" applyFont="1"/>
    <xf numFmtId="0" fontId="9" fillId="0" borderId="0" xfId="10" applyFont="1" applyFill="1" applyAlignment="1">
      <alignment horizontal="right" readingOrder="2"/>
    </xf>
    <xf numFmtId="3" fontId="9" fillId="0" borderId="0" xfId="10" applyNumberFormat="1" applyFont="1" applyFill="1" applyBorder="1" applyAlignment="1">
      <alignment vertical="center"/>
    </xf>
    <xf numFmtId="3" fontId="9" fillId="0" borderId="0" xfId="10" applyNumberFormat="1" applyFont="1" applyFill="1" applyBorder="1" applyAlignment="1">
      <alignment horizontal="right" vertical="center" readingOrder="1"/>
    </xf>
    <xf numFmtId="0" fontId="9" fillId="0" borderId="0" xfId="10" applyFont="1" applyFill="1" applyAlignment="1">
      <alignment horizontal="right" vertical="center" readingOrder="2"/>
    </xf>
    <xf numFmtId="3" fontId="8" fillId="0" borderId="0" xfId="10" applyNumberFormat="1" applyFont="1" applyFill="1" applyBorder="1" applyAlignment="1">
      <alignment horizontal="right" readingOrder="1"/>
    </xf>
    <xf numFmtId="171" fontId="9" fillId="0" borderId="0" xfId="10" applyNumberFormat="1" applyFont="1" applyFill="1" applyAlignment="1">
      <alignment vertical="center"/>
    </xf>
    <xf numFmtId="167" fontId="9" fillId="0" borderId="0" xfId="38" applyNumberFormat="1" applyFont="1" applyAlignment="1">
      <alignment vertical="center"/>
    </xf>
    <xf numFmtId="167" fontId="8" fillId="0" borderId="0" xfId="38" applyNumberFormat="1" applyFont="1" applyFill="1" applyAlignment="1">
      <alignment horizontal="right" vertical="center"/>
    </xf>
    <xf numFmtId="167" fontId="8" fillId="0" borderId="0" xfId="38" applyNumberFormat="1" applyFont="1" applyAlignment="1">
      <alignment horizontal="right" vertical="center"/>
    </xf>
    <xf numFmtId="167" fontId="9" fillId="0" borderId="0" xfId="38" applyNumberFormat="1" applyFont="1" applyAlignment="1">
      <alignment horizontal="right" vertical="center" readingOrder="2"/>
    </xf>
    <xf numFmtId="167" fontId="8" fillId="0" borderId="0" xfId="38" applyNumberFormat="1" applyFont="1" applyAlignment="1" applyProtection="1">
      <alignment horizontal="left" vertical="center"/>
    </xf>
    <xf numFmtId="3" fontId="84" fillId="0" borderId="0" xfId="10" applyNumberFormat="1" applyFont="1" applyAlignment="1">
      <alignment horizontal="right" vertical="center"/>
    </xf>
    <xf numFmtId="167" fontId="8" fillId="0" borderId="0" xfId="38" applyNumberFormat="1" applyFont="1" applyAlignment="1">
      <alignment horizontal="right" vertical="center" readingOrder="2"/>
    </xf>
    <xf numFmtId="3" fontId="114" fillId="0" borderId="0" xfId="0" applyNumberFormat="1" applyFont="1" applyAlignment="1">
      <alignment horizontal="right" vertical="center"/>
    </xf>
    <xf numFmtId="3" fontId="47" fillId="0" borderId="0" xfId="10" applyNumberFormat="1" applyFont="1" applyAlignment="1">
      <alignment horizontal="right" vertical="center"/>
    </xf>
    <xf numFmtId="167" fontId="8" fillId="0" borderId="0" xfId="37" applyNumberFormat="1" applyFont="1" applyAlignment="1" applyProtection="1">
      <alignment horizontal="left" vertical="center"/>
    </xf>
    <xf numFmtId="167" fontId="8" fillId="0" borderId="0" xfId="37" applyNumberFormat="1" applyFont="1" applyAlignment="1">
      <alignment horizontal="right" vertical="center" readingOrder="2"/>
    </xf>
    <xf numFmtId="167" fontId="9" fillId="0" borderId="0" xfId="38" quotePrefix="1" applyNumberFormat="1" applyFont="1" applyAlignment="1" applyProtection="1">
      <alignment horizontal="left" vertical="center"/>
    </xf>
    <xf numFmtId="167" fontId="8" fillId="0" borderId="0" xfId="38" quotePrefix="1" applyNumberFormat="1" applyFont="1" applyAlignment="1" applyProtection="1">
      <alignment horizontal="left" vertical="center"/>
    </xf>
    <xf numFmtId="167" fontId="8" fillId="0" borderId="0" xfId="37" applyNumberFormat="1" applyFont="1" applyFill="1" applyAlignment="1">
      <alignment horizontal="right" vertical="center"/>
    </xf>
    <xf numFmtId="167" fontId="8" fillId="0" borderId="0" xfId="37" applyNumberFormat="1" applyFont="1" applyFill="1" applyAlignment="1">
      <alignment vertical="center"/>
    </xf>
    <xf numFmtId="167" fontId="9" fillId="0" borderId="0" xfId="37" applyNumberFormat="1" applyFont="1" applyFill="1" applyAlignment="1">
      <alignment vertical="center"/>
    </xf>
    <xf numFmtId="167" fontId="8" fillId="0" borderId="0" xfId="37" applyNumberFormat="1" applyFont="1" applyFill="1" applyAlignment="1" applyProtection="1">
      <alignment horizontal="right" vertical="center"/>
    </xf>
    <xf numFmtId="171" fontId="8" fillId="0" borderId="0" xfId="37" applyNumberFormat="1" applyFont="1" applyFill="1" applyAlignment="1" applyProtection="1">
      <alignment horizontal="right" vertical="center"/>
    </xf>
    <xf numFmtId="167" fontId="8" fillId="0" borderId="0" xfId="34" quotePrefix="1" applyNumberFormat="1" applyFont="1" applyFill="1" applyAlignment="1" applyProtection="1">
      <alignment horizontal="left" vertical="center"/>
    </xf>
    <xf numFmtId="167" fontId="8" fillId="0" borderId="0" xfId="34" quotePrefix="1" applyNumberFormat="1" applyFont="1" applyFill="1" applyAlignment="1">
      <alignment horizontal="right" vertical="center" readingOrder="2"/>
    </xf>
    <xf numFmtId="167" fontId="9" fillId="0" borderId="0" xfId="37" applyNumberFormat="1" applyFont="1" applyFill="1" applyAlignment="1">
      <alignment horizontal="right" vertical="center" readingOrder="2"/>
    </xf>
    <xf numFmtId="3" fontId="84" fillId="0" borderId="0" xfId="10" applyNumberFormat="1" applyFont="1" applyFill="1" applyAlignment="1">
      <alignment vertical="center"/>
    </xf>
    <xf numFmtId="171" fontId="8" fillId="0" borderId="0" xfId="10" applyNumberFormat="1" applyFont="1" applyFill="1" applyBorder="1" applyAlignment="1">
      <alignment vertical="center"/>
    </xf>
    <xf numFmtId="167" fontId="8" fillId="0" borderId="0" xfId="16" quotePrefix="1" applyNumberFormat="1" applyFont="1" applyFill="1" applyAlignment="1" applyProtection="1">
      <alignment horizontal="left" vertical="center"/>
    </xf>
    <xf numFmtId="167" fontId="9" fillId="0" borderId="0" xfId="37" applyNumberFormat="1" applyFont="1" applyFill="1" applyBorder="1" applyAlignment="1">
      <alignment vertical="center"/>
    </xf>
    <xf numFmtId="3" fontId="8" fillId="0" borderId="0" xfId="10" applyNumberFormat="1" applyFont="1" applyFill="1" applyBorder="1" applyAlignment="1">
      <alignment vertical="center"/>
    </xf>
    <xf numFmtId="0" fontId="8" fillId="0" borderId="0" xfId="10" applyFont="1" applyFill="1" applyAlignment="1">
      <alignment vertical="center" readingOrder="2"/>
    </xf>
    <xf numFmtId="0" fontId="8" fillId="0" borderId="0" xfId="10" applyFont="1" applyFill="1" applyAlignment="1">
      <alignment horizontal="right" vertical="center"/>
    </xf>
    <xf numFmtId="0" fontId="8" fillId="0" borderId="0" xfId="10" quotePrefix="1" applyFont="1" applyFill="1" applyAlignment="1">
      <alignment horizontal="right" vertical="center"/>
    </xf>
    <xf numFmtId="0" fontId="9" fillId="0" borderId="0" xfId="10" applyFont="1" applyFill="1" applyAlignment="1">
      <alignment vertical="center" readingOrder="2"/>
    </xf>
    <xf numFmtId="167" fontId="9" fillId="0" borderId="0" xfId="40" applyNumberFormat="1" applyFont="1" applyAlignment="1">
      <alignment horizontal="right" vertical="center"/>
    </xf>
    <xf numFmtId="167" fontId="8" fillId="0" borderId="0" xfId="40" applyNumberFormat="1" applyFont="1" applyAlignment="1" applyProtection="1">
      <alignment horizontal="left" vertical="center"/>
    </xf>
    <xf numFmtId="167" fontId="9" fillId="0" borderId="0" xfId="40" applyNumberFormat="1" applyFont="1" applyAlignment="1" applyProtection="1">
      <alignment horizontal="left" vertical="center"/>
    </xf>
    <xf numFmtId="3" fontId="9" fillId="0" borderId="0" xfId="10" applyNumberFormat="1" applyFont="1"/>
    <xf numFmtId="167" fontId="9" fillId="0" borderId="0" xfId="32" quotePrefix="1" applyNumberFormat="1" applyFont="1" applyAlignment="1">
      <alignment horizontal="right" vertical="center" readingOrder="2"/>
    </xf>
    <xf numFmtId="167" fontId="8" fillId="0" borderId="0" xfId="40" applyNumberFormat="1" applyFont="1" applyAlignment="1">
      <alignment vertical="center"/>
    </xf>
    <xf numFmtId="3" fontId="8" fillId="0" borderId="0" xfId="10" applyNumberFormat="1" applyFont="1"/>
    <xf numFmtId="167" fontId="9" fillId="0" borderId="0" xfId="40" applyNumberFormat="1" applyFont="1" applyFill="1" applyAlignment="1" applyProtection="1">
      <alignment horizontal="left" vertical="center"/>
    </xf>
    <xf numFmtId="167" fontId="8" fillId="0" borderId="0" xfId="32" quotePrefix="1" applyNumberFormat="1" applyFont="1" applyFill="1" applyAlignment="1">
      <alignment horizontal="right" vertical="center" readingOrder="2"/>
    </xf>
    <xf numFmtId="167" fontId="9" fillId="0" borderId="0" xfId="32" quotePrefix="1" applyNumberFormat="1" applyFont="1" applyFill="1" applyAlignment="1">
      <alignment horizontal="right" vertical="center" readingOrder="2"/>
    </xf>
    <xf numFmtId="0" fontId="8" fillId="0" borderId="0" xfId="19" quotePrefix="1" applyNumberFormat="1" applyFont="1" applyAlignment="1" applyProtection="1">
      <alignment horizontal="left" vertical="center"/>
    </xf>
    <xf numFmtId="3" fontId="46" fillId="0" borderId="0" xfId="21" applyNumberFormat="1" applyFont="1" applyBorder="1" applyAlignment="1">
      <alignment vertical="center"/>
    </xf>
    <xf numFmtId="168" fontId="2" fillId="0" borderId="0" xfId="0" applyNumberFormat="1" applyFont="1" applyFill="1" applyBorder="1" applyAlignment="1">
      <alignment vertical="center"/>
    </xf>
    <xf numFmtId="167" fontId="6" fillId="0" borderId="0" xfId="48" quotePrefix="1" applyNumberFormat="1" applyFont="1" applyAlignment="1">
      <alignment horizontal="right" vertical="center" readingOrder="2"/>
    </xf>
    <xf numFmtId="0" fontId="4" fillId="0" borderId="0" xfId="10" applyFont="1" applyAlignment="1">
      <alignment horizontal="right" vertical="center" readingOrder="2"/>
    </xf>
    <xf numFmtId="167" fontId="7" fillId="0" borderId="0" xfId="47" quotePrefix="1" applyNumberFormat="1" applyFont="1" applyAlignment="1">
      <alignment vertical="center" readingOrder="2"/>
    </xf>
    <xf numFmtId="167" fontId="7" fillId="0" borderId="0" xfId="47" quotePrefix="1" applyNumberFormat="1" applyFont="1" applyAlignment="1">
      <alignment horizontal="center" vertical="center" readingOrder="2"/>
    </xf>
    <xf numFmtId="167" fontId="7" fillId="0" borderId="0" xfId="47" quotePrefix="1" applyNumberFormat="1" applyFont="1" applyAlignment="1">
      <alignment horizontal="right" vertical="center" readingOrder="2"/>
    </xf>
    <xf numFmtId="49" fontId="8" fillId="0" borderId="0" xfId="48" applyNumberFormat="1" applyFont="1" applyFill="1" applyAlignment="1">
      <alignment horizontal="left" vertical="center"/>
    </xf>
    <xf numFmtId="167" fontId="8" fillId="0" borderId="0" xfId="47" applyNumberFormat="1" applyFont="1" applyAlignment="1">
      <alignment vertical="center" readingOrder="2"/>
    </xf>
    <xf numFmtId="1" fontId="8" fillId="0" borderId="0" xfId="48" applyNumberFormat="1" applyFont="1" applyFill="1" applyAlignment="1">
      <alignment horizontal="right" vertical="center"/>
    </xf>
    <xf numFmtId="167" fontId="9" fillId="0" borderId="0" xfId="47" applyNumberFormat="1" applyFont="1" applyAlignment="1">
      <alignment vertical="center"/>
    </xf>
    <xf numFmtId="167" fontId="8" fillId="0" borderId="0" xfId="47" applyNumberFormat="1" applyFont="1" applyAlignment="1" applyProtection="1">
      <alignment horizontal="right" vertical="center"/>
    </xf>
    <xf numFmtId="167" fontId="8" fillId="0" borderId="0" xfId="47" quotePrefix="1" applyNumberFormat="1" applyFont="1" applyAlignment="1" applyProtection="1">
      <alignment horizontal="left" vertical="center"/>
    </xf>
    <xf numFmtId="167" fontId="9" fillId="0" borderId="0" xfId="47" applyNumberFormat="1" applyFont="1" applyAlignment="1">
      <alignment horizontal="right" vertical="center" readingOrder="2"/>
    </xf>
    <xf numFmtId="167" fontId="8" fillId="0" borderId="0" xfId="47" applyNumberFormat="1" applyFont="1" applyAlignment="1">
      <alignment horizontal="right" vertical="center"/>
    </xf>
    <xf numFmtId="167" fontId="8" fillId="0" borderId="0" xfId="47" applyNumberFormat="1" applyFont="1" applyAlignment="1">
      <alignment horizontal="right" vertical="center" readingOrder="2"/>
    </xf>
    <xf numFmtId="176" fontId="8" fillId="0" borderId="0" xfId="47" applyNumberFormat="1" applyFont="1" applyAlignment="1">
      <alignment vertical="center"/>
    </xf>
    <xf numFmtId="167" fontId="9" fillId="0" borderId="0" xfId="47" applyNumberFormat="1" applyFont="1" applyAlignment="1" applyProtection="1">
      <alignment horizontal="left" vertical="center"/>
    </xf>
    <xf numFmtId="0" fontId="9" fillId="0" borderId="0" xfId="10" applyFont="1" applyAlignment="1">
      <alignment horizontal="right" vertical="center"/>
    </xf>
    <xf numFmtId="3" fontId="9" fillId="0" borderId="0" xfId="10" applyNumberFormat="1" applyFont="1" applyBorder="1" applyAlignment="1">
      <alignment horizontal="right" vertical="center"/>
    </xf>
    <xf numFmtId="0" fontId="9" fillId="0" borderId="0" xfId="10" applyFont="1" applyBorder="1" applyAlignment="1">
      <alignment horizontal="left" vertical="center" indent="1"/>
    </xf>
    <xf numFmtId="0" fontId="9" fillId="0" borderId="0" xfId="10" quotePrefix="1" applyFont="1" applyAlignment="1">
      <alignment horizontal="right" vertical="center" readingOrder="2"/>
    </xf>
    <xf numFmtId="0" fontId="8" fillId="0" borderId="0" xfId="10" applyFont="1" applyAlignment="1">
      <alignment vertical="center" readingOrder="2"/>
    </xf>
    <xf numFmtId="0" fontId="0" fillId="0" borderId="0" xfId="0" applyBorder="1"/>
    <xf numFmtId="0" fontId="93" fillId="0" borderId="0" xfId="52" applyFont="1" applyFill="1" applyBorder="1" applyAlignment="1">
      <alignment horizontal="right" vertical="center" wrapText="1"/>
    </xf>
    <xf numFmtId="0" fontId="94" fillId="0" borderId="0" xfId="52" applyFont="1" applyFill="1" applyBorder="1" applyAlignment="1">
      <alignment horizontal="right" vertical="center" wrapText="1"/>
    </xf>
    <xf numFmtId="167" fontId="4" fillId="0" borderId="0" xfId="36" quotePrefix="1" applyNumberFormat="1" applyFont="1" applyFill="1" applyAlignment="1" applyProtection="1">
      <alignment horizontal="left" vertical="center"/>
    </xf>
    <xf numFmtId="167" fontId="4" fillId="0" borderId="0" xfId="36" quotePrefix="1" applyNumberFormat="1" applyFont="1" applyAlignment="1" applyProtection="1">
      <alignment horizontal="left" vertical="center"/>
    </xf>
    <xf numFmtId="0" fontId="57" fillId="0" borderId="0" xfId="10" applyFont="1" applyAlignment="1">
      <alignment horizontal="right" vertical="center"/>
    </xf>
    <xf numFmtId="167" fontId="6" fillId="0" borderId="0" xfId="47" applyNumberFormat="1" applyFont="1" applyAlignment="1" applyProtection="1">
      <alignment horizontal="left" vertical="center"/>
    </xf>
    <xf numFmtId="0" fontId="91" fillId="0" borderId="0" xfId="10" applyFont="1" applyAlignment="1">
      <alignment horizontal="right" vertical="center"/>
    </xf>
    <xf numFmtId="167" fontId="4" fillId="0" borderId="0" xfId="47" applyNumberFormat="1" applyFont="1" applyBorder="1" applyAlignment="1" applyProtection="1">
      <alignment horizontal="left" vertical="center"/>
    </xf>
    <xf numFmtId="167" fontId="6" fillId="0" borderId="0" xfId="48" quotePrefix="1" applyNumberFormat="1" applyFont="1" applyBorder="1" applyAlignment="1">
      <alignment horizontal="right" vertical="center" readingOrder="2"/>
    </xf>
    <xf numFmtId="167" fontId="5" fillId="0" borderId="0" xfId="36" applyNumberFormat="1" applyFont="1" applyBorder="1" applyAlignment="1">
      <alignment vertical="center"/>
    </xf>
    <xf numFmtId="167" fontId="7" fillId="0" borderId="0" xfId="36" quotePrefix="1" applyNumberFormat="1" applyFont="1" applyBorder="1" applyAlignment="1" applyProtection="1">
      <alignment horizontal="left" vertical="center"/>
    </xf>
    <xf numFmtId="0" fontId="7" fillId="0" borderId="0" xfId="10" quotePrefix="1" applyFont="1" applyBorder="1" applyAlignment="1">
      <alignment horizontal="left" vertical="center"/>
    </xf>
    <xf numFmtId="0" fontId="7" fillId="0" borderId="0" xfId="10" applyFont="1" applyBorder="1" applyAlignment="1">
      <alignment vertical="center"/>
    </xf>
    <xf numFmtId="0" fontId="4" fillId="0" borderId="0" xfId="10" applyFont="1" applyBorder="1" applyAlignment="1">
      <alignment vertical="center" readingOrder="2"/>
    </xf>
    <xf numFmtId="0" fontId="10" fillId="0" borderId="0" xfId="10" quotePrefix="1" applyFont="1" applyBorder="1" applyAlignment="1">
      <alignment horizontal="left" vertical="center"/>
    </xf>
    <xf numFmtId="1" fontId="13" fillId="0" borderId="0" xfId="1" quotePrefix="1" applyNumberFormat="1" applyFont="1" applyBorder="1" applyAlignment="1" applyProtection="1">
      <alignment horizontal="left" vertical="center"/>
    </xf>
    <xf numFmtId="167" fontId="11" fillId="0" borderId="0" xfId="32" applyNumberFormat="1" applyFont="1" applyBorder="1" applyAlignment="1">
      <alignment vertical="center"/>
    </xf>
    <xf numFmtId="1" fontId="5" fillId="0" borderId="0" xfId="1" quotePrefix="1" applyNumberFormat="1" applyFont="1" applyFill="1" applyBorder="1" applyAlignment="1">
      <alignment horizontal="right" vertical="center" readingOrder="2"/>
    </xf>
    <xf numFmtId="169" fontId="4" fillId="0" borderId="0" xfId="66" quotePrefix="1" applyNumberFormat="1" applyFont="1" applyFill="1" applyAlignment="1" applyProtection="1">
      <alignment horizontal="left" vertical="center"/>
    </xf>
    <xf numFmtId="169" fontId="4" fillId="0" borderId="0" xfId="66" applyNumberFormat="1" applyFont="1" applyFill="1" applyAlignment="1">
      <alignment vertical="center"/>
    </xf>
    <xf numFmtId="2" fontId="9" fillId="0" borderId="0" xfId="68" applyNumberFormat="1" applyFont="1" applyFill="1" applyBorder="1" applyAlignment="1">
      <alignment vertical="center"/>
    </xf>
    <xf numFmtId="0" fontId="8" fillId="0" borderId="0" xfId="69" applyFont="1" applyFill="1" applyBorder="1" applyAlignment="1">
      <alignment horizontal="right" vertical="center"/>
    </xf>
    <xf numFmtId="169" fontId="8" fillId="0" borderId="0" xfId="66" applyNumberFormat="1" applyFont="1" applyFill="1" applyBorder="1" applyAlignment="1" applyProtection="1">
      <alignment horizontal="right" vertical="center"/>
    </xf>
    <xf numFmtId="2" fontId="8" fillId="0" borderId="0" xfId="68" applyNumberFormat="1" applyFont="1" applyFill="1" applyBorder="1" applyAlignment="1">
      <alignment vertical="center"/>
    </xf>
    <xf numFmtId="3" fontId="9" fillId="0" borderId="0" xfId="68" applyNumberFormat="1" applyFont="1" applyFill="1" applyBorder="1" applyAlignment="1">
      <alignment horizontal="right" vertical="center"/>
    </xf>
    <xf numFmtId="3" fontId="8" fillId="0" borderId="0" xfId="68" applyNumberFormat="1" applyFont="1" applyFill="1" applyAlignment="1">
      <alignment vertical="center"/>
    </xf>
    <xf numFmtId="2" fontId="4" fillId="0" borderId="0" xfId="70" quotePrefix="1" applyNumberFormat="1" applyFont="1" applyFill="1" applyAlignment="1" applyProtection="1">
      <alignment horizontal="left" vertical="center"/>
    </xf>
    <xf numFmtId="2" fontId="4" fillId="0" borderId="0" xfId="70" quotePrefix="1" applyNumberFormat="1" applyFont="1" applyFill="1" applyAlignment="1">
      <alignment horizontal="right" vertical="center" readingOrder="2"/>
    </xf>
    <xf numFmtId="0" fontId="11" fillId="0" borderId="0" xfId="68" applyFont="1" applyFill="1" applyAlignment="1">
      <alignment horizontal="right" vertical="center" wrapText="1"/>
    </xf>
    <xf numFmtId="0" fontId="11" fillId="0" borderId="0" xfId="68" applyFont="1" applyFill="1" applyAlignment="1">
      <alignment vertical="center" wrapText="1"/>
    </xf>
    <xf numFmtId="169" fontId="7" fillId="0" borderId="0" xfId="73" quotePrefix="1" applyNumberFormat="1" applyFont="1" applyFill="1" applyAlignment="1">
      <alignment vertical="center" readingOrder="2"/>
    </xf>
    <xf numFmtId="169" fontId="7" fillId="0" borderId="0" xfId="73" quotePrefix="1" applyNumberFormat="1" applyFont="1" applyFill="1" applyAlignment="1">
      <alignment horizontal="right" vertical="center" readingOrder="2"/>
    </xf>
    <xf numFmtId="169" fontId="4" fillId="0" borderId="0" xfId="73" quotePrefix="1" applyNumberFormat="1" applyFont="1" applyFill="1" applyAlignment="1">
      <alignment horizontal="center" vertical="center" readingOrder="2"/>
    </xf>
    <xf numFmtId="169" fontId="4" fillId="0" borderId="0" xfId="66" quotePrefix="1" applyNumberFormat="1" applyFont="1" applyFill="1" applyAlignment="1">
      <alignment horizontal="right" vertical="center" readingOrder="2"/>
    </xf>
    <xf numFmtId="167" fontId="11" fillId="0" borderId="0" xfId="53" applyNumberFormat="1" applyFont="1" applyFill="1" applyAlignment="1">
      <alignment vertical="center"/>
    </xf>
    <xf numFmtId="1" fontId="13" fillId="0" borderId="0" xfId="10" quotePrefix="1" applyNumberFormat="1" applyFont="1" applyFill="1" applyAlignment="1">
      <alignment horizontal="left" vertical="center"/>
    </xf>
    <xf numFmtId="1" fontId="5" fillId="0" borderId="0" xfId="22" applyNumberFormat="1" applyFont="1" applyFill="1" applyAlignment="1">
      <alignment horizontal="right" vertical="center"/>
    </xf>
    <xf numFmtId="167" fontId="5" fillId="0" borderId="0" xfId="22" applyNumberFormat="1" applyFont="1" applyFill="1" applyAlignment="1">
      <alignment vertical="center"/>
    </xf>
    <xf numFmtId="1" fontId="5" fillId="0" borderId="0" xfId="10" quotePrefix="1" applyNumberFormat="1" applyFont="1" applyFill="1" applyAlignment="1">
      <alignment horizontal="left" vertical="center"/>
    </xf>
    <xf numFmtId="1" fontId="13" fillId="0" borderId="0" xfId="10" quotePrefix="1" applyNumberFormat="1" applyFont="1" applyFill="1" applyAlignment="1">
      <alignment horizontal="right" vertical="center" readingOrder="2"/>
    </xf>
    <xf numFmtId="1" fontId="5" fillId="0" borderId="0" xfId="1" quotePrefix="1" applyNumberFormat="1" applyFont="1" applyFill="1" applyAlignment="1" applyProtection="1">
      <alignment horizontal="left" vertical="center"/>
    </xf>
    <xf numFmtId="1" fontId="10" fillId="0" borderId="0" xfId="21" applyNumberFormat="1" applyFont="1" applyFill="1" applyBorder="1" applyAlignment="1">
      <alignment vertical="center"/>
    </xf>
    <xf numFmtId="1" fontId="26" fillId="0" borderId="0" xfId="21" applyNumberFormat="1" applyFont="1" applyFill="1" applyBorder="1" applyAlignment="1">
      <alignment horizontal="right" vertical="center"/>
    </xf>
    <xf numFmtId="1" fontId="5" fillId="0" borderId="0" xfId="54" applyNumberFormat="1" applyFont="1" applyFill="1" applyAlignment="1">
      <alignment horizontal="right" vertical="center"/>
    </xf>
    <xf numFmtId="1" fontId="10" fillId="0" borderId="0" xfId="22" applyNumberFormat="1" applyFont="1" applyFill="1" applyAlignment="1">
      <alignment vertical="center"/>
    </xf>
    <xf numFmtId="1" fontId="10" fillId="0" borderId="0" xfId="22" applyNumberFormat="1" applyFont="1" applyFill="1" applyAlignment="1">
      <alignment horizontal="right" vertical="center"/>
    </xf>
    <xf numFmtId="1" fontId="4" fillId="0" borderId="0" xfId="22" applyNumberFormat="1" applyFont="1" applyFill="1" applyAlignment="1">
      <alignment vertical="center" readingOrder="2"/>
    </xf>
    <xf numFmtId="1" fontId="11" fillId="0" borderId="0" xfId="22" quotePrefix="1" applyNumberFormat="1" applyFont="1" applyFill="1" applyAlignment="1">
      <alignment horizontal="right" vertical="center" readingOrder="2"/>
    </xf>
    <xf numFmtId="1" fontId="5" fillId="0" borderId="0" xfId="22" applyNumberFormat="1" applyFont="1" applyFill="1" applyAlignment="1" applyProtection="1">
      <alignment horizontal="left" vertical="center"/>
    </xf>
    <xf numFmtId="1" fontId="12" fillId="0" borderId="0" xfId="22" applyNumberFormat="1" applyFont="1" applyFill="1" applyAlignment="1" applyProtection="1">
      <alignment horizontal="left" vertical="center"/>
    </xf>
    <xf numFmtId="1" fontId="8" fillId="0" borderId="0" xfId="22" applyNumberFormat="1" applyFont="1" applyFill="1" applyAlignment="1">
      <alignment horizontal="right" vertical="center" readingOrder="2"/>
    </xf>
    <xf numFmtId="3" fontId="10" fillId="0" borderId="0" xfId="55" applyNumberFormat="1" applyFont="1" applyFill="1" applyBorder="1" applyAlignment="1">
      <alignment vertical="center"/>
    </xf>
    <xf numFmtId="167" fontId="7" fillId="0" borderId="0" xfId="22" quotePrefix="1" applyNumberFormat="1" applyFont="1" applyFill="1" applyAlignment="1">
      <alignment horizontal="right" vertical="center" readingOrder="2"/>
    </xf>
    <xf numFmtId="3" fontId="11" fillId="0" borderId="0" xfId="10" applyNumberFormat="1" applyFont="1" applyFill="1" applyBorder="1" applyAlignment="1">
      <alignment horizontal="right"/>
    </xf>
    <xf numFmtId="167" fontId="7" fillId="0" borderId="0" xfId="25" applyNumberFormat="1" applyFont="1" applyFill="1" applyAlignment="1">
      <alignment horizontal="center" vertical="center"/>
    </xf>
    <xf numFmtId="167" fontId="5" fillId="0" borderId="0" xfId="25" applyNumberFormat="1" applyFont="1" applyFill="1" applyBorder="1" applyAlignment="1">
      <alignment horizontal="right" vertical="center"/>
    </xf>
    <xf numFmtId="0" fontId="4" fillId="0" borderId="0" xfId="10" applyFont="1" applyFill="1" applyAlignment="1">
      <alignment horizontal="center" vertical="center" readingOrder="2"/>
    </xf>
    <xf numFmtId="3" fontId="10" fillId="0" borderId="0" xfId="0" applyNumberFormat="1" applyFont="1" applyFill="1" applyAlignment="1">
      <alignment wrapText="1"/>
    </xf>
    <xf numFmtId="1" fontId="12" fillId="0" borderId="0" xfId="1" applyNumberFormat="1" applyFont="1" applyFill="1" applyAlignment="1">
      <alignment horizontal="right" vertical="center" readingOrder="2"/>
    </xf>
    <xf numFmtId="1" fontId="11" fillId="0" borderId="0" xfId="1" quotePrefix="1" applyNumberFormat="1" applyFont="1" applyFill="1" applyAlignment="1">
      <alignment horizontal="right" vertical="center" readingOrder="2"/>
    </xf>
    <xf numFmtId="1" fontId="8" fillId="0" borderId="0" xfId="1" applyNumberFormat="1" applyFont="1" applyFill="1" applyAlignment="1" applyProtection="1">
      <alignment horizontal="left" vertical="center"/>
    </xf>
    <xf numFmtId="1" fontId="8" fillId="0" borderId="0" xfId="1" applyNumberFormat="1" applyFont="1" applyFill="1" applyAlignment="1">
      <alignment horizontal="right" vertical="center" readingOrder="2"/>
    </xf>
    <xf numFmtId="1" fontId="10" fillId="0" borderId="0" xfId="1" applyNumberFormat="1" applyFont="1" applyFill="1" applyAlignment="1">
      <alignment horizontal="right" vertical="center" readingOrder="2"/>
    </xf>
    <xf numFmtId="3" fontId="5" fillId="0" borderId="0" xfId="1" applyNumberFormat="1" applyFont="1" applyFill="1" applyAlignment="1">
      <alignment vertical="center" wrapText="1"/>
    </xf>
    <xf numFmtId="1" fontId="11" fillId="0" borderId="0" xfId="1" applyNumberFormat="1" applyFont="1" applyFill="1" applyAlignment="1">
      <alignment horizontal="right" vertical="center" readingOrder="2"/>
    </xf>
    <xf numFmtId="3" fontId="2" fillId="0" borderId="0" xfId="0" applyNumberFormat="1" applyFont="1" applyFill="1"/>
    <xf numFmtId="1" fontId="6" fillId="0" borderId="0" xfId="78" applyNumberFormat="1" applyFont="1" applyAlignment="1">
      <alignment vertical="center" readingOrder="2"/>
    </xf>
    <xf numFmtId="1" fontId="5" fillId="0" borderId="0" xfId="78" applyNumberFormat="1" applyFont="1" applyAlignment="1">
      <alignment vertical="center"/>
    </xf>
    <xf numFmtId="1" fontId="5" fillId="0" borderId="0" xfId="78" applyNumberFormat="1" applyFont="1" applyAlignment="1">
      <alignment vertical="center" readingOrder="2"/>
    </xf>
    <xf numFmtId="1" fontId="7" fillId="0" borderId="0" xfId="78" quotePrefix="1" applyNumberFormat="1" applyFont="1" applyAlignment="1">
      <alignment horizontal="left" vertical="center"/>
    </xf>
    <xf numFmtId="1" fontId="12" fillId="0" borderId="0" xfId="78" applyNumberFormat="1" applyFont="1" applyAlignment="1">
      <alignment vertical="center"/>
    </xf>
    <xf numFmtId="1" fontId="4" fillId="0" borderId="0" xfId="78" applyNumberFormat="1" applyFont="1" applyAlignment="1">
      <alignment vertical="center" readingOrder="2"/>
    </xf>
    <xf numFmtId="1" fontId="12" fillId="0" borderId="0" xfId="78" applyNumberFormat="1" applyFont="1" applyAlignment="1">
      <alignment horizontal="right" vertical="center"/>
    </xf>
    <xf numFmtId="1" fontId="10" fillId="0" borderId="0" xfId="78" applyNumberFormat="1" applyFont="1" applyAlignment="1">
      <alignment vertical="center"/>
    </xf>
    <xf numFmtId="167" fontId="12" fillId="0" borderId="0" xfId="77" applyNumberFormat="1" applyFont="1"/>
    <xf numFmtId="1" fontId="11" fillId="0" borderId="0" xfId="78" applyNumberFormat="1" applyFont="1" applyAlignment="1">
      <alignment vertical="center"/>
    </xf>
    <xf numFmtId="167" fontId="116" fillId="0" borderId="0" xfId="78" applyNumberFormat="1" applyFont="1"/>
    <xf numFmtId="0" fontId="11" fillId="0" borderId="0" xfId="207" applyFont="1" applyAlignment="1">
      <alignment horizontal="right" vertical="center" readingOrder="2"/>
    </xf>
    <xf numFmtId="167" fontId="10" fillId="0" borderId="0" xfId="78" applyNumberFormat="1" applyFont="1" applyAlignment="1">
      <alignment vertical="center"/>
    </xf>
    <xf numFmtId="1" fontId="5" fillId="3" borderId="0" xfId="75" applyNumberFormat="1" applyFont="1" applyFill="1" applyAlignment="1">
      <alignment vertical="center"/>
    </xf>
    <xf numFmtId="1" fontId="5" fillId="3" borderId="0" xfId="16" applyNumberFormat="1" applyFont="1" applyFill="1" applyAlignment="1">
      <alignment horizontal="right" vertical="center" readingOrder="2"/>
    </xf>
    <xf numFmtId="3" fontId="0" fillId="0" borderId="0" xfId="0" applyNumberFormat="1"/>
    <xf numFmtId="178" fontId="10" fillId="0" borderId="0" xfId="6" applyNumberFormat="1" applyFont="1" applyBorder="1" applyAlignment="1">
      <alignment vertical="center"/>
    </xf>
    <xf numFmtId="3" fontId="20" fillId="0" borderId="0" xfId="10" applyNumberFormat="1" applyFont="1"/>
    <xf numFmtId="3" fontId="12" fillId="0" borderId="0" xfId="10" applyNumberFormat="1" applyFont="1" applyAlignment="1">
      <alignment horizontal="right"/>
    </xf>
    <xf numFmtId="3" fontId="12" fillId="0" borderId="0" xfId="10" applyNumberFormat="1" applyFont="1" applyBorder="1" applyAlignment="1">
      <alignment horizontal="right"/>
    </xf>
    <xf numFmtId="0" fontId="11" fillId="0" borderId="0" xfId="10" quotePrefix="1" applyFont="1" applyAlignment="1">
      <alignment horizontal="right" readingOrder="2"/>
    </xf>
    <xf numFmtId="0" fontId="11" fillId="0" borderId="0" xfId="10" applyFont="1" applyAlignment="1">
      <alignment horizontal="right" readingOrder="2"/>
    </xf>
    <xf numFmtId="0" fontId="12" fillId="0" borderId="0" xfId="10" applyFont="1" applyAlignment="1">
      <alignment horizontal="right" readingOrder="2"/>
    </xf>
    <xf numFmtId="0" fontId="11" fillId="0" borderId="0" xfId="10" quotePrefix="1" applyFont="1" applyAlignment="1">
      <alignment horizontal="left"/>
    </xf>
    <xf numFmtId="0" fontId="11" fillId="0" borderId="0" xfId="10" applyFont="1" applyAlignment="1"/>
    <xf numFmtId="0" fontId="12" fillId="0" borderId="0" xfId="10" applyFont="1" applyAlignment="1"/>
    <xf numFmtId="3" fontId="20" fillId="0" borderId="0" xfId="10" applyNumberFormat="1" applyFont="1" applyAlignment="1"/>
    <xf numFmtId="3" fontId="12" fillId="0" borderId="0" xfId="10" applyNumberFormat="1" applyFont="1" applyAlignment="1">
      <alignment horizontal="right" readingOrder="1"/>
    </xf>
    <xf numFmtId="3" fontId="20" fillId="0" borderId="0" xfId="0" applyNumberFormat="1" applyFont="1"/>
    <xf numFmtId="3" fontId="12" fillId="0" borderId="0" xfId="10" applyNumberFormat="1" applyFont="1" applyAlignment="1">
      <alignment horizontal="right" vertical="center" readingOrder="1"/>
    </xf>
    <xf numFmtId="3" fontId="12" fillId="0" borderId="0" xfId="10" applyNumberFormat="1" applyFont="1" applyAlignment="1">
      <alignment horizontal="right" vertical="center" wrapText="1" readingOrder="1"/>
    </xf>
    <xf numFmtId="3" fontId="12" fillId="0" borderId="0" xfId="10" applyNumberFormat="1" applyFont="1" applyAlignment="1">
      <alignment horizontal="right" wrapText="1" readingOrder="1"/>
    </xf>
    <xf numFmtId="0" fontId="11" fillId="0" borderId="0" xfId="10" quotePrefix="1" applyNumberFormat="1" applyFont="1" applyAlignment="1">
      <alignment horizontal="left" vertical="center"/>
    </xf>
    <xf numFmtId="0" fontId="11" fillId="0" borderId="0" xfId="10" applyNumberFormat="1" applyFont="1" applyAlignment="1">
      <alignment horizontal="left" vertical="center"/>
    </xf>
    <xf numFmtId="3" fontId="12" fillId="0" borderId="0" xfId="10" applyNumberFormat="1" applyFont="1" applyAlignment="1">
      <alignment vertical="center"/>
    </xf>
    <xf numFmtId="0" fontId="12" fillId="0" borderId="0" xfId="10" applyNumberFormat="1" applyFont="1" applyFill="1" applyAlignment="1">
      <alignment horizontal="right" vertical="center"/>
    </xf>
    <xf numFmtId="0" fontId="12" fillId="2" borderId="0" xfId="5" applyFont="1" applyFill="1" applyAlignment="1">
      <alignment horizontal="left" vertical="center"/>
    </xf>
    <xf numFmtId="3" fontId="36" fillId="0" borderId="0" xfId="6" applyNumberFormat="1" applyFont="1" applyFill="1" applyBorder="1" applyAlignment="1">
      <alignment horizontal="right" vertical="center"/>
    </xf>
    <xf numFmtId="0" fontId="116" fillId="0" borderId="0" xfId="5" quotePrefix="1" applyFont="1" applyAlignment="1">
      <alignment horizontal="left" vertical="center"/>
    </xf>
    <xf numFmtId="0" fontId="11" fillId="0" borderId="0" xfId="5" quotePrefix="1" applyFont="1" applyBorder="1" applyAlignment="1">
      <alignment horizontal="left" vertical="center"/>
    </xf>
    <xf numFmtId="165" fontId="116" fillId="0" borderId="0" xfId="7" applyFont="1" applyAlignment="1">
      <alignment vertical="center"/>
    </xf>
    <xf numFmtId="0" fontId="12" fillId="2" borderId="0" xfId="5" quotePrefix="1" applyFont="1" applyFill="1" applyAlignment="1">
      <alignment horizontal="left" vertical="center"/>
    </xf>
    <xf numFmtId="0" fontId="116" fillId="2" borderId="0" xfId="5" quotePrefix="1" applyFont="1" applyFill="1" applyAlignment="1">
      <alignment horizontal="left" vertical="center"/>
    </xf>
    <xf numFmtId="167" fontId="116" fillId="0" borderId="0" xfId="5" quotePrefix="1" applyNumberFormat="1" applyFont="1" applyAlignment="1" applyProtection="1">
      <alignment horizontal="left" vertical="center"/>
    </xf>
    <xf numFmtId="0" fontId="11" fillId="0" borderId="0" xfId="5" applyFont="1" applyAlignment="1">
      <alignment vertical="center"/>
    </xf>
    <xf numFmtId="0" fontId="12" fillId="2" borderId="0" xfId="5" applyFont="1" applyFill="1" applyAlignment="1">
      <alignment vertical="center"/>
    </xf>
    <xf numFmtId="167" fontId="12" fillId="2" borderId="0" xfId="5" applyNumberFormat="1" applyFont="1" applyFill="1" applyAlignment="1" applyProtection="1">
      <alignment horizontal="left" vertical="center"/>
    </xf>
    <xf numFmtId="0" fontId="11" fillId="0" borderId="0" xfId="5" quotePrefix="1" applyFont="1" applyAlignment="1">
      <alignment horizontal="left" vertical="center"/>
    </xf>
    <xf numFmtId="168" fontId="12" fillId="0" borderId="0" xfId="10" applyNumberFormat="1" applyFont="1" applyFill="1" applyBorder="1"/>
    <xf numFmtId="3" fontId="12" fillId="0" borderId="0" xfId="6" applyNumberFormat="1" applyFont="1" applyBorder="1" applyAlignment="1">
      <alignment vertical="center"/>
    </xf>
    <xf numFmtId="1" fontId="11" fillId="0" borderId="0" xfId="10" applyNumberFormat="1" applyFont="1" applyFill="1" applyBorder="1"/>
    <xf numFmtId="168" fontId="20" fillId="0" borderId="0" xfId="10" applyNumberFormat="1" applyFont="1" applyBorder="1"/>
    <xf numFmtId="167" fontId="12" fillId="2" borderId="0" xfId="5" quotePrefix="1" applyNumberFormat="1" applyFont="1" applyFill="1" applyAlignment="1" applyProtection="1">
      <alignment horizontal="left" vertical="center"/>
    </xf>
    <xf numFmtId="0" fontId="11" fillId="0" borderId="0" xfId="5" applyFont="1" applyAlignment="1">
      <alignment horizontal="left" vertical="center"/>
    </xf>
    <xf numFmtId="0" fontId="12" fillId="0" borderId="0" xfId="19" quotePrefix="1" applyNumberFormat="1" applyFont="1" applyAlignment="1" applyProtection="1">
      <alignment horizontal="left" vertical="center"/>
    </xf>
    <xf numFmtId="3" fontId="36" fillId="0" borderId="0" xfId="21" applyNumberFormat="1" applyFont="1" applyBorder="1" applyAlignment="1">
      <alignment vertical="center"/>
    </xf>
    <xf numFmtId="1" fontId="12" fillId="0" borderId="0" xfId="19" quotePrefix="1" applyNumberFormat="1" applyFont="1" applyBorder="1" applyAlignment="1" applyProtection="1">
      <alignment horizontal="left" vertical="center"/>
    </xf>
    <xf numFmtId="1" fontId="11" fillId="0" borderId="0" xfId="1" quotePrefix="1" applyNumberFormat="1" applyFont="1" applyAlignment="1">
      <alignment horizontal="right" vertical="center" readingOrder="2"/>
    </xf>
    <xf numFmtId="167" fontId="5" fillId="17" borderId="0" xfId="35" applyNumberFormat="1" applyFont="1" applyFill="1" applyAlignment="1">
      <alignment vertical="center"/>
    </xf>
    <xf numFmtId="167" fontId="4" fillId="17" borderId="0" xfId="35" quotePrefix="1" applyNumberFormat="1" applyFont="1" applyFill="1" applyAlignment="1">
      <alignment horizontal="right" vertical="center" readingOrder="2"/>
    </xf>
    <xf numFmtId="167" fontId="7" fillId="17" borderId="0" xfId="35" quotePrefix="1" applyNumberFormat="1" applyFont="1" applyFill="1" applyAlignment="1" applyProtection="1">
      <alignment horizontal="left" vertical="center"/>
    </xf>
    <xf numFmtId="0" fontId="7" fillId="17" borderId="0" xfId="10" quotePrefix="1" applyFont="1" applyFill="1" applyAlignment="1">
      <alignment horizontal="left" vertical="center"/>
    </xf>
    <xf numFmtId="178" fontId="26" fillId="0" borderId="0" xfId="6" applyNumberFormat="1" applyFont="1" applyFill="1" applyBorder="1" applyAlignment="1">
      <alignment horizontal="right" vertical="center"/>
    </xf>
    <xf numFmtId="1" fontId="118" fillId="0" borderId="0" xfId="1" quotePrefix="1" applyNumberFormat="1" applyFont="1" applyAlignment="1" applyProtection="1">
      <alignment horizontal="left" vertical="center"/>
    </xf>
    <xf numFmtId="167" fontId="118" fillId="0" borderId="0" xfId="10" applyNumberFormat="1" applyFont="1" applyFill="1" applyAlignment="1">
      <alignment vertical="center"/>
    </xf>
    <xf numFmtId="0" fontId="119" fillId="0" borderId="0" xfId="52" applyFont="1" applyFill="1" applyBorder="1" applyAlignment="1">
      <alignment horizontal="center"/>
    </xf>
    <xf numFmtId="3" fontId="13" fillId="0" borderId="0" xfId="52" applyNumberFormat="1" applyFont="1" applyFill="1" applyBorder="1" applyAlignment="1">
      <alignment horizontal="right" vertical="center"/>
    </xf>
    <xf numFmtId="3" fontId="5" fillId="0" borderId="0" xfId="52" applyNumberFormat="1" applyFont="1" applyFill="1" applyBorder="1" applyAlignment="1">
      <alignment vertical="center"/>
    </xf>
    <xf numFmtId="0" fontId="5" fillId="0" borderId="0" xfId="52" applyFont="1" applyFill="1" applyBorder="1" applyAlignment="1">
      <alignment horizontal="left" vertical="center"/>
    </xf>
    <xf numFmtId="0" fontId="11" fillId="0" borderId="0" xfId="52" applyFont="1" applyFill="1" applyBorder="1" applyAlignment="1">
      <alignment horizontal="right" vertical="center"/>
    </xf>
    <xf numFmtId="0" fontId="84" fillId="0" borderId="0" xfId="52" applyFont="1" applyFill="1" applyBorder="1" applyAlignment="1">
      <alignment horizontal="right" vertical="center"/>
    </xf>
    <xf numFmtId="0" fontId="84" fillId="0" borderId="0" xfId="52" applyFont="1" applyFill="1" applyBorder="1" applyAlignment="1">
      <alignment horizontal="left" vertical="center"/>
    </xf>
    <xf numFmtId="167" fontId="5" fillId="0" borderId="0" xfId="47" applyNumberFormat="1" applyFont="1" applyFill="1" applyAlignment="1">
      <alignment vertical="top"/>
    </xf>
    <xf numFmtId="3" fontId="10" fillId="0" borderId="0" xfId="52" applyNumberFormat="1" applyFont="1" applyFill="1" applyBorder="1" applyAlignment="1">
      <alignment horizontal="right" vertical="center"/>
    </xf>
    <xf numFmtId="0" fontId="93" fillId="0" borderId="17" xfId="52" applyFont="1" applyFill="1" applyBorder="1" applyAlignment="1">
      <alignment horizontal="right"/>
    </xf>
    <xf numFmtId="168" fontId="36" fillId="0" borderId="0" xfId="52" applyNumberFormat="1" applyFont="1" applyFill="1" applyBorder="1" applyAlignment="1"/>
    <xf numFmtId="168" fontId="10" fillId="0" borderId="0" xfId="10" applyNumberFormat="1" applyFont="1" applyBorder="1" applyAlignment="1"/>
    <xf numFmtId="171" fontId="10" fillId="0" borderId="0" xfId="10" applyNumberFormat="1" applyFont="1" applyBorder="1" applyAlignment="1"/>
    <xf numFmtId="0" fontId="12" fillId="0" borderId="0" xfId="10" applyFont="1" applyBorder="1" applyAlignment="1">
      <alignment horizontal="right" readingOrder="2"/>
    </xf>
    <xf numFmtId="0" fontId="93" fillId="0" borderId="0" xfId="52" applyFont="1" applyFill="1" applyBorder="1" applyAlignment="1">
      <alignment horizontal="right"/>
    </xf>
    <xf numFmtId="3" fontId="11" fillId="0" borderId="0" xfId="52" applyNumberFormat="1" applyFont="1" applyFill="1" applyBorder="1" applyAlignment="1">
      <alignment horizontal="left"/>
    </xf>
    <xf numFmtId="3" fontId="12" fillId="0" borderId="0" xfId="52" applyNumberFormat="1" applyFont="1" applyFill="1" applyBorder="1" applyAlignment="1">
      <alignment horizontal="left"/>
    </xf>
    <xf numFmtId="168" fontId="120" fillId="0" borderId="0" xfId="0" applyNumberFormat="1" applyFont="1" applyFill="1" applyBorder="1" applyAlignment="1">
      <alignment vertical="center"/>
    </xf>
    <xf numFmtId="178" fontId="110" fillId="0" borderId="0" xfId="55" applyNumberFormat="1" applyFont="1" applyFill="1" applyBorder="1" applyAlignment="1">
      <alignment horizontal="right" vertical="center"/>
    </xf>
    <xf numFmtId="1" fontId="20" fillId="0" borderId="0" xfId="55" applyNumberFormat="1" applyFont="1" applyFill="1" applyBorder="1" applyAlignment="1">
      <alignment horizontal="right" vertical="center"/>
    </xf>
    <xf numFmtId="1" fontId="10" fillId="0" borderId="0" xfId="57" quotePrefix="1" applyNumberFormat="1" applyFont="1" applyAlignment="1">
      <alignment vertical="center"/>
    </xf>
    <xf numFmtId="168" fontId="0" fillId="0" borderId="0" xfId="0" applyNumberFormat="1"/>
    <xf numFmtId="1" fontId="10" fillId="0" borderId="0" xfId="1" applyNumberFormat="1" applyFont="1" applyFill="1" applyAlignment="1">
      <alignment horizontal="left" vertical="center"/>
    </xf>
    <xf numFmtId="0" fontId="7" fillId="0" borderId="0" xfId="14" quotePrefix="1" applyNumberFormat="1" applyFont="1" applyFill="1" applyAlignment="1">
      <alignment horizontal="right" vertical="center" readingOrder="2"/>
    </xf>
    <xf numFmtId="167" fontId="7" fillId="0" borderId="0" xfId="14" applyNumberFormat="1" applyFont="1" applyFill="1" applyAlignment="1">
      <alignment horizontal="right" vertical="center" readingOrder="2"/>
    </xf>
    <xf numFmtId="167" fontId="7" fillId="0" borderId="0" xfId="25" applyNumberFormat="1" applyFont="1" applyFill="1" applyAlignment="1">
      <alignment vertical="center"/>
    </xf>
    <xf numFmtId="0" fontId="5" fillId="0" borderId="0" xfId="10" applyNumberFormat="1" applyFont="1" applyFill="1" applyAlignment="1">
      <alignment horizontal="right" vertical="center" readingOrder="2"/>
    </xf>
    <xf numFmtId="0" fontId="12" fillId="0" borderId="0" xfId="45" applyNumberFormat="1" applyFont="1" applyFill="1" applyBorder="1" applyAlignment="1">
      <alignment horizontal="right" vertical="center"/>
    </xf>
    <xf numFmtId="167" fontId="4" fillId="0" borderId="0" xfId="35" quotePrefix="1" applyNumberFormat="1" applyFont="1" applyFill="1" applyAlignment="1">
      <alignment horizontal="right" vertical="center" readingOrder="2"/>
    </xf>
    <xf numFmtId="167" fontId="7" fillId="0" borderId="0" xfId="35" quotePrefix="1" applyNumberFormat="1" applyFont="1" applyFill="1" applyAlignment="1" applyProtection="1">
      <alignment horizontal="left" vertical="center"/>
    </xf>
    <xf numFmtId="3" fontId="9" fillId="0" borderId="0" xfId="10" applyNumberFormat="1" applyFont="1" applyFill="1" applyBorder="1" applyAlignment="1">
      <alignment horizontal="right" readingOrder="1"/>
    </xf>
    <xf numFmtId="167" fontId="8" fillId="0" borderId="0" xfId="1" applyNumberFormat="1" applyFont="1" applyFill="1" applyAlignment="1" applyProtection="1">
      <alignment horizontal="left" vertical="center"/>
    </xf>
    <xf numFmtId="3" fontId="47" fillId="0" borderId="0" xfId="0" applyNumberFormat="1" applyFont="1"/>
    <xf numFmtId="0" fontId="121" fillId="19" borderId="18" xfId="0" applyFont="1" applyFill="1" applyBorder="1" applyAlignment="1">
      <alignment horizontal="center" vertical="center"/>
    </xf>
    <xf numFmtId="3" fontId="47" fillId="0" borderId="0" xfId="10" applyNumberFormat="1" applyFont="1" applyFill="1" applyAlignment="1"/>
    <xf numFmtId="167" fontId="8" fillId="0" borderId="0" xfId="37" applyNumberFormat="1" applyFont="1" applyFill="1" applyAlignment="1">
      <alignment horizontal="right" readingOrder="2"/>
    </xf>
    <xf numFmtId="167" fontId="9" fillId="0" borderId="0" xfId="37" applyNumberFormat="1" applyFont="1" applyFill="1" applyAlignment="1">
      <alignment horizontal="right" readingOrder="2"/>
    </xf>
    <xf numFmtId="167" fontId="8" fillId="0" borderId="0" xfId="34" quotePrefix="1" applyNumberFormat="1" applyFont="1" applyFill="1" applyAlignment="1">
      <alignment horizontal="right" readingOrder="2"/>
    </xf>
    <xf numFmtId="3" fontId="9" fillId="0" borderId="0" xfId="10" applyNumberFormat="1" applyFont="1" applyFill="1" applyAlignment="1"/>
    <xf numFmtId="3" fontId="84" fillId="0" borderId="0" xfId="10" applyNumberFormat="1" applyFont="1" applyFill="1" applyAlignment="1"/>
    <xf numFmtId="3" fontId="5" fillId="0" borderId="0" xfId="10" applyNumberFormat="1" applyFont="1" applyFill="1" applyBorder="1" applyAlignment="1"/>
    <xf numFmtId="0" fontId="11" fillId="0" borderId="0" xfId="10" applyFont="1" applyFill="1" applyAlignment="1">
      <alignment horizontal="right" readingOrder="2"/>
    </xf>
    <xf numFmtId="167" fontId="8" fillId="0" borderId="0" xfId="37" applyNumberFormat="1" applyFont="1" applyFill="1" applyAlignment="1" applyProtection="1">
      <alignment horizontal="left"/>
    </xf>
    <xf numFmtId="167" fontId="9" fillId="0" borderId="0" xfId="37" applyNumberFormat="1" applyFont="1" applyFill="1" applyAlignment="1" applyProtection="1">
      <alignment horizontal="left"/>
    </xf>
    <xf numFmtId="167" fontId="8" fillId="0" borderId="0" xfId="34" quotePrefix="1" applyNumberFormat="1" applyFont="1" applyFill="1" applyAlignment="1" applyProtection="1">
      <alignment horizontal="left"/>
    </xf>
    <xf numFmtId="167" fontId="8" fillId="0" borderId="0" xfId="34" applyNumberFormat="1" applyFont="1" applyFill="1" applyAlignment="1" applyProtection="1">
      <alignment horizontal="left"/>
    </xf>
    <xf numFmtId="0" fontId="9" fillId="0" borderId="0" xfId="10" applyFont="1" applyAlignment="1">
      <alignment horizontal="right" wrapText="1" readingOrder="2"/>
    </xf>
    <xf numFmtId="0" fontId="9" fillId="0" borderId="0" xfId="10" applyFont="1" applyAlignment="1">
      <alignment horizontal="left" wrapText="1"/>
    </xf>
    <xf numFmtId="0" fontId="9" fillId="0" borderId="0" xfId="10" quotePrefix="1" applyFont="1" applyAlignment="1">
      <alignment horizontal="left" wrapText="1"/>
    </xf>
    <xf numFmtId="0" fontId="7" fillId="0" borderId="0" xfId="10" applyFont="1" applyAlignment="1">
      <alignment horizontal="left" vertical="center" wrapText="1"/>
    </xf>
    <xf numFmtId="0" fontId="7" fillId="0" borderId="0" xfId="10" applyFont="1" applyAlignment="1">
      <alignment horizontal="right" vertical="center" wrapText="1" readingOrder="2"/>
    </xf>
    <xf numFmtId="0" fontId="7" fillId="0" borderId="0" xfId="10" applyFont="1" applyAlignment="1">
      <alignment horizontal="right" wrapText="1" readingOrder="2"/>
    </xf>
    <xf numFmtId="0" fontId="7" fillId="0" borderId="0" xfId="10" applyFont="1" applyAlignment="1">
      <alignment horizontal="left" wrapText="1"/>
    </xf>
    <xf numFmtId="167" fontId="7" fillId="17" borderId="0" xfId="34" quotePrefix="1" applyNumberFormat="1" applyFont="1" applyFill="1" applyAlignment="1" applyProtection="1">
      <alignment horizontal="left" vertical="center"/>
    </xf>
    <xf numFmtId="1" fontId="8" fillId="17" borderId="0" xfId="41" applyNumberFormat="1" applyFont="1" applyFill="1" applyAlignment="1">
      <alignment vertical="center"/>
    </xf>
    <xf numFmtId="0" fontId="4" fillId="17" borderId="0" xfId="10" applyFont="1" applyFill="1" applyAlignment="1">
      <alignment vertical="center" readingOrder="2"/>
    </xf>
    <xf numFmtId="167" fontId="7" fillId="17" borderId="0" xfId="41" quotePrefix="1" applyNumberFormat="1" applyFont="1" applyFill="1" applyAlignment="1" applyProtection="1">
      <alignment horizontal="left" vertical="center"/>
    </xf>
    <xf numFmtId="0" fontId="10" fillId="0" borderId="0" xfId="45" applyNumberFormat="1" applyFont="1" applyFill="1" applyBorder="1" applyAlignment="1">
      <alignment vertical="center"/>
    </xf>
    <xf numFmtId="168" fontId="9" fillId="0" borderId="0" xfId="0" applyNumberFormat="1" applyFont="1" applyFill="1" applyBorder="1" applyAlignment="1">
      <alignment horizontal="right" vertical="center"/>
    </xf>
    <xf numFmtId="168" fontId="8" fillId="0" borderId="0" xfId="10" applyNumberFormat="1" applyFont="1" applyFill="1" applyBorder="1" applyAlignment="1">
      <alignment horizontal="right" vertical="center"/>
    </xf>
    <xf numFmtId="193" fontId="9" fillId="0" borderId="0" xfId="286" applyNumberFormat="1" applyFont="1" applyFill="1" applyBorder="1" applyAlignment="1">
      <alignment horizontal="right" vertical="center"/>
    </xf>
    <xf numFmtId="176" fontId="9" fillId="0" borderId="0" xfId="47" applyNumberFormat="1" applyFont="1" applyAlignment="1">
      <alignment horizontal="right" vertical="center"/>
    </xf>
    <xf numFmtId="3" fontId="124" fillId="0" borderId="0" xfId="52" applyNumberFormat="1" applyFont="1" applyAlignment="1">
      <alignment horizontal="right" vertical="center" readingOrder="2"/>
    </xf>
    <xf numFmtId="3" fontId="93" fillId="20" borderId="21" xfId="52" applyNumberFormat="1" applyFont="1" applyFill="1" applyBorder="1" applyAlignment="1">
      <alignment horizontal="center" vertical="center"/>
    </xf>
    <xf numFmtId="3" fontId="125" fillId="0" borderId="0" xfId="52" applyNumberFormat="1" applyFont="1" applyAlignment="1">
      <alignment horizontal="left" vertical="center"/>
    </xf>
    <xf numFmtId="3" fontId="125" fillId="0" borderId="0" xfId="52" applyNumberFormat="1" applyFont="1" applyAlignment="1">
      <alignment horizontal="right" vertical="center" readingOrder="2"/>
    </xf>
    <xf numFmtId="3" fontId="126" fillId="0" borderId="0" xfId="52" applyNumberFormat="1" applyFont="1" applyAlignment="1">
      <alignment vertical="center"/>
    </xf>
    <xf numFmtId="3" fontId="5" fillId="0" borderId="0" xfId="52" applyNumberFormat="1" applyFont="1" applyAlignment="1">
      <alignment vertical="center"/>
    </xf>
    <xf numFmtId="3" fontId="118" fillId="0" borderId="0" xfId="52" applyNumberFormat="1" applyFont="1" applyAlignment="1">
      <alignment vertical="center"/>
    </xf>
    <xf numFmtId="3" fontId="127" fillId="0" borderId="0" xfId="52" applyNumberFormat="1" applyFont="1" applyAlignment="1">
      <alignment horizontal="left" vertical="center"/>
    </xf>
    <xf numFmtId="0" fontId="93" fillId="0" borderId="0" xfId="52" applyFont="1"/>
    <xf numFmtId="3" fontId="93" fillId="20" borderId="22" xfId="52" applyNumberFormat="1" applyFont="1" applyFill="1" applyBorder="1" applyAlignment="1">
      <alignment horizontal="right" vertical="center"/>
    </xf>
    <xf numFmtId="3" fontId="93" fillId="20" borderId="19" xfId="52" applyNumberFormat="1" applyFont="1" applyFill="1" applyBorder="1" applyAlignment="1">
      <alignment horizontal="left" vertical="center"/>
    </xf>
    <xf numFmtId="3" fontId="93" fillId="20" borderId="22" xfId="52" applyNumberFormat="1" applyFont="1" applyFill="1" applyBorder="1" applyAlignment="1">
      <alignment vertical="center"/>
    </xf>
    <xf numFmtId="3" fontId="93" fillId="20" borderId="19" xfId="52" applyNumberFormat="1" applyFont="1" applyFill="1" applyBorder="1" applyAlignment="1">
      <alignment vertical="center"/>
    </xf>
    <xf numFmtId="3" fontId="93" fillId="20" borderId="19" xfId="52" applyNumberFormat="1" applyFont="1" applyFill="1" applyBorder="1" applyAlignment="1">
      <alignment horizontal="center" vertical="center"/>
    </xf>
    <xf numFmtId="3" fontId="93" fillId="20" borderId="23" xfId="52" applyNumberFormat="1" applyFont="1" applyFill="1" applyBorder="1" applyAlignment="1">
      <alignment horizontal="center" vertical="center"/>
    </xf>
    <xf numFmtId="0" fontId="11" fillId="0" borderId="0" xfId="52" applyFont="1" applyBorder="1" applyAlignment="1">
      <alignment horizontal="left" vertical="center" wrapText="1"/>
    </xf>
    <xf numFmtId="0" fontId="12" fillId="0" borderId="0" xfId="52" applyFont="1" applyFill="1" applyBorder="1" applyAlignment="1">
      <alignment horizontal="left" vertical="center"/>
    </xf>
    <xf numFmtId="0" fontId="9" fillId="0" borderId="0" xfId="10" applyFont="1" applyBorder="1" applyAlignment="1">
      <alignment horizontal="right" vertical="center"/>
    </xf>
    <xf numFmtId="168" fontId="1" fillId="0" borderId="0" xfId="52" applyNumberFormat="1" applyFont="1" applyFill="1" applyBorder="1" applyAlignment="1">
      <alignment horizontal="right" vertical="center"/>
    </xf>
    <xf numFmtId="3" fontId="128" fillId="21" borderId="0" xfId="52" applyNumberFormat="1" applyFont="1" applyFill="1" applyAlignment="1">
      <alignment vertical="center"/>
    </xf>
    <xf numFmtId="3" fontId="129" fillId="21" borderId="0" xfId="52" applyNumberFormat="1" applyFont="1" applyFill="1" applyAlignment="1">
      <alignment vertical="center"/>
    </xf>
    <xf numFmtId="3" fontId="130" fillId="21" borderId="0" xfId="52" applyNumberFormat="1" applyFont="1" applyFill="1" applyAlignment="1">
      <alignment vertical="center"/>
    </xf>
    <xf numFmtId="3" fontId="131" fillId="21" borderId="0" xfId="52" applyNumberFormat="1" applyFont="1" applyFill="1" applyAlignment="1">
      <alignment horizontal="right" vertical="center" readingOrder="2"/>
    </xf>
    <xf numFmtId="168" fontId="36" fillId="0" borderId="17" xfId="52" applyNumberFormat="1" applyFont="1" applyFill="1" applyBorder="1" applyAlignment="1">
      <alignment vertical="center"/>
    </xf>
    <xf numFmtId="168" fontId="59" fillId="0" borderId="0" xfId="52" applyNumberFormat="1" applyFont="1" applyFill="1" applyBorder="1" applyAlignment="1">
      <alignment vertical="center"/>
    </xf>
    <xf numFmtId="168" fontId="23" fillId="0" borderId="0" xfId="52" applyNumberFormat="1" applyFont="1" applyFill="1" applyBorder="1" applyAlignment="1">
      <alignment vertical="center"/>
    </xf>
    <xf numFmtId="0" fontId="93" fillId="0" borderId="21" xfId="52" applyFont="1" applyBorder="1" applyAlignment="1">
      <alignment horizontal="center"/>
    </xf>
    <xf numFmtId="0" fontId="93" fillId="0" borderId="23" xfId="52" applyFont="1" applyBorder="1" applyAlignment="1">
      <alignment horizontal="center"/>
    </xf>
    <xf numFmtId="3" fontId="93" fillId="0" borderId="17" xfId="52" applyNumberFormat="1" applyFont="1" applyFill="1" applyBorder="1" applyAlignment="1">
      <alignment horizontal="left" vertical="center"/>
    </xf>
    <xf numFmtId="168" fontId="93" fillId="0" borderId="17" xfId="52" applyNumberFormat="1" applyFont="1" applyFill="1" applyBorder="1" applyAlignment="1">
      <alignment vertical="center"/>
    </xf>
    <xf numFmtId="168" fontId="93" fillId="0" borderId="20" xfId="52" applyNumberFormat="1" applyFont="1" applyFill="1" applyBorder="1" applyAlignment="1">
      <alignment vertical="center"/>
    </xf>
    <xf numFmtId="3" fontId="93" fillId="0" borderId="21" xfId="52" applyNumberFormat="1" applyFont="1" applyFill="1" applyBorder="1" applyAlignment="1">
      <alignment horizontal="left" vertical="center"/>
    </xf>
    <xf numFmtId="3" fontId="93" fillId="0" borderId="21" xfId="52" applyNumberFormat="1" applyFont="1" applyFill="1" applyBorder="1" applyAlignment="1">
      <alignment horizontal="right" vertical="center"/>
    </xf>
    <xf numFmtId="3" fontId="93" fillId="0" borderId="17" xfId="52" applyNumberFormat="1" applyFont="1" applyFill="1" applyBorder="1" applyAlignment="1">
      <alignment horizontal="right" vertical="center"/>
    </xf>
    <xf numFmtId="3" fontId="132" fillId="21" borderId="17" xfId="52" applyNumberFormat="1" applyFont="1" applyFill="1" applyBorder="1" applyAlignment="1">
      <alignment vertical="center"/>
    </xf>
    <xf numFmtId="168" fontId="132" fillId="21" borderId="17" xfId="52" applyNumberFormat="1" applyFont="1" applyFill="1" applyBorder="1" applyAlignment="1">
      <alignment vertical="center"/>
    </xf>
    <xf numFmtId="168" fontId="84" fillId="0" borderId="0" xfId="0" applyNumberFormat="1" applyFont="1" applyFill="1" applyBorder="1" applyAlignment="1">
      <alignment horizontal="right" vertical="center"/>
    </xf>
    <xf numFmtId="3" fontId="11" fillId="17" borderId="0" xfId="52" applyNumberFormat="1" applyFont="1" applyFill="1" applyBorder="1" applyAlignment="1">
      <alignment horizontal="left"/>
    </xf>
    <xf numFmtId="168" fontId="36" fillId="17" borderId="0" xfId="52" applyNumberFormat="1" applyFont="1" applyFill="1" applyBorder="1" applyAlignment="1"/>
    <xf numFmtId="168" fontId="93" fillId="17" borderId="0" xfId="52" applyNumberFormat="1" applyFont="1" applyFill="1" applyBorder="1" applyAlignment="1"/>
    <xf numFmtId="0" fontId="11" fillId="17" borderId="0" xfId="10" applyFont="1" applyFill="1" applyBorder="1" applyAlignment="1">
      <alignment horizontal="right" readingOrder="2"/>
    </xf>
    <xf numFmtId="168" fontId="36" fillId="17" borderId="17" xfId="52" applyNumberFormat="1" applyFont="1" applyFill="1" applyBorder="1" applyAlignment="1">
      <alignment vertical="center"/>
    </xf>
    <xf numFmtId="168" fontId="93" fillId="17" borderId="20" xfId="52" applyNumberFormat="1" applyFont="1" applyFill="1" applyBorder="1" applyAlignment="1">
      <alignment vertical="center"/>
    </xf>
    <xf numFmtId="0" fontId="93" fillId="17" borderId="21" xfId="52" applyFont="1" applyFill="1" applyBorder="1" applyAlignment="1">
      <alignment horizontal="right"/>
    </xf>
    <xf numFmtId="3" fontId="93" fillId="17" borderId="21" xfId="52" applyNumberFormat="1" applyFont="1" applyFill="1" applyBorder="1" applyAlignment="1">
      <alignment horizontal="left" vertical="center"/>
    </xf>
    <xf numFmtId="1" fontId="4" fillId="0" borderId="0" xfId="65" applyNumberFormat="1" applyFont="1" applyAlignment="1">
      <alignment horizontal="right" vertical="center" readingOrder="2"/>
    </xf>
    <xf numFmtId="167" fontId="8" fillId="0" borderId="0" xfId="75" applyNumberFormat="1" applyFont="1" applyAlignment="1">
      <alignment vertical="center"/>
    </xf>
    <xf numFmtId="167" fontId="9" fillId="0" borderId="0" xfId="75" applyNumberFormat="1" applyFont="1" applyAlignment="1">
      <alignment vertical="center"/>
    </xf>
    <xf numFmtId="1" fontId="5" fillId="0" borderId="0" xfId="75" applyNumberFormat="1" applyFont="1" applyAlignment="1">
      <alignment vertical="center"/>
    </xf>
    <xf numFmtId="1" fontId="7" fillId="0" borderId="0" xfId="77" quotePrefix="1" applyNumberFormat="1" applyFont="1" applyAlignment="1">
      <alignment horizontal="left" vertical="center"/>
    </xf>
    <xf numFmtId="1" fontId="10" fillId="0" borderId="0" xfId="77" quotePrefix="1" applyNumberFormat="1" applyFont="1" applyAlignment="1">
      <alignment horizontal="left" vertical="center"/>
    </xf>
    <xf numFmtId="1" fontId="10" fillId="0" borderId="0" xfId="77" applyNumberFormat="1" applyFont="1" applyAlignment="1">
      <alignment vertical="center"/>
    </xf>
    <xf numFmtId="1" fontId="10" fillId="0" borderId="0" xfId="77" applyNumberFormat="1" applyFont="1" applyAlignment="1">
      <alignment horizontal="left" vertical="center"/>
    </xf>
    <xf numFmtId="1" fontId="5" fillId="0" borderId="0" xfId="77" applyNumberFormat="1" applyFont="1" applyAlignment="1">
      <alignment vertical="center"/>
    </xf>
    <xf numFmtId="1" fontId="10" fillId="0" borderId="0" xfId="77" applyNumberFormat="1" applyFont="1" applyAlignment="1">
      <alignment horizontal="right" vertical="center"/>
    </xf>
    <xf numFmtId="1" fontId="12" fillId="0" borderId="0" xfId="77" applyNumberFormat="1" applyFont="1" applyAlignment="1">
      <alignment horizontal="right" vertical="center" readingOrder="2"/>
    </xf>
    <xf numFmtId="0" fontId="11" fillId="0" borderId="0" xfId="207" applyFont="1" applyAlignment="1">
      <alignment vertical="center"/>
    </xf>
    <xf numFmtId="1" fontId="11" fillId="0" borderId="0" xfId="22" quotePrefix="1" applyNumberFormat="1" applyFont="1" applyFill="1" applyAlignment="1" applyProtection="1">
      <alignment horizontal="left" vertical="center"/>
    </xf>
    <xf numFmtId="3" fontId="5" fillId="0" borderId="0" xfId="22" applyNumberFormat="1" applyFont="1" applyFill="1" applyAlignment="1">
      <alignment horizontal="right" vertical="center"/>
    </xf>
    <xf numFmtId="1" fontId="9" fillId="0" borderId="0" xfId="22" quotePrefix="1" applyNumberFormat="1" applyFont="1" applyFill="1" applyAlignment="1">
      <alignment horizontal="right" vertical="center" readingOrder="2"/>
    </xf>
    <xf numFmtId="1" fontId="4" fillId="0" borderId="0" xfId="77" applyNumberFormat="1" applyFont="1" applyAlignment="1">
      <alignment horizontal="right" vertical="center" readingOrder="2"/>
    </xf>
    <xf numFmtId="1" fontId="21" fillId="0" borderId="0" xfId="78" applyNumberFormat="1" applyFont="1" applyAlignment="1">
      <alignment horizontal="center" vertical="center"/>
    </xf>
    <xf numFmtId="1" fontId="4" fillId="0" borderId="0" xfId="65" applyNumberFormat="1" applyFont="1" applyAlignment="1">
      <alignment horizontal="left" vertical="center"/>
    </xf>
    <xf numFmtId="1" fontId="5" fillId="0" borderId="0" xfId="65" applyNumberFormat="1" applyFont="1" applyAlignment="1">
      <alignment horizontal="left" vertical="center"/>
    </xf>
    <xf numFmtId="1" fontId="7" fillId="0" borderId="0" xfId="65" quotePrefix="1" applyNumberFormat="1" applyFont="1" applyAlignment="1">
      <alignment horizontal="left" vertical="center"/>
    </xf>
    <xf numFmtId="1" fontId="10" fillId="0" borderId="0" xfId="65" quotePrefix="1" applyNumberFormat="1" applyFont="1" applyAlignment="1">
      <alignment horizontal="right" vertical="center"/>
    </xf>
    <xf numFmtId="1" fontId="13" fillId="0" borderId="0" xfId="0" applyNumberFormat="1" applyFont="1" applyAlignment="1">
      <alignment horizontal="left" vertical="center"/>
    </xf>
    <xf numFmtId="1" fontId="13" fillId="0" borderId="0" xfId="1" quotePrefix="1" applyNumberFormat="1" applyFont="1" applyAlignment="1">
      <alignment horizontal="left" vertical="center"/>
    </xf>
    <xf numFmtId="1" fontId="13" fillId="0" borderId="0" xfId="1" applyNumberFormat="1" applyFont="1" applyAlignment="1">
      <alignment horizontal="left" vertical="center"/>
    </xf>
    <xf numFmtId="1" fontId="12" fillId="0" borderId="0" xfId="65" applyNumberFormat="1" applyFont="1" applyAlignment="1">
      <alignment horizontal="left" vertical="center"/>
    </xf>
    <xf numFmtId="1" fontId="7" fillId="0" borderId="0" xfId="58" applyNumberFormat="1" applyFont="1" applyAlignment="1">
      <alignment horizontal="right" vertical="center" readingOrder="2"/>
    </xf>
    <xf numFmtId="1" fontId="10" fillId="0" borderId="0" xfId="65" quotePrefix="1" applyNumberFormat="1" applyFont="1" applyAlignment="1">
      <alignment horizontal="left" vertical="center"/>
    </xf>
    <xf numFmtId="0" fontId="10" fillId="0" borderId="0" xfId="65" applyNumberFormat="1" applyFont="1" applyAlignment="1">
      <alignment horizontal="right" vertical="center"/>
    </xf>
    <xf numFmtId="1" fontId="5" fillId="0" borderId="0" xfId="58" applyNumberFormat="1" applyFont="1" applyAlignment="1">
      <alignment horizontal="right" vertical="center"/>
    </xf>
    <xf numFmtId="1" fontId="5" fillId="0" borderId="0" xfId="58" applyNumberFormat="1" applyFont="1" applyAlignment="1">
      <alignment vertical="center"/>
    </xf>
    <xf numFmtId="1" fontId="10" fillId="0" borderId="0" xfId="58" quotePrefix="1" applyNumberFormat="1" applyFont="1" applyAlignment="1">
      <alignment horizontal="left" vertical="center"/>
    </xf>
    <xf numFmtId="1" fontId="10" fillId="0" borderId="0" xfId="58" quotePrefix="1" applyNumberFormat="1" applyFont="1" applyAlignment="1">
      <alignment horizontal="right" vertical="center"/>
    </xf>
    <xf numFmtId="1" fontId="12" fillId="0" borderId="0" xfId="58" applyNumberFormat="1" applyFont="1" applyAlignment="1">
      <alignment horizontal="right" vertical="center" readingOrder="2"/>
    </xf>
    <xf numFmtId="1" fontId="13" fillId="0" borderId="0" xfId="22" applyNumberFormat="1" applyFont="1" applyAlignment="1">
      <alignment horizontal="left" vertical="center"/>
    </xf>
    <xf numFmtId="1" fontId="5" fillId="0" borderId="0" xfId="58" quotePrefix="1" applyNumberFormat="1" applyFont="1" applyAlignment="1">
      <alignment horizontal="left" vertical="center"/>
    </xf>
    <xf numFmtId="1" fontId="18" fillId="0" borderId="0" xfId="58" quotePrefix="1" applyNumberFormat="1" applyFont="1" applyAlignment="1">
      <alignment horizontal="left" vertical="center"/>
    </xf>
    <xf numFmtId="1" fontId="5" fillId="0" borderId="0" xfId="58" applyNumberFormat="1" applyFont="1" applyAlignment="1">
      <alignment horizontal="left" vertical="center"/>
    </xf>
    <xf numFmtId="1" fontId="18" fillId="0" borderId="0" xfId="58" applyNumberFormat="1" applyFont="1" applyAlignment="1">
      <alignment vertical="center"/>
    </xf>
    <xf numFmtId="1" fontId="13" fillId="0" borderId="0" xfId="56" applyNumberFormat="1" applyFont="1" applyAlignment="1">
      <alignment horizontal="left" vertical="center"/>
    </xf>
    <xf numFmtId="0" fontId="112" fillId="0" borderId="0" xfId="292" applyFont="1" applyAlignment="1">
      <alignment vertical="center"/>
    </xf>
    <xf numFmtId="167" fontId="12" fillId="0" borderId="0" xfId="9" applyNumberFormat="1" applyFont="1" applyAlignment="1">
      <alignment horizontal="right" vertical="center" wrapText="1"/>
    </xf>
    <xf numFmtId="1" fontId="4" fillId="0" borderId="0" xfId="77" applyNumberFormat="1" applyFont="1" applyAlignment="1">
      <alignment horizontal="left" vertical="center"/>
    </xf>
    <xf numFmtId="1" fontId="4" fillId="0" borderId="0" xfId="77" applyNumberFormat="1" applyFont="1" applyAlignment="1">
      <alignment vertical="center"/>
    </xf>
    <xf numFmtId="1" fontId="6" fillId="0" borderId="0" xfId="77" applyNumberFormat="1" applyFont="1" applyAlignment="1">
      <alignment vertical="center" readingOrder="2"/>
    </xf>
    <xf numFmtId="167" fontId="4" fillId="0" borderId="0" xfId="77" applyNumberFormat="1" applyFont="1" applyAlignment="1">
      <alignment vertical="center"/>
    </xf>
    <xf numFmtId="1" fontId="5" fillId="0" borderId="0" xfId="77" applyNumberFormat="1" applyFont="1" applyAlignment="1">
      <alignment horizontal="left" vertical="center"/>
    </xf>
    <xf numFmtId="1" fontId="5" fillId="0" borderId="0" xfId="77" applyNumberFormat="1" applyFont="1" applyAlignment="1">
      <alignment vertical="center" readingOrder="2"/>
    </xf>
    <xf numFmtId="167" fontId="5" fillId="0" borderId="0" xfId="77" applyNumberFormat="1" applyFont="1" applyAlignment="1">
      <alignment vertical="center"/>
    </xf>
    <xf numFmtId="1" fontId="7" fillId="0" borderId="0" xfId="77" applyNumberFormat="1" applyFont="1" applyAlignment="1">
      <alignment vertical="center"/>
    </xf>
    <xf numFmtId="167" fontId="7" fillId="0" borderId="0" xfId="77" applyNumberFormat="1" applyFont="1" applyAlignment="1">
      <alignment vertical="center"/>
    </xf>
    <xf numFmtId="1" fontId="4" fillId="0" borderId="0" xfId="77" applyNumberFormat="1" applyFont="1" applyAlignment="1">
      <alignment vertical="center" readingOrder="2"/>
    </xf>
    <xf numFmtId="1" fontId="17" fillId="0" borderId="0" xfId="291" quotePrefix="1" applyNumberFormat="1" applyFont="1" applyAlignment="1">
      <alignment horizontal="left" vertical="center"/>
    </xf>
    <xf numFmtId="167" fontId="10" fillId="0" borderId="0" xfId="77" applyNumberFormat="1" applyFont="1" applyAlignment="1">
      <alignment vertical="center"/>
    </xf>
    <xf numFmtId="1" fontId="10" fillId="0" borderId="0" xfId="77" quotePrefix="1" applyNumberFormat="1" applyFont="1" applyAlignment="1">
      <alignment horizontal="center" vertical="center" readingOrder="2"/>
    </xf>
    <xf numFmtId="1" fontId="10" fillId="0" borderId="0" xfId="77" applyNumberFormat="1" applyFont="1" applyAlignment="1">
      <alignment horizontal="centerContinuous" vertical="center"/>
    </xf>
    <xf numFmtId="167" fontId="12" fillId="0" borderId="0" xfId="77" applyNumberFormat="1" applyFont="1" applyAlignment="1">
      <alignment vertical="center"/>
    </xf>
    <xf numFmtId="167" fontId="11" fillId="0" borderId="0" xfId="77" applyNumberFormat="1" applyFont="1" applyAlignment="1">
      <alignment vertical="center"/>
    </xf>
    <xf numFmtId="1" fontId="102" fillId="0" borderId="0" xfId="77" applyNumberFormat="1" applyFont="1" applyAlignment="1">
      <alignment horizontal="right" vertical="center" readingOrder="2"/>
    </xf>
    <xf numFmtId="0" fontId="10" fillId="0" borderId="0" xfId="207" applyFont="1" applyAlignment="1">
      <alignment vertical="center"/>
    </xf>
    <xf numFmtId="0" fontId="98" fillId="0" borderId="0" xfId="10" applyFont="1" applyAlignment="1">
      <alignment vertical="center"/>
    </xf>
    <xf numFmtId="167" fontId="9" fillId="0" borderId="0" xfId="291" applyNumberFormat="1" applyFont="1" applyAlignment="1">
      <alignment vertical="center"/>
    </xf>
    <xf numFmtId="0" fontId="9" fillId="0" borderId="0" xfId="10" applyFont="1"/>
    <xf numFmtId="1" fontId="5" fillId="0" borderId="0" xfId="291" applyNumberFormat="1" applyFont="1" applyAlignment="1">
      <alignment vertical="center"/>
    </xf>
    <xf numFmtId="167" fontId="5" fillId="0" borderId="0" xfId="291" applyNumberFormat="1" applyFont="1" applyAlignment="1">
      <alignment vertical="center"/>
    </xf>
    <xf numFmtId="1" fontId="40" fillId="0" borderId="0" xfId="1" quotePrefix="1" applyNumberFormat="1" applyFont="1" applyAlignment="1">
      <alignment horizontal="right" vertical="center" readingOrder="2"/>
    </xf>
    <xf numFmtId="1" fontId="13" fillId="0" borderId="0" xfId="291" applyNumberFormat="1" applyFont="1" applyAlignment="1">
      <alignment horizontal="left" vertical="center"/>
    </xf>
    <xf numFmtId="1" fontId="40" fillId="0" borderId="0" xfId="16" applyNumberFormat="1" applyFont="1" applyAlignment="1">
      <alignment horizontal="right" vertical="center" readingOrder="2"/>
    </xf>
    <xf numFmtId="167" fontId="5" fillId="0" borderId="0" xfId="75" applyNumberFormat="1" applyFont="1" applyAlignment="1">
      <alignment vertical="center"/>
    </xf>
    <xf numFmtId="1" fontId="13" fillId="0" borderId="0" xfId="75" applyNumberFormat="1" applyFont="1" applyAlignment="1">
      <alignment horizontal="left" vertical="center"/>
    </xf>
    <xf numFmtId="1" fontId="21" fillId="0" borderId="0" xfId="207" applyNumberFormat="1" applyFont="1" applyAlignment="1">
      <alignment horizontal="center" vertical="center"/>
    </xf>
    <xf numFmtId="1" fontId="5" fillId="0" borderId="0" xfId="207" applyNumberFormat="1" applyFont="1" applyAlignment="1">
      <alignment vertical="center"/>
    </xf>
    <xf numFmtId="0" fontId="5" fillId="0" borderId="0" xfId="207" applyFont="1" applyAlignment="1">
      <alignment vertical="center"/>
    </xf>
    <xf numFmtId="167" fontId="102" fillId="0" borderId="0" xfId="77" applyNumberFormat="1" applyFont="1" applyAlignment="1">
      <alignment vertical="center"/>
    </xf>
    <xf numFmtId="1" fontId="4" fillId="0" borderId="0" xfId="78" applyNumberFormat="1" applyFont="1" applyAlignment="1">
      <alignment horizontal="left" vertical="center"/>
    </xf>
    <xf numFmtId="1" fontId="4" fillId="0" borderId="0" xfId="78" applyNumberFormat="1" applyFont="1" applyAlignment="1">
      <alignment horizontal="right" vertical="center"/>
    </xf>
    <xf numFmtId="1" fontId="4" fillId="0" borderId="0" xfId="78" applyNumberFormat="1" applyFont="1" applyAlignment="1">
      <alignment vertical="center"/>
    </xf>
    <xf numFmtId="167" fontId="4" fillId="0" borderId="0" xfId="78" applyNumberFormat="1" applyFont="1" applyAlignment="1">
      <alignment vertical="center"/>
    </xf>
    <xf numFmtId="1" fontId="10" fillId="0" borderId="0" xfId="78" applyNumberFormat="1" applyFont="1" applyAlignment="1">
      <alignment horizontal="right" vertical="center"/>
    </xf>
    <xf numFmtId="167" fontId="5" fillId="0" borderId="0" xfId="78" applyNumberFormat="1" applyFont="1" applyAlignment="1">
      <alignment vertical="center"/>
    </xf>
    <xf numFmtId="1" fontId="7" fillId="0" borderId="0" xfId="78" applyNumberFormat="1" applyFont="1" applyAlignment="1">
      <alignment horizontal="right" vertical="center"/>
    </xf>
    <xf numFmtId="1" fontId="7" fillId="0" borderId="0" xfId="78" applyNumberFormat="1" applyFont="1" applyAlignment="1">
      <alignment vertical="center"/>
    </xf>
    <xf numFmtId="167" fontId="7" fillId="0" borderId="0" xfId="78" applyNumberFormat="1" applyFont="1" applyAlignment="1">
      <alignment vertical="center"/>
    </xf>
    <xf numFmtId="1" fontId="10" fillId="0" borderId="0" xfId="77" applyNumberFormat="1" applyFont="1" applyAlignment="1">
      <alignment horizontal="right" vertical="center" readingOrder="2"/>
    </xf>
    <xf numFmtId="1" fontId="10" fillId="0" borderId="0" xfId="77" quotePrefix="1" applyNumberFormat="1" applyFont="1" applyAlignment="1">
      <alignment horizontal="right" vertical="center" readingOrder="2"/>
    </xf>
    <xf numFmtId="1" fontId="10" fillId="0" borderId="0" xfId="78" applyNumberFormat="1" applyFont="1" applyAlignment="1">
      <alignment horizontal="left" vertical="center"/>
    </xf>
    <xf numFmtId="1" fontId="115" fillId="0" borderId="0" xfId="16" applyNumberFormat="1" applyFont="1" applyAlignment="1">
      <alignment horizontal="left"/>
    </xf>
    <xf numFmtId="3" fontId="23" fillId="0" borderId="0" xfId="207" applyNumberFormat="1" applyFont="1"/>
    <xf numFmtId="167" fontId="12" fillId="0" borderId="0" xfId="78" applyNumberFormat="1" applyFont="1" applyAlignment="1">
      <alignment vertical="center"/>
    </xf>
    <xf numFmtId="1" fontId="5" fillId="0" borderId="0" xfId="16" applyNumberFormat="1" applyFont="1" applyAlignment="1">
      <alignment horizontal="left"/>
    </xf>
    <xf numFmtId="3" fontId="20" fillId="0" borderId="0" xfId="207" applyNumberFormat="1" applyFont="1"/>
    <xf numFmtId="1" fontId="116" fillId="0" borderId="0" xfId="207" applyNumberFormat="1" applyFont="1" applyAlignment="1">
      <alignment horizontal="right" readingOrder="2"/>
    </xf>
    <xf numFmtId="167" fontId="11" fillId="0" borderId="0" xfId="78" applyNumberFormat="1" applyFont="1" applyAlignment="1">
      <alignment vertical="center"/>
    </xf>
    <xf numFmtId="1" fontId="117" fillId="0" borderId="0" xfId="207" quotePrefix="1" applyNumberFormat="1" applyFont="1" applyAlignment="1">
      <alignment horizontal="right" readingOrder="2"/>
    </xf>
    <xf numFmtId="0" fontId="5" fillId="0" borderId="0" xfId="207" applyFont="1"/>
    <xf numFmtId="1" fontId="17" fillId="0" borderId="0" xfId="16" applyNumberFormat="1" applyFont="1" applyAlignment="1">
      <alignment horizontal="left"/>
    </xf>
    <xf numFmtId="178" fontId="0" fillId="0" borderId="0" xfId="0" applyNumberFormat="1"/>
    <xf numFmtId="1" fontId="116" fillId="0" borderId="0" xfId="207" quotePrefix="1" applyNumberFormat="1" applyFont="1" applyAlignment="1">
      <alignment horizontal="right" readingOrder="2"/>
    </xf>
    <xf numFmtId="1" fontId="17" fillId="0" borderId="0" xfId="16" quotePrefix="1" applyNumberFormat="1" applyFont="1" applyAlignment="1">
      <alignment horizontal="left"/>
    </xf>
    <xf numFmtId="1" fontId="10" fillId="0" borderId="0" xfId="16" applyNumberFormat="1" applyFont="1" applyAlignment="1">
      <alignment horizontal="left"/>
    </xf>
    <xf numFmtId="1" fontId="117" fillId="0" borderId="0" xfId="207" applyNumberFormat="1" applyFont="1" applyAlignment="1">
      <alignment horizontal="right" readingOrder="2"/>
    </xf>
    <xf numFmtId="1" fontId="11" fillId="0" borderId="0" xfId="16" applyNumberFormat="1" applyFont="1" applyAlignment="1">
      <alignment horizontal="left" vertical="center"/>
    </xf>
    <xf numFmtId="3" fontId="10" fillId="0" borderId="0" xfId="78" applyNumberFormat="1" applyFont="1" applyAlignment="1">
      <alignment horizontal="right" vertical="center"/>
    </xf>
    <xf numFmtId="3" fontId="5" fillId="0" borderId="0" xfId="78" applyNumberFormat="1" applyFont="1" applyAlignment="1">
      <alignment vertical="center"/>
    </xf>
    <xf numFmtId="1" fontId="11" fillId="0" borderId="0" xfId="16" quotePrefix="1" applyNumberFormat="1" applyFont="1" applyAlignment="1">
      <alignment horizontal="left" vertical="center"/>
    </xf>
    <xf numFmtId="1" fontId="12" fillId="0" borderId="0" xfId="16" applyNumberFormat="1" applyFont="1" applyAlignment="1">
      <alignment horizontal="left" vertical="center"/>
    </xf>
    <xf numFmtId="1" fontId="4" fillId="0" borderId="0" xfId="78" applyNumberFormat="1" applyFont="1" applyAlignment="1">
      <alignment horizontal="right" vertical="center" readingOrder="2"/>
    </xf>
    <xf numFmtId="1" fontId="10" fillId="0" borderId="0" xfId="78" quotePrefix="1" applyNumberFormat="1" applyFont="1" applyAlignment="1">
      <alignment horizontal="right" vertical="center"/>
    </xf>
    <xf numFmtId="3" fontId="10" fillId="0" borderId="0" xfId="207" applyNumberFormat="1" applyFont="1" applyAlignment="1">
      <alignment horizontal="left"/>
    </xf>
    <xf numFmtId="3" fontId="18" fillId="3" borderId="0" xfId="16" applyNumberFormat="1" applyFont="1" applyFill="1" applyAlignment="1">
      <alignment horizontal="left"/>
    </xf>
    <xf numFmtId="1" fontId="20" fillId="0" borderId="0" xfId="207" quotePrefix="1" applyNumberFormat="1" applyFont="1" applyAlignment="1">
      <alignment horizontal="right" readingOrder="2"/>
    </xf>
    <xf numFmtId="3" fontId="5" fillId="3" borderId="0" xfId="16" quotePrefix="1" applyNumberFormat="1" applyFont="1" applyFill="1" applyAlignment="1">
      <alignment horizontal="left"/>
    </xf>
    <xf numFmtId="3" fontId="5" fillId="0" borderId="0" xfId="207" applyNumberFormat="1" applyFont="1"/>
    <xf numFmtId="3" fontId="5" fillId="0" borderId="0" xfId="16" applyNumberFormat="1" applyFont="1" applyAlignment="1">
      <alignment horizontal="left"/>
    </xf>
    <xf numFmtId="3" fontId="5" fillId="3" borderId="0" xfId="16" applyNumberFormat="1" applyFont="1" applyFill="1" applyAlignment="1">
      <alignment horizontal="left"/>
    </xf>
    <xf numFmtId="1" fontId="11" fillId="0" borderId="0" xfId="207" applyNumberFormat="1" applyFont="1" applyAlignment="1">
      <alignment horizontal="right" readingOrder="2"/>
    </xf>
    <xf numFmtId="3" fontId="11" fillId="0" borderId="0" xfId="78" applyNumberFormat="1" applyFont="1"/>
    <xf numFmtId="3" fontId="10" fillId="0" borderId="0" xfId="16" applyNumberFormat="1" applyFont="1" applyAlignment="1">
      <alignment horizontal="left"/>
    </xf>
    <xf numFmtId="3" fontId="5" fillId="0" borderId="0" xfId="16" quotePrefix="1" applyNumberFormat="1" applyFont="1" applyAlignment="1">
      <alignment horizontal="left"/>
    </xf>
    <xf numFmtId="167" fontId="13" fillId="0" borderId="0" xfId="78" applyNumberFormat="1" applyFont="1" applyAlignment="1">
      <alignment vertical="center"/>
    </xf>
    <xf numFmtId="1" fontId="116" fillId="0" borderId="0" xfId="207" quotePrefix="1" applyNumberFormat="1" applyFont="1" applyAlignment="1">
      <alignment horizontal="distributed" vertical="distributed" readingOrder="2"/>
    </xf>
    <xf numFmtId="1" fontId="116" fillId="0" borderId="0" xfId="207" applyNumberFormat="1" applyFont="1" applyAlignment="1">
      <alignment horizontal="distributed" vertical="distributed" readingOrder="2"/>
    </xf>
    <xf numFmtId="3" fontId="5" fillId="0" borderId="0" xfId="78" applyNumberFormat="1" applyFont="1"/>
    <xf numFmtId="3" fontId="10" fillId="0" borderId="0" xfId="78" applyNumberFormat="1" applyFont="1" applyAlignment="1">
      <alignment horizontal="left"/>
    </xf>
    <xf numFmtId="3" fontId="5" fillId="0" borderId="0" xfId="207" applyNumberFormat="1" applyFont="1" applyAlignment="1">
      <alignment vertical="center"/>
    </xf>
    <xf numFmtId="1" fontId="5" fillId="0" borderId="0" xfId="16" applyNumberFormat="1" applyFont="1" applyAlignment="1">
      <alignment horizontal="left" vertical="center"/>
    </xf>
    <xf numFmtId="1" fontId="13" fillId="3" borderId="0" xfId="75" applyNumberFormat="1" applyFont="1" applyFill="1" applyAlignment="1">
      <alignment horizontal="left" vertical="center"/>
    </xf>
    <xf numFmtId="1" fontId="5" fillId="0" borderId="0" xfId="78" applyNumberFormat="1" applyFont="1" applyAlignment="1">
      <alignment horizontal="left" vertical="center"/>
    </xf>
    <xf numFmtId="1" fontId="4" fillId="0" borderId="0" xfId="79" applyNumberFormat="1" applyFont="1" applyAlignment="1">
      <alignment horizontal="left" vertical="center"/>
    </xf>
    <xf numFmtId="1" fontId="4" fillId="0" borderId="0" xfId="79" applyNumberFormat="1" applyFont="1" applyAlignment="1">
      <alignment vertical="center"/>
    </xf>
    <xf numFmtId="167" fontId="4" fillId="0" borderId="0" xfId="79" applyNumberFormat="1" applyFont="1" applyAlignment="1">
      <alignment vertical="center"/>
    </xf>
    <xf numFmtId="1" fontId="5" fillId="0" borderId="0" xfId="79" applyNumberFormat="1" applyFont="1" applyAlignment="1">
      <alignment vertical="center"/>
    </xf>
    <xf numFmtId="167" fontId="5" fillId="0" borderId="0" xfId="79" applyNumberFormat="1" applyFont="1" applyAlignment="1">
      <alignment vertical="center"/>
    </xf>
    <xf numFmtId="1" fontId="5" fillId="0" borderId="0" xfId="79" applyNumberFormat="1" applyFont="1" applyAlignment="1">
      <alignment vertical="center" readingOrder="2"/>
    </xf>
    <xf numFmtId="1" fontId="7" fillId="0" borderId="0" xfId="79" quotePrefix="1" applyNumberFormat="1" applyFont="1" applyAlignment="1">
      <alignment horizontal="left" vertical="center"/>
    </xf>
    <xf numFmtId="1" fontId="7" fillId="0" borderId="0" xfId="79" applyNumberFormat="1" applyFont="1" applyAlignment="1">
      <alignment vertical="center"/>
    </xf>
    <xf numFmtId="167" fontId="7" fillId="0" borderId="0" xfId="79" applyNumberFormat="1" applyFont="1" applyAlignment="1">
      <alignment vertical="center"/>
    </xf>
    <xf numFmtId="1" fontId="5" fillId="0" borderId="0" xfId="79" applyNumberFormat="1" applyFont="1" applyAlignment="1">
      <alignment horizontal="right" vertical="center" readingOrder="2"/>
    </xf>
    <xf numFmtId="167" fontId="11" fillId="0" borderId="0" xfId="79" applyNumberFormat="1" applyFont="1" applyAlignment="1">
      <alignment vertical="center"/>
    </xf>
    <xf numFmtId="1" fontId="10" fillId="0" borderId="0" xfId="79" quotePrefix="1" applyNumberFormat="1" applyFont="1" applyAlignment="1">
      <alignment horizontal="center" vertical="center"/>
    </xf>
    <xf numFmtId="1" fontId="5" fillId="0" borderId="0" xfId="207" applyNumberFormat="1" applyFont="1" applyAlignment="1">
      <alignment horizontal="center" vertical="center"/>
    </xf>
    <xf numFmtId="1" fontId="10" fillId="0" borderId="0" xfId="79" applyNumberFormat="1" applyFont="1" applyAlignment="1">
      <alignment horizontal="centerContinuous" vertical="center"/>
    </xf>
    <xf numFmtId="1" fontId="10" fillId="0" borderId="0" xfId="207" applyNumberFormat="1" applyFont="1" applyAlignment="1">
      <alignment horizontal="centerContinuous" vertical="center"/>
    </xf>
    <xf numFmtId="1" fontId="5" fillId="0" borderId="0" xfId="79" applyNumberFormat="1" applyFont="1" applyAlignment="1">
      <alignment horizontal="left" vertical="center"/>
    </xf>
    <xf numFmtId="1" fontId="10" fillId="0" borderId="0" xfId="79" applyNumberFormat="1" applyFont="1" applyAlignment="1">
      <alignment vertical="center"/>
    </xf>
    <xf numFmtId="1" fontId="10" fillId="0" borderId="0" xfId="79" quotePrefix="1" applyNumberFormat="1" applyFont="1" applyAlignment="1">
      <alignment horizontal="right" vertical="center"/>
    </xf>
    <xf numFmtId="1" fontId="10" fillId="0" borderId="0" xfId="79" applyNumberFormat="1" applyFont="1" applyAlignment="1">
      <alignment horizontal="right" vertical="center"/>
    </xf>
    <xf numFmtId="1" fontId="10" fillId="0" borderId="0" xfId="79" quotePrefix="1" applyNumberFormat="1" applyFont="1" applyAlignment="1">
      <alignment horizontal="left" vertical="center"/>
    </xf>
    <xf numFmtId="1" fontId="10" fillId="0" borderId="0" xfId="79" applyNumberFormat="1" applyFont="1" applyAlignment="1">
      <alignment horizontal="right" vertical="center" readingOrder="2"/>
    </xf>
    <xf numFmtId="1" fontId="11" fillId="0" borderId="0" xfId="79" applyNumberFormat="1" applyFont="1" applyAlignment="1">
      <alignment horizontal="right" readingOrder="2"/>
    </xf>
    <xf numFmtId="1" fontId="11" fillId="0" borderId="0" xfId="79" quotePrefix="1" applyNumberFormat="1" applyFont="1" applyAlignment="1">
      <alignment horizontal="right" vertical="center" readingOrder="2"/>
    </xf>
    <xf numFmtId="0" fontId="11" fillId="0" borderId="0" xfId="207" applyFont="1"/>
    <xf numFmtId="1" fontId="11" fillId="0" borderId="0" xfId="79" applyNumberFormat="1" applyFont="1" applyAlignment="1">
      <alignment horizontal="right" vertical="center" readingOrder="2"/>
    </xf>
    <xf numFmtId="167" fontId="12" fillId="0" borderId="0" xfId="79" applyNumberFormat="1" applyFont="1" applyAlignment="1">
      <alignment vertical="center"/>
    </xf>
    <xf numFmtId="195" fontId="12" fillId="0" borderId="0" xfId="290" applyNumberFormat="1" applyFont="1" applyFill="1"/>
    <xf numFmtId="0" fontId="12" fillId="0" borderId="0" xfId="207" applyFont="1"/>
    <xf numFmtId="1" fontId="12" fillId="0" borderId="0" xfId="79" applyNumberFormat="1" applyFont="1" applyAlignment="1">
      <alignment horizontal="right" readingOrder="2"/>
    </xf>
    <xf numFmtId="3" fontId="10" fillId="0" borderId="0" xfId="207" applyNumberFormat="1" applyFont="1" applyAlignment="1">
      <alignment horizontal="center" wrapText="1"/>
    </xf>
    <xf numFmtId="0" fontId="5" fillId="0" borderId="0" xfId="207" applyFont="1" applyAlignment="1">
      <alignment horizontal="center" wrapText="1"/>
    </xf>
    <xf numFmtId="1" fontId="10" fillId="0" borderId="0" xfId="79" applyNumberFormat="1" applyFont="1" applyAlignment="1">
      <alignment horizontal="left" vertical="center"/>
    </xf>
    <xf numFmtId="0" fontId="13" fillId="0" borderId="0" xfId="207" applyFont="1" applyAlignment="1">
      <alignment vertical="center"/>
    </xf>
    <xf numFmtId="3" fontId="20" fillId="0" borderId="0" xfId="207" applyNumberFormat="1" applyFont="1" applyAlignment="1">
      <alignment horizontal="right"/>
    </xf>
    <xf numFmtId="1" fontId="10" fillId="0" borderId="0" xfId="79" applyNumberFormat="1" applyFont="1" applyAlignment="1">
      <alignment horizontal="center" vertical="center"/>
    </xf>
    <xf numFmtId="1" fontId="6" fillId="0" borderId="0" xfId="79" applyNumberFormat="1" applyFont="1" applyAlignment="1">
      <alignment vertical="center" readingOrder="2"/>
    </xf>
    <xf numFmtId="1" fontId="5" fillId="0" borderId="0" xfId="1" applyNumberFormat="1" applyFont="1" applyAlignment="1">
      <alignment horizontal="left" vertical="center" readingOrder="2"/>
    </xf>
    <xf numFmtId="1" fontId="11" fillId="0" borderId="0" xfId="1" applyNumberFormat="1" applyFont="1" applyAlignment="1">
      <alignment horizontal="left" vertical="center" readingOrder="2"/>
    </xf>
    <xf numFmtId="1" fontId="12" fillId="0" borderId="0" xfId="77" quotePrefix="1" applyNumberFormat="1" applyFont="1" applyAlignment="1">
      <alignment horizontal="right" vertical="center" readingOrder="2"/>
    </xf>
    <xf numFmtId="1" fontId="12" fillId="0" borderId="0" xfId="207" applyNumberFormat="1" applyFont="1" applyAlignment="1">
      <alignment vertical="center"/>
    </xf>
    <xf numFmtId="1" fontId="12" fillId="0" borderId="0" xfId="79" applyNumberFormat="1" applyFont="1" applyAlignment="1">
      <alignment horizontal="right" vertical="center"/>
    </xf>
    <xf numFmtId="1" fontId="12" fillId="0" borderId="0" xfId="79" applyNumberFormat="1" applyFont="1" applyAlignment="1">
      <alignment horizontal="left" vertical="center"/>
    </xf>
    <xf numFmtId="1" fontId="12" fillId="0" borderId="0" xfId="79" applyNumberFormat="1" applyFont="1" applyAlignment="1">
      <alignment horizontal="right" vertical="center" readingOrder="2"/>
    </xf>
    <xf numFmtId="1" fontId="9" fillId="0" borderId="0" xfId="79" applyNumberFormat="1" applyFont="1" applyAlignment="1">
      <alignment horizontal="right" vertical="center" readingOrder="2"/>
    </xf>
    <xf numFmtId="167" fontId="9" fillId="0" borderId="0" xfId="79" applyNumberFormat="1" applyFont="1" applyAlignment="1">
      <alignment vertical="center"/>
    </xf>
    <xf numFmtId="167" fontId="8" fillId="0" borderId="0" xfId="79" applyNumberFormat="1" applyFont="1" applyAlignment="1">
      <alignment vertical="center"/>
    </xf>
    <xf numFmtId="1" fontId="8" fillId="0" borderId="0" xfId="79" applyNumberFormat="1" applyFont="1" applyAlignment="1">
      <alignment horizontal="right" readingOrder="2"/>
    </xf>
    <xf numFmtId="0" fontId="8" fillId="0" borderId="0" xfId="207" applyFont="1" applyAlignment="1">
      <alignment vertical="center"/>
    </xf>
    <xf numFmtId="1" fontId="5" fillId="0" borderId="0" xfId="79" applyNumberFormat="1" applyFont="1" applyAlignment="1">
      <alignment horizontal="right" vertical="center"/>
    </xf>
    <xf numFmtId="3" fontId="8" fillId="0" borderId="0" xfId="207" applyNumberFormat="1" applyFont="1" applyAlignment="1">
      <alignment vertical="center"/>
    </xf>
    <xf numFmtId="3" fontId="9" fillId="0" borderId="0" xfId="207" applyNumberFormat="1" applyFont="1" applyAlignment="1">
      <alignment vertical="center"/>
    </xf>
    <xf numFmtId="178" fontId="9" fillId="0" borderId="0" xfId="207" applyNumberFormat="1" applyFont="1" applyAlignment="1">
      <alignment vertical="center"/>
    </xf>
    <xf numFmtId="0" fontId="9" fillId="0" borderId="0" xfId="207" applyFont="1" applyAlignment="1">
      <alignment vertical="center"/>
    </xf>
    <xf numFmtId="3" fontId="8" fillId="0" borderId="0" xfId="207" applyNumberFormat="1" applyFont="1"/>
    <xf numFmtId="1" fontId="5" fillId="0" borderId="0" xfId="207" applyNumberFormat="1" applyFont="1" applyAlignment="1">
      <alignment vertical="center" readingOrder="2"/>
    </xf>
    <xf numFmtId="1" fontId="13" fillId="0" borderId="0" xfId="207" quotePrefix="1" applyNumberFormat="1" applyFont="1" applyAlignment="1">
      <alignment horizontal="left" vertical="center"/>
    </xf>
    <xf numFmtId="1" fontId="13" fillId="0" borderId="0" xfId="207" applyNumberFormat="1" applyFont="1" applyAlignment="1">
      <alignment horizontal="left" vertical="center"/>
    </xf>
    <xf numFmtId="178" fontId="8" fillId="0" borderId="0" xfId="207" applyNumberFormat="1" applyFont="1" applyAlignment="1">
      <alignment vertical="center"/>
    </xf>
    <xf numFmtId="1" fontId="4" fillId="0" borderId="0" xfId="56" quotePrefix="1" applyNumberFormat="1" applyFont="1" applyAlignment="1">
      <alignment horizontal="right" vertical="center" readingOrder="2"/>
    </xf>
    <xf numFmtId="0" fontId="15" fillId="0" borderId="0" xfId="10" applyAlignment="1">
      <alignment vertical="center"/>
    </xf>
    <xf numFmtId="180" fontId="12" fillId="0" borderId="0" xfId="55" applyNumberFormat="1" applyFont="1" applyFill="1" applyBorder="1" applyAlignment="1">
      <alignment horizontal="right" vertical="center"/>
    </xf>
    <xf numFmtId="1" fontId="12" fillId="0" borderId="0" xfId="22" applyNumberFormat="1" applyFont="1" applyFill="1" applyAlignment="1">
      <alignment horizontal="right" vertical="center"/>
    </xf>
    <xf numFmtId="1" fontId="40" fillId="0" borderId="0" xfId="10" applyNumberFormat="1" applyFont="1" applyFill="1" applyAlignment="1">
      <alignment vertical="center"/>
    </xf>
    <xf numFmtId="1" fontId="10" fillId="0" borderId="0" xfId="22" applyNumberFormat="1" applyFont="1" applyFill="1" applyAlignment="1">
      <alignment vertical="center" readingOrder="2"/>
    </xf>
    <xf numFmtId="167" fontId="12" fillId="0" borderId="0" xfId="1" applyNumberFormat="1" applyFont="1" applyFill="1" applyAlignment="1" applyProtection="1">
      <alignment horizontal="left" vertical="center"/>
    </xf>
    <xf numFmtId="1" fontId="4" fillId="0" borderId="0" xfId="56" applyNumberFormat="1" applyFont="1" applyAlignment="1">
      <alignment horizontal="left" vertical="center"/>
    </xf>
    <xf numFmtId="1" fontId="5" fillId="0" borderId="0" xfId="56" applyNumberFormat="1" applyFont="1" applyAlignment="1">
      <alignment horizontal="left" vertical="center"/>
    </xf>
    <xf numFmtId="1" fontId="4" fillId="0" borderId="0" xfId="56" quotePrefix="1" applyNumberFormat="1" applyFont="1" applyAlignment="1">
      <alignment horizontal="left" vertical="center"/>
    </xf>
    <xf numFmtId="1" fontId="57" fillId="0" borderId="0" xfId="56" quotePrefix="1" applyNumberFormat="1" applyFont="1" applyAlignment="1">
      <alignment horizontal="right" vertical="center"/>
    </xf>
    <xf numFmtId="1" fontId="7" fillId="0" borderId="0" xfId="56" quotePrefix="1" applyNumberFormat="1" applyFont="1" applyAlignment="1">
      <alignment horizontal="left" vertical="center"/>
    </xf>
    <xf numFmtId="1" fontId="12" fillId="0" borderId="0" xfId="56" quotePrefix="1" applyNumberFormat="1" applyFont="1" applyAlignment="1">
      <alignment horizontal="center" vertical="center" readingOrder="2"/>
    </xf>
    <xf numFmtId="1" fontId="10" fillId="0" borderId="0" xfId="56" applyNumberFormat="1" applyFont="1" applyAlignment="1">
      <alignment horizontal="right" vertical="center"/>
    </xf>
    <xf numFmtId="3" fontId="12" fillId="0" borderId="0" xfId="56" applyNumberFormat="1" applyFont="1" applyAlignment="1">
      <alignment horizontal="right" vertical="center"/>
    </xf>
    <xf numFmtId="1" fontId="10" fillId="0" borderId="0" xfId="56" quotePrefix="1" applyNumberFormat="1" applyFont="1" applyAlignment="1">
      <alignment horizontal="left" vertical="center"/>
    </xf>
    <xf numFmtId="3" fontId="10" fillId="0" borderId="0" xfId="56" applyNumberFormat="1" applyFont="1" applyAlignment="1">
      <alignment horizontal="right" vertical="center"/>
    </xf>
    <xf numFmtId="1" fontId="5" fillId="0" borderId="0" xfId="56" quotePrefix="1" applyNumberFormat="1" applyFont="1" applyAlignment="1">
      <alignment horizontal="left" vertical="center"/>
    </xf>
    <xf numFmtId="3" fontId="5" fillId="0" borderId="0" xfId="56" applyNumberFormat="1" applyFont="1" applyAlignment="1">
      <alignment horizontal="right" vertical="center"/>
    </xf>
    <xf numFmtId="0" fontId="50" fillId="0" borderId="1" xfId="10" applyFont="1" applyBorder="1" applyAlignment="1">
      <alignment horizontal="left" vertical="center"/>
    </xf>
    <xf numFmtId="3" fontId="5" fillId="0" borderId="0" xfId="56" applyNumberFormat="1" applyFont="1" applyAlignment="1">
      <alignment horizontal="right"/>
    </xf>
    <xf numFmtId="0" fontId="50" fillId="0" borderId="0" xfId="10" applyFont="1" applyAlignment="1">
      <alignment horizontal="left" vertical="center"/>
    </xf>
    <xf numFmtId="1" fontId="5" fillId="0" borderId="0" xfId="56" quotePrefix="1" applyNumberFormat="1" applyFont="1" applyAlignment="1">
      <alignment horizontal="right" vertical="center"/>
    </xf>
    <xf numFmtId="3" fontId="10" fillId="0" borderId="0" xfId="56" applyNumberFormat="1" applyFont="1" applyAlignment="1">
      <alignment horizontal="right"/>
    </xf>
    <xf numFmtId="1" fontId="5" fillId="0" borderId="0" xfId="56" applyNumberFormat="1" applyFont="1" applyAlignment="1">
      <alignment horizontal="right"/>
    </xf>
    <xf numFmtId="178" fontId="5" fillId="0" borderId="0" xfId="56" applyNumberFormat="1" applyFont="1" applyAlignment="1">
      <alignment horizontal="right"/>
    </xf>
    <xf numFmtId="0" fontId="52" fillId="0" borderId="1" xfId="10" applyFont="1" applyBorder="1" applyAlignment="1">
      <alignment horizontal="left" vertical="center"/>
    </xf>
    <xf numFmtId="0" fontId="53" fillId="0" borderId="1" xfId="6" applyFont="1" applyBorder="1" applyAlignment="1">
      <alignment horizontal="left" vertical="center"/>
    </xf>
    <xf numFmtId="183" fontId="51" fillId="0" borderId="0" xfId="6" applyNumberFormat="1" applyFont="1" applyAlignment="1">
      <alignment horizontal="center" vertical="center"/>
    </xf>
    <xf numFmtId="0" fontId="54" fillId="0" borderId="1" xfId="10" applyFont="1" applyBorder="1" applyAlignment="1">
      <alignment horizontal="left" vertical="center"/>
    </xf>
    <xf numFmtId="178" fontId="5" fillId="0" borderId="0" xfId="56" quotePrefix="1" applyNumberFormat="1" applyFont="1" applyAlignment="1">
      <alignment horizontal="right" vertical="center"/>
    </xf>
    <xf numFmtId="3" fontId="10" fillId="0" borderId="0" xfId="10" applyNumberFormat="1" applyFont="1" applyAlignment="1">
      <alignment horizontal="left" vertical="center"/>
    </xf>
    <xf numFmtId="0" fontId="5" fillId="0" borderId="1" xfId="10" applyFont="1" applyBorder="1" applyAlignment="1">
      <alignment horizontal="left" vertical="center"/>
    </xf>
    <xf numFmtId="180" fontId="5" fillId="0" borderId="0" xfId="56" applyNumberFormat="1" applyFont="1" applyAlignment="1">
      <alignment horizontal="right" vertical="center"/>
    </xf>
    <xf numFmtId="3" fontId="18" fillId="0" borderId="0" xfId="55" applyNumberFormat="1" applyFont="1" applyAlignment="1">
      <alignment horizontal="right" vertical="center"/>
    </xf>
    <xf numFmtId="0" fontId="5" fillId="0" borderId="0" xfId="56" applyNumberFormat="1" applyFont="1" applyAlignment="1">
      <alignment horizontal="right" vertical="center"/>
    </xf>
    <xf numFmtId="3" fontId="18" fillId="0" borderId="0" xfId="56" applyNumberFormat="1" applyFont="1" applyAlignment="1">
      <alignment horizontal="right" vertical="center"/>
    </xf>
    <xf numFmtId="0" fontId="10" fillId="0" borderId="1" xfId="10" applyFont="1" applyBorder="1" applyAlignment="1">
      <alignment horizontal="left" vertical="center"/>
    </xf>
    <xf numFmtId="183" fontId="10" fillId="0" borderId="0" xfId="56" applyNumberFormat="1" applyFont="1" applyAlignment="1">
      <alignment horizontal="right" vertical="center"/>
    </xf>
    <xf numFmtId="183" fontId="5" fillId="0" borderId="0" xfId="56" applyNumberFormat="1" applyFont="1" applyAlignment="1">
      <alignment horizontal="right" vertical="center"/>
    </xf>
    <xf numFmtId="3" fontId="112" fillId="0" borderId="0" xfId="55" applyNumberFormat="1" applyFont="1" applyAlignment="1">
      <alignment horizontal="right" vertical="center" wrapText="1" readingOrder="2"/>
    </xf>
    <xf numFmtId="0" fontId="10" fillId="0" borderId="0" xfId="56" applyNumberFormat="1" applyFont="1" applyAlignment="1">
      <alignment horizontal="right" vertical="center"/>
    </xf>
    <xf numFmtId="0" fontId="112" fillId="0" borderId="0" xfId="55" applyFont="1" applyAlignment="1">
      <alignment horizontal="right" vertical="center" readingOrder="2"/>
    </xf>
    <xf numFmtId="1" fontId="5" fillId="0" borderId="0" xfId="21" applyNumberFormat="1" applyFont="1" applyAlignment="1">
      <alignment vertical="center"/>
    </xf>
    <xf numFmtId="1" fontId="5" fillId="0" borderId="0" xfId="1" quotePrefix="1" applyNumberFormat="1" applyFont="1" applyAlignment="1">
      <alignment horizontal="right" vertical="center"/>
    </xf>
    <xf numFmtId="1" fontId="27" fillId="0" borderId="0" xfId="21" applyNumberFormat="1" applyFont="1" applyAlignment="1">
      <alignment vertical="center"/>
    </xf>
    <xf numFmtId="1" fontId="10" fillId="0" borderId="0" xfId="22" applyNumberFormat="1" applyFont="1" applyAlignment="1">
      <alignment horizontal="left" vertical="center"/>
    </xf>
    <xf numFmtId="1" fontId="21" fillId="0" borderId="0" xfId="56" applyNumberFormat="1" applyFont="1" applyAlignment="1">
      <alignment horizontal="center" vertical="center"/>
    </xf>
    <xf numFmtId="167" fontId="40" fillId="0" borderId="0" xfId="56" applyNumberFormat="1" applyFont="1" applyAlignment="1">
      <alignment vertical="center"/>
    </xf>
    <xf numFmtId="1" fontId="5" fillId="17" borderId="0" xfId="56" quotePrefix="1" applyNumberFormat="1" applyFont="1" applyFill="1" applyAlignment="1">
      <alignment horizontal="left" vertical="center"/>
    </xf>
    <xf numFmtId="3" fontId="5" fillId="17" borderId="0" xfId="56" applyNumberFormat="1" applyFont="1" applyFill="1" applyAlignment="1">
      <alignment horizontal="right"/>
    </xf>
    <xf numFmtId="3" fontId="5" fillId="17" borderId="0" xfId="56" applyNumberFormat="1" applyFont="1" applyFill="1" applyAlignment="1">
      <alignment horizontal="right" vertical="center"/>
    </xf>
    <xf numFmtId="1" fontId="5" fillId="17" borderId="0" xfId="56" applyNumberFormat="1" applyFont="1" applyFill="1" applyAlignment="1">
      <alignment horizontal="right" vertical="center" readingOrder="2"/>
    </xf>
    <xf numFmtId="180" fontId="5" fillId="17" borderId="0" xfId="56" applyNumberFormat="1" applyFont="1" applyFill="1" applyAlignment="1">
      <alignment horizontal="right" vertical="center"/>
    </xf>
    <xf numFmtId="1" fontId="5" fillId="17" borderId="0" xfId="10" applyNumberFormat="1" applyFont="1" applyFill="1" applyAlignment="1">
      <alignment vertical="center"/>
    </xf>
    <xf numFmtId="0" fontId="5" fillId="17" borderId="0" xfId="10" applyFont="1" applyFill="1" applyAlignment="1">
      <alignment horizontal="left" vertical="center"/>
    </xf>
    <xf numFmtId="3" fontId="18" fillId="17" borderId="0" xfId="55" applyNumberFormat="1" applyFont="1" applyFill="1" applyAlignment="1">
      <alignment horizontal="right" vertical="center"/>
    </xf>
    <xf numFmtId="1" fontId="5" fillId="17" borderId="0" xfId="56" applyNumberFormat="1" applyFont="1" applyFill="1" applyAlignment="1">
      <alignment horizontal="right" vertical="center"/>
    </xf>
    <xf numFmtId="0" fontId="5" fillId="17" borderId="0" xfId="56" applyNumberFormat="1" applyFont="1" applyFill="1" applyAlignment="1">
      <alignment horizontal="right" vertical="center"/>
    </xf>
    <xf numFmtId="0" fontId="5" fillId="17" borderId="1" xfId="10" applyFont="1" applyFill="1" applyBorder="1" applyAlignment="1">
      <alignment horizontal="left" vertical="center"/>
    </xf>
    <xf numFmtId="1" fontId="7" fillId="0" borderId="0" xfId="63" quotePrefix="1" applyNumberFormat="1" applyFont="1" applyAlignment="1">
      <alignment horizontal="right" vertical="center" readingOrder="2"/>
    </xf>
    <xf numFmtId="1" fontId="10" fillId="0" borderId="0" xfId="63" applyNumberFormat="1" applyFont="1" applyAlignment="1">
      <alignment horizontal="left" vertical="center"/>
    </xf>
    <xf numFmtId="1" fontId="7" fillId="0" borderId="0" xfId="64" quotePrefix="1" applyNumberFormat="1" applyFont="1" applyAlignment="1">
      <alignment horizontal="right" vertical="center" readingOrder="2"/>
    </xf>
    <xf numFmtId="1" fontId="12" fillId="0" borderId="0" xfId="22" applyNumberFormat="1" applyFont="1" applyAlignment="1">
      <alignment horizontal="right" vertical="center"/>
    </xf>
    <xf numFmtId="1" fontId="10" fillId="0" borderId="0" xfId="10" applyNumberFormat="1" applyFont="1" applyAlignment="1">
      <alignment horizontal="center" vertical="center"/>
    </xf>
    <xf numFmtId="1" fontId="4" fillId="0" borderId="0" xfId="63" quotePrefix="1" applyNumberFormat="1" applyFont="1" applyAlignment="1">
      <alignment horizontal="left" vertical="center"/>
    </xf>
    <xf numFmtId="1" fontId="5" fillId="0" borderId="0" xfId="63" applyNumberFormat="1" applyFont="1" applyAlignment="1">
      <alignment horizontal="left" vertical="center"/>
    </xf>
    <xf numFmtId="1" fontId="7" fillId="0" borderId="0" xfId="63" quotePrefix="1" applyNumberFormat="1" applyFont="1" applyAlignment="1">
      <alignment horizontal="left" vertical="center"/>
    </xf>
    <xf numFmtId="1" fontId="10" fillId="0" borderId="0" xfId="63" quotePrefix="1" applyNumberFormat="1" applyFont="1" applyAlignment="1">
      <alignment horizontal="right" vertical="center"/>
    </xf>
    <xf numFmtId="3" fontId="12" fillId="0" borderId="0" xfId="63" applyNumberFormat="1" applyFont="1" applyAlignment="1">
      <alignment vertical="center"/>
    </xf>
    <xf numFmtId="3" fontId="12" fillId="0" borderId="0" xfId="63" applyNumberFormat="1" applyFont="1" applyAlignment="1">
      <alignment horizontal="right" vertical="center"/>
    </xf>
    <xf numFmtId="1" fontId="10" fillId="0" borderId="0" xfId="63" quotePrefix="1" applyNumberFormat="1" applyFont="1" applyAlignment="1">
      <alignment horizontal="left" vertical="center"/>
    </xf>
    <xf numFmtId="1" fontId="7" fillId="0" borderId="0" xfId="63" quotePrefix="1" applyNumberFormat="1" applyFont="1"/>
    <xf numFmtId="1" fontId="14" fillId="0" borderId="0" xfId="63" applyNumberFormat="1" applyFont="1"/>
    <xf numFmtId="1" fontId="5" fillId="0" borderId="0" xfId="63" quotePrefix="1" applyNumberFormat="1" applyFont="1" applyAlignment="1">
      <alignment horizontal="left" vertical="center"/>
    </xf>
    <xf numFmtId="3" fontId="110" fillId="0" borderId="0" xfId="55" applyNumberFormat="1" applyFont="1" applyAlignment="1">
      <alignment horizontal="right" vertical="center"/>
    </xf>
    <xf numFmtId="0" fontId="48" fillId="0" borderId="0" xfId="10" applyFont="1" applyAlignment="1">
      <alignment horizontal="left" vertical="center"/>
    </xf>
    <xf numFmtId="178" fontId="110" fillId="0" borderId="0" xfId="55" applyNumberFormat="1" applyFont="1" applyAlignment="1">
      <alignment horizontal="right" vertical="center"/>
    </xf>
    <xf numFmtId="1" fontId="5" fillId="0" borderId="0" xfId="63" quotePrefix="1" applyNumberFormat="1" applyFont="1" applyAlignment="1">
      <alignment horizontal="left" vertical="center" wrapText="1"/>
    </xf>
    <xf numFmtId="1" fontId="11" fillId="0" borderId="0" xfId="63" applyNumberFormat="1" applyFont="1"/>
    <xf numFmtId="1" fontId="18" fillId="0" borderId="0" xfId="63" quotePrefix="1" applyNumberFormat="1" applyFont="1" applyAlignment="1">
      <alignment horizontal="left" vertical="center"/>
    </xf>
    <xf numFmtId="0" fontId="112" fillId="0" borderId="0" xfId="55" applyFont="1" applyAlignment="1">
      <alignment vertical="center"/>
    </xf>
    <xf numFmtId="1" fontId="5" fillId="0" borderId="0" xfId="63" quotePrefix="1" applyNumberFormat="1" applyFont="1" applyAlignment="1">
      <alignment horizontal="right" vertical="center" wrapText="1"/>
    </xf>
    <xf numFmtId="3" fontId="56" fillId="0" borderId="0" xfId="55" applyNumberFormat="1" applyFont="1" applyAlignment="1">
      <alignment horizontal="center" vertical="center"/>
    </xf>
    <xf numFmtId="3" fontId="55" fillId="0" borderId="0" xfId="10" applyNumberFormat="1" applyFont="1" applyAlignment="1">
      <alignment horizontal="center" vertical="center"/>
    </xf>
    <xf numFmtId="3" fontId="10" fillId="0" borderId="0" xfId="10" applyNumberFormat="1" applyFont="1" applyAlignment="1">
      <alignment vertical="center"/>
    </xf>
    <xf numFmtId="167" fontId="13" fillId="0" borderId="0" xfId="63" applyNumberFormat="1" applyFont="1" applyAlignment="1">
      <alignment vertical="center" wrapText="1"/>
    </xf>
    <xf numFmtId="1" fontId="5" fillId="0" borderId="0" xfId="1" quotePrefix="1" applyNumberFormat="1" applyFont="1" applyAlignment="1">
      <alignment horizontal="left" vertical="center"/>
    </xf>
    <xf numFmtId="1" fontId="26" fillId="0" borderId="0" xfId="21" applyNumberFormat="1" applyFont="1" applyAlignment="1">
      <alignment horizontal="right" vertical="center"/>
    </xf>
    <xf numFmtId="1" fontId="26" fillId="0" borderId="0" xfId="21" applyNumberFormat="1" applyFont="1" applyAlignment="1">
      <alignment vertical="center"/>
    </xf>
    <xf numFmtId="1" fontId="5" fillId="0" borderId="0" xfId="22" applyNumberFormat="1" applyFont="1" applyAlignment="1">
      <alignment horizontal="left" vertical="center"/>
    </xf>
    <xf numFmtId="1" fontId="4" fillId="0" borderId="0" xfId="64" quotePrefix="1" applyNumberFormat="1" applyFont="1" applyAlignment="1">
      <alignment horizontal="left" vertical="center"/>
    </xf>
    <xf numFmtId="1" fontId="7" fillId="0" borderId="0" xfId="64" quotePrefix="1" applyNumberFormat="1" applyFont="1" applyAlignment="1">
      <alignment horizontal="left" vertical="center"/>
    </xf>
    <xf numFmtId="1" fontId="10" fillId="0" borderId="0" xfId="64" applyNumberFormat="1" applyFont="1" applyAlignment="1">
      <alignment horizontal="left" vertical="center"/>
    </xf>
    <xf numFmtId="3" fontId="10" fillId="0" borderId="0" xfId="64" quotePrefix="1" applyNumberFormat="1" applyFont="1" applyAlignment="1">
      <alignment horizontal="right" vertical="center"/>
    </xf>
    <xf numFmtId="179" fontId="5" fillId="0" borderId="0" xfId="10" applyNumberFormat="1" applyFont="1" applyAlignment="1">
      <alignment vertical="center"/>
    </xf>
    <xf numFmtId="1" fontId="10" fillId="0" borderId="0" xfId="64" quotePrefix="1" applyNumberFormat="1" applyFont="1" applyAlignment="1">
      <alignment horizontal="left" vertical="center"/>
    </xf>
    <xf numFmtId="1" fontId="5" fillId="0" borderId="0" xfId="64" quotePrefix="1" applyNumberFormat="1" applyFont="1" applyAlignment="1">
      <alignment horizontal="left" vertical="center"/>
    </xf>
    <xf numFmtId="3" fontId="5" fillId="0" borderId="0" xfId="64" quotePrefix="1" applyNumberFormat="1" applyFont="1" applyAlignment="1">
      <alignment horizontal="right" vertical="center"/>
    </xf>
    <xf numFmtId="1" fontId="5" fillId="0" borderId="0" xfId="64" applyNumberFormat="1" applyFont="1" applyAlignment="1">
      <alignment horizontal="left" vertical="center"/>
    </xf>
    <xf numFmtId="1" fontId="12" fillId="0" borderId="0" xfId="64" quotePrefix="1" applyNumberFormat="1" applyFont="1" applyAlignment="1">
      <alignment horizontal="left" vertical="center"/>
    </xf>
    <xf numFmtId="167" fontId="11" fillId="0" borderId="0" xfId="64" applyNumberFormat="1" applyFont="1" applyFill="1" applyAlignment="1">
      <alignment vertical="center"/>
    </xf>
    <xf numFmtId="3" fontId="11" fillId="0" borderId="0" xfId="10" applyNumberFormat="1" applyFont="1" applyAlignment="1">
      <alignment horizontal="right" vertical="center"/>
    </xf>
    <xf numFmtId="178" fontId="11" fillId="0" borderId="0" xfId="56" applyNumberFormat="1" applyFont="1" applyAlignment="1">
      <alignment horizontal="right" vertical="center"/>
    </xf>
    <xf numFmtId="179" fontId="11" fillId="0" borderId="0" xfId="10" applyNumberFormat="1" applyFont="1" applyAlignment="1">
      <alignment vertical="center"/>
    </xf>
    <xf numFmtId="3" fontId="11" fillId="0" borderId="0" xfId="10" applyNumberFormat="1" applyFont="1" applyAlignment="1">
      <alignment horizontal="left" vertical="center"/>
    </xf>
    <xf numFmtId="1" fontId="11" fillId="0" borderId="0" xfId="64" quotePrefix="1" applyNumberFormat="1" applyFont="1" applyAlignment="1">
      <alignment horizontal="left" vertical="center"/>
    </xf>
    <xf numFmtId="167" fontId="11" fillId="0" borderId="0" xfId="64" applyNumberFormat="1" applyFont="1" applyAlignment="1">
      <alignment horizontal="right" vertical="center"/>
    </xf>
    <xf numFmtId="1" fontId="5" fillId="0" borderId="0" xfId="58" applyNumberFormat="1" applyFont="1" applyAlignment="1">
      <alignment horizontal="right" vertical="center" wrapText="1" readingOrder="2"/>
    </xf>
    <xf numFmtId="1" fontId="5" fillId="0" borderId="0" xfId="58" applyNumberFormat="1" applyFont="1" applyAlignment="1">
      <alignment horizontal="right" vertical="center" readingOrder="2"/>
    </xf>
    <xf numFmtId="1" fontId="5" fillId="0" borderId="0" xfId="10" quotePrefix="1" applyNumberFormat="1" applyFont="1" applyAlignment="1">
      <alignment horizontal="right" vertical="center" readingOrder="2"/>
    </xf>
    <xf numFmtId="1" fontId="5" fillId="0" borderId="0" xfId="58" quotePrefix="1" applyNumberFormat="1" applyFont="1" applyAlignment="1">
      <alignment horizontal="right" vertical="center" readingOrder="2"/>
    </xf>
    <xf numFmtId="1" fontId="18" fillId="0" borderId="0" xfId="58" applyNumberFormat="1" applyFont="1" applyAlignment="1">
      <alignment horizontal="right" vertical="center" readingOrder="2"/>
    </xf>
    <xf numFmtId="1" fontId="11" fillId="0" borderId="0" xfId="58" quotePrefix="1" applyNumberFormat="1" applyFont="1" applyAlignment="1">
      <alignment horizontal="left" vertical="center"/>
    </xf>
    <xf numFmtId="1" fontId="11" fillId="0" borderId="0" xfId="58" applyNumberFormat="1" applyFont="1" applyAlignment="1">
      <alignment vertical="center"/>
    </xf>
    <xf numFmtId="1" fontId="20" fillId="0" borderId="0" xfId="58" quotePrefix="1" applyNumberFormat="1" applyFont="1" applyAlignment="1">
      <alignment horizontal="left" vertical="center"/>
    </xf>
    <xf numFmtId="1" fontId="11" fillId="0" borderId="0" xfId="58" quotePrefix="1" applyNumberFormat="1" applyFont="1" applyAlignment="1">
      <alignment horizontal="right" vertical="center"/>
    </xf>
    <xf numFmtId="1" fontId="11" fillId="0" borderId="0" xfId="58" applyNumberFormat="1" applyFont="1" applyAlignment="1">
      <alignment horizontal="right" vertical="center"/>
    </xf>
    <xf numFmtId="1" fontId="20" fillId="0" borderId="0" xfId="58" quotePrefix="1" applyNumberFormat="1" applyFont="1" applyAlignment="1">
      <alignment horizontal="right" vertical="center"/>
    </xf>
    <xf numFmtId="3" fontId="11" fillId="0" borderId="0" xfId="58" quotePrefix="1" applyNumberFormat="1" applyFont="1" applyAlignment="1">
      <alignment horizontal="right" vertical="center"/>
    </xf>
    <xf numFmtId="1" fontId="12" fillId="0" borderId="0" xfId="53" applyNumberFormat="1" applyFont="1" applyAlignment="1" applyProtection="1">
      <alignment horizontal="left" vertical="center"/>
    </xf>
    <xf numFmtId="1" fontId="12" fillId="0" borderId="0" xfId="53" quotePrefix="1" applyNumberFormat="1" applyFont="1" applyAlignment="1" applyProtection="1">
      <alignment horizontal="left" vertical="center"/>
    </xf>
    <xf numFmtId="1" fontId="11" fillId="0" borderId="0" xfId="53" applyNumberFormat="1" applyFont="1" applyAlignment="1" applyProtection="1">
      <alignment horizontal="left" vertical="center"/>
    </xf>
    <xf numFmtId="1" fontId="8" fillId="0" borderId="0" xfId="53" applyNumberFormat="1" applyFont="1" applyAlignment="1">
      <alignment horizontal="right" vertical="center" readingOrder="2"/>
    </xf>
    <xf numFmtId="1" fontId="8" fillId="0" borderId="0" xfId="53" quotePrefix="1" applyNumberFormat="1" applyFont="1" applyAlignment="1">
      <alignment horizontal="right" vertical="center" readingOrder="2"/>
    </xf>
    <xf numFmtId="1" fontId="9" fillId="0" borderId="0" xfId="53" applyNumberFormat="1" applyFont="1" applyAlignment="1">
      <alignment horizontal="right" vertical="center" readingOrder="2"/>
    </xf>
    <xf numFmtId="174" fontId="12" fillId="0" borderId="0" xfId="53" applyNumberFormat="1" applyFont="1" applyFill="1" applyBorder="1" applyAlignment="1">
      <alignment horizontal="right" vertical="center"/>
    </xf>
    <xf numFmtId="1" fontId="11" fillId="0" borderId="0" xfId="53" applyNumberFormat="1" applyFont="1" applyFill="1" applyAlignment="1" applyProtection="1">
      <alignment horizontal="left" vertical="center"/>
    </xf>
    <xf numFmtId="167" fontId="12" fillId="0" borderId="0" xfId="53" applyNumberFormat="1" applyFont="1" applyFill="1" applyAlignment="1">
      <alignment vertical="center"/>
    </xf>
    <xf numFmtId="1" fontId="11" fillId="0" borderId="0" xfId="53" applyNumberFormat="1" applyFont="1" applyFill="1" applyAlignment="1" applyProtection="1">
      <alignment horizontal="right" vertical="center"/>
    </xf>
    <xf numFmtId="1" fontId="11" fillId="0" borderId="0" xfId="22" applyNumberFormat="1" applyFont="1" applyFill="1" applyAlignment="1" applyProtection="1">
      <alignment horizontal="left" vertical="center"/>
    </xf>
    <xf numFmtId="1" fontId="40" fillId="0" borderId="0" xfId="10" quotePrefix="1" applyNumberFormat="1" applyFont="1" applyFill="1" applyAlignment="1">
      <alignment horizontal="left" vertical="center"/>
    </xf>
    <xf numFmtId="167" fontId="8" fillId="0" borderId="0" xfId="64" applyNumberFormat="1" applyFont="1" applyAlignment="1">
      <alignment horizontal="right" vertical="center"/>
    </xf>
    <xf numFmtId="1" fontId="12" fillId="0" borderId="0" xfId="64" applyNumberFormat="1" applyFont="1" applyAlignment="1">
      <alignment horizontal="left" vertical="center"/>
    </xf>
    <xf numFmtId="3" fontId="8" fillId="0" borderId="0" xfId="10" applyNumberFormat="1" applyFont="1" applyAlignment="1">
      <alignment horizontal="right" vertical="center"/>
    </xf>
    <xf numFmtId="1" fontId="8" fillId="0" borderId="0" xfId="64" quotePrefix="1" applyNumberFormat="1" applyFont="1" applyAlignment="1">
      <alignment horizontal="left" vertical="center"/>
    </xf>
    <xf numFmtId="167" fontId="8" fillId="0" borderId="0" xfId="64" applyNumberFormat="1" applyFont="1" applyAlignment="1">
      <alignment vertical="center"/>
    </xf>
    <xf numFmtId="1" fontId="4" fillId="0" borderId="0" xfId="58" applyNumberFormat="1" applyFont="1" applyAlignment="1">
      <alignment horizontal="left" vertical="center"/>
    </xf>
    <xf numFmtId="1" fontId="6" fillId="0" borderId="0" xfId="58" applyNumberFormat="1" applyFont="1" applyAlignment="1">
      <alignment horizontal="right" vertical="center" readingOrder="2"/>
    </xf>
    <xf numFmtId="1" fontId="5" fillId="0" borderId="0" xfId="58" applyNumberFormat="1" applyFont="1" applyAlignment="1">
      <alignment vertical="center" readingOrder="2"/>
    </xf>
    <xf numFmtId="1" fontId="7" fillId="0" borderId="0" xfId="58" quotePrefix="1" applyNumberFormat="1" applyFont="1" applyAlignment="1">
      <alignment horizontal="left" vertical="center"/>
    </xf>
    <xf numFmtId="1" fontId="14" fillId="0" borderId="0" xfId="58" applyNumberFormat="1" applyFont="1" applyAlignment="1">
      <alignment vertical="center"/>
    </xf>
    <xf numFmtId="1" fontId="7" fillId="0" borderId="0" xfId="58" applyNumberFormat="1" applyFont="1" applyAlignment="1">
      <alignment vertical="center"/>
    </xf>
    <xf numFmtId="1" fontId="14" fillId="0" borderId="0" xfId="58" applyNumberFormat="1" applyFont="1" applyAlignment="1">
      <alignment horizontal="right" vertical="center" readingOrder="2"/>
    </xf>
    <xf numFmtId="1" fontId="10" fillId="0" borderId="0" xfId="59" applyNumberFormat="1" applyFont="1" applyAlignment="1">
      <alignment horizontal="center" vertical="center"/>
    </xf>
    <xf numFmtId="1" fontId="11" fillId="0" borderId="0" xfId="58" applyNumberFormat="1" applyFont="1" applyAlignment="1">
      <alignment horizontal="right" vertical="center" readingOrder="2"/>
    </xf>
    <xf numFmtId="1" fontId="10" fillId="0" borderId="0" xfId="58" applyNumberFormat="1" applyFont="1" applyAlignment="1">
      <alignment horizontal="center" vertical="center"/>
    </xf>
    <xf numFmtId="1" fontId="11" fillId="0" borderId="0" xfId="58" applyNumberFormat="1" applyFont="1" applyAlignment="1">
      <alignment horizontal="center" vertical="center"/>
    </xf>
    <xf numFmtId="3" fontId="10" fillId="0" borderId="0" xfId="60" applyNumberFormat="1" applyFont="1" applyAlignment="1">
      <alignment horizontal="right" vertical="center"/>
    </xf>
    <xf numFmtId="3" fontId="5" fillId="0" borderId="0" xfId="60" applyNumberFormat="1" applyFont="1" applyAlignment="1">
      <alignment horizontal="right" vertical="center"/>
    </xf>
    <xf numFmtId="1" fontId="11" fillId="0" borderId="0" xfId="58" quotePrefix="1" applyNumberFormat="1" applyFont="1" applyAlignment="1">
      <alignment horizontal="right" vertical="center" readingOrder="2"/>
    </xf>
    <xf numFmtId="0" fontId="34" fillId="0" borderId="0" xfId="10" applyFont="1" applyAlignment="1">
      <alignment horizontal="left" vertical="center" wrapText="1"/>
    </xf>
    <xf numFmtId="1" fontId="11" fillId="0" borderId="0" xfId="10" quotePrefix="1" applyNumberFormat="1" applyFont="1" applyAlignment="1">
      <alignment horizontal="right" vertical="center" readingOrder="2"/>
    </xf>
    <xf numFmtId="1" fontId="20" fillId="0" borderId="0" xfId="58" quotePrefix="1" applyNumberFormat="1" applyFont="1" applyAlignment="1">
      <alignment horizontal="right" vertical="center" readingOrder="2"/>
    </xf>
    <xf numFmtId="1" fontId="11" fillId="0" borderId="0" xfId="58" quotePrefix="1" applyNumberFormat="1" applyFont="1" applyAlignment="1">
      <alignment horizontal="right" vertical="center" wrapText="1" readingOrder="2"/>
    </xf>
    <xf numFmtId="1" fontId="20" fillId="0" borderId="0" xfId="58" applyNumberFormat="1" applyFont="1" applyAlignment="1">
      <alignment horizontal="right" vertical="center" readingOrder="2"/>
    </xf>
    <xf numFmtId="3" fontId="10" fillId="0" borderId="0" xfId="58" applyNumberFormat="1" applyFont="1" applyAlignment="1">
      <alignment horizontal="right" vertical="center"/>
    </xf>
    <xf numFmtId="1" fontId="12" fillId="0" borderId="0" xfId="58" applyNumberFormat="1" applyFont="1" applyAlignment="1">
      <alignment vertical="center"/>
    </xf>
    <xf numFmtId="174" fontId="10" fillId="0" borderId="0" xfId="10" applyNumberFormat="1" applyFont="1" applyAlignment="1">
      <alignment horizontal="right" vertical="center"/>
    </xf>
    <xf numFmtId="1" fontId="13" fillId="0" borderId="0" xfId="58" quotePrefix="1" applyNumberFormat="1" applyFont="1" applyAlignment="1">
      <alignment horizontal="left" vertical="center"/>
    </xf>
    <xf numFmtId="167" fontId="5" fillId="0" borderId="0" xfId="58" applyNumberFormat="1" applyFont="1" applyAlignment="1">
      <alignment vertical="center"/>
    </xf>
    <xf numFmtId="0" fontId="10" fillId="0" borderId="0" xfId="60" applyFont="1" applyAlignment="1">
      <alignment horizontal="right" vertical="center"/>
    </xf>
    <xf numFmtId="0" fontId="5" fillId="0" borderId="0" xfId="60" applyFont="1" applyAlignment="1">
      <alignment horizontal="right" vertical="center"/>
    </xf>
    <xf numFmtId="0" fontId="113" fillId="0" borderId="0" xfId="60" applyFont="1" applyAlignment="1">
      <alignment horizontal="right" vertical="center"/>
    </xf>
    <xf numFmtId="1" fontId="100" fillId="0" borderId="0" xfId="58" applyNumberFormat="1" applyFont="1" applyAlignment="1">
      <alignment horizontal="right" vertical="center" readingOrder="2"/>
    </xf>
    <xf numFmtId="1" fontId="100" fillId="0" borderId="0" xfId="58" quotePrefix="1" applyNumberFormat="1" applyFont="1" applyAlignment="1">
      <alignment horizontal="right" vertical="center" readingOrder="2"/>
    </xf>
    <xf numFmtId="0" fontId="10" fillId="0" borderId="0" xfId="61" applyFont="1" applyAlignment="1">
      <alignment horizontal="right" vertical="center"/>
    </xf>
    <xf numFmtId="0" fontId="5" fillId="0" borderId="0" xfId="61" applyFont="1" applyAlignment="1">
      <alignment horizontal="right" vertical="center"/>
    </xf>
    <xf numFmtId="3" fontId="5" fillId="0" borderId="0" xfId="58" applyNumberFormat="1" applyFont="1" applyAlignment="1">
      <alignment horizontal="right" vertical="center"/>
    </xf>
    <xf numFmtId="1" fontId="10" fillId="0" borderId="0" xfId="58" applyNumberFormat="1" applyFont="1" applyAlignment="1">
      <alignment vertical="center"/>
    </xf>
    <xf numFmtId="1" fontId="10" fillId="0" borderId="0" xfId="58" applyNumberFormat="1" applyFont="1" applyAlignment="1">
      <alignment horizontal="right" vertical="center"/>
    </xf>
    <xf numFmtId="167" fontId="8" fillId="2" borderId="0" xfId="37" applyNumberFormat="1" applyFont="1" applyFill="1" applyAlignment="1">
      <alignment vertical="center"/>
    </xf>
    <xf numFmtId="167" fontId="9" fillId="2" borderId="0" xfId="37" applyNumberFormat="1" applyFont="1" applyFill="1" applyAlignment="1">
      <alignment vertical="center"/>
    </xf>
    <xf numFmtId="167" fontId="8" fillId="2" borderId="0" xfId="37" applyNumberFormat="1" applyFont="1" applyFill="1" applyAlignment="1">
      <alignment horizontal="right" vertical="center" readingOrder="2"/>
    </xf>
    <xf numFmtId="167" fontId="8" fillId="2" borderId="0" xfId="34" quotePrefix="1" applyNumberFormat="1" applyFont="1" applyFill="1" applyAlignment="1" applyProtection="1">
      <alignment horizontal="left"/>
    </xf>
    <xf numFmtId="167" fontId="9" fillId="2" borderId="0" xfId="37" applyNumberFormat="1" applyFont="1" applyFill="1" applyAlignment="1"/>
    <xf numFmtId="167" fontId="8" fillId="2" borderId="0" xfId="34" quotePrefix="1" applyNumberFormat="1" applyFont="1" applyFill="1" applyAlignment="1">
      <alignment horizontal="right" readingOrder="2"/>
    </xf>
    <xf numFmtId="167" fontId="8" fillId="2" borderId="0" xfId="37" applyNumberFormat="1" applyFont="1" applyFill="1" applyAlignment="1" applyProtection="1">
      <alignment horizontal="left"/>
    </xf>
    <xf numFmtId="3" fontId="114" fillId="2" borderId="0" xfId="0" applyNumberFormat="1" applyFont="1" applyFill="1" applyAlignment="1"/>
    <xf numFmtId="3" fontId="47" fillId="2" borderId="0" xfId="10" applyNumberFormat="1" applyFont="1" applyFill="1" applyAlignment="1"/>
    <xf numFmtId="167" fontId="8" fillId="2" borderId="0" xfId="37" applyNumberFormat="1" applyFont="1" applyFill="1" applyAlignment="1">
      <alignment horizontal="right" readingOrder="2"/>
    </xf>
    <xf numFmtId="167" fontId="9" fillId="2" borderId="0" xfId="37" applyNumberFormat="1" applyFont="1" applyFill="1" applyAlignment="1" applyProtection="1">
      <alignment horizontal="left"/>
    </xf>
    <xf numFmtId="167" fontId="9" fillId="2" borderId="0" xfId="37" applyNumberFormat="1" applyFont="1" applyFill="1" applyAlignment="1">
      <alignment horizontal="right" readingOrder="2"/>
    </xf>
    <xf numFmtId="167" fontId="8" fillId="2" borderId="0" xfId="34" applyNumberFormat="1" applyFont="1" applyFill="1" applyAlignment="1" applyProtection="1">
      <alignment horizontal="left"/>
    </xf>
    <xf numFmtId="3" fontId="84" fillId="2" borderId="0" xfId="10" applyNumberFormat="1" applyFont="1" applyFill="1" applyAlignment="1"/>
    <xf numFmtId="167" fontId="9" fillId="2" borderId="0" xfId="16" applyNumberFormat="1" applyFont="1" applyFill="1" applyAlignment="1" applyProtection="1">
      <alignment horizontal="left" vertical="center"/>
    </xf>
    <xf numFmtId="171" fontId="8" fillId="2" borderId="0" xfId="10" applyNumberFormat="1" applyFont="1" applyFill="1" applyBorder="1" applyAlignment="1">
      <alignment vertical="center"/>
    </xf>
    <xf numFmtId="171" fontId="9" fillId="2" borderId="0" xfId="10" applyNumberFormat="1" applyFont="1" applyFill="1" applyBorder="1" applyAlignment="1">
      <alignment vertical="center"/>
    </xf>
    <xf numFmtId="0" fontId="9" fillId="2" borderId="0" xfId="10" quotePrefix="1" applyFont="1" applyFill="1" applyAlignment="1">
      <alignment horizontal="right" vertical="center" readingOrder="2"/>
    </xf>
    <xf numFmtId="167" fontId="9" fillId="2" borderId="0" xfId="16" quotePrefix="1" applyNumberFormat="1" applyFont="1" applyFill="1" applyAlignment="1" applyProtection="1">
      <alignment horizontal="left" vertical="center"/>
    </xf>
    <xf numFmtId="167" fontId="122" fillId="2" borderId="0" xfId="40" quotePrefix="1" applyNumberFormat="1" applyFont="1" applyFill="1" applyAlignment="1" applyProtection="1">
      <alignment horizontal="left" vertical="center"/>
    </xf>
    <xf numFmtId="167" fontId="123" fillId="2" borderId="0" xfId="40" applyNumberFormat="1" applyFont="1" applyFill="1" applyAlignment="1">
      <alignment vertical="center"/>
    </xf>
    <xf numFmtId="167" fontId="123" fillId="2" borderId="0" xfId="40" applyNumberFormat="1" applyFont="1" applyFill="1" applyAlignment="1">
      <alignment horizontal="right" vertical="center"/>
    </xf>
    <xf numFmtId="167" fontId="122" fillId="2" borderId="0" xfId="32" applyNumberFormat="1" applyFont="1" applyFill="1" applyAlignment="1">
      <alignment horizontal="right" vertical="center" readingOrder="2"/>
    </xf>
    <xf numFmtId="0" fontId="9" fillId="2" borderId="0" xfId="10" applyFont="1" applyFill="1" applyAlignment="1">
      <alignment vertical="center"/>
    </xf>
    <xf numFmtId="167" fontId="5" fillId="2" borderId="0" xfId="40" applyNumberFormat="1" applyFont="1" applyFill="1" applyAlignment="1">
      <alignment vertical="center"/>
    </xf>
    <xf numFmtId="167" fontId="9" fillId="2" borderId="0" xfId="40" applyNumberFormat="1" applyFont="1" applyFill="1" applyAlignment="1">
      <alignment horizontal="right" vertical="center"/>
    </xf>
    <xf numFmtId="0" fontId="9" fillId="2" borderId="0" xfId="10" applyFont="1" applyFill="1" applyAlignment="1">
      <alignment vertical="center" readingOrder="2"/>
    </xf>
    <xf numFmtId="167" fontId="8" fillId="2" borderId="0" xfId="40" applyNumberFormat="1" applyFont="1" applyFill="1" applyAlignment="1" applyProtection="1">
      <alignment horizontal="left" vertical="center"/>
    </xf>
    <xf numFmtId="3" fontId="84" fillId="2" borderId="0" xfId="10" applyNumberFormat="1" applyFont="1" applyFill="1"/>
    <xf numFmtId="167" fontId="8" fillId="2" borderId="0" xfId="32" quotePrefix="1" applyNumberFormat="1" applyFont="1" applyFill="1" applyAlignment="1">
      <alignment horizontal="right" vertical="center" readingOrder="2"/>
    </xf>
    <xf numFmtId="167" fontId="9" fillId="2" borderId="0" xfId="40" applyNumberFormat="1" applyFont="1" applyFill="1" applyAlignment="1" applyProtection="1">
      <alignment horizontal="left" vertical="center"/>
    </xf>
    <xf numFmtId="3" fontId="9" fillId="2" borderId="0" xfId="10" applyNumberFormat="1" applyFont="1" applyFill="1"/>
    <xf numFmtId="167" fontId="9" fillId="2" borderId="0" xfId="32" quotePrefix="1" applyNumberFormat="1" applyFont="1" applyFill="1" applyAlignment="1">
      <alignment horizontal="right" vertical="center" readingOrder="2"/>
    </xf>
    <xf numFmtId="167" fontId="8" fillId="2" borderId="0" xfId="40" quotePrefix="1" applyNumberFormat="1" applyFont="1" applyFill="1" applyAlignment="1" applyProtection="1">
      <alignment horizontal="left" vertical="center"/>
    </xf>
    <xf numFmtId="167" fontId="8" fillId="2" borderId="0" xfId="40" applyNumberFormat="1" applyFont="1" applyFill="1" applyAlignment="1">
      <alignment vertical="center"/>
    </xf>
    <xf numFmtId="167" fontId="9" fillId="2" borderId="0" xfId="32" applyNumberFormat="1" applyFont="1" applyFill="1" applyAlignment="1">
      <alignment horizontal="right" vertical="center" readingOrder="2"/>
    </xf>
    <xf numFmtId="167" fontId="8" fillId="2" borderId="0" xfId="32" applyNumberFormat="1" applyFont="1" applyFill="1" applyAlignment="1">
      <alignment horizontal="right" vertical="center" readingOrder="2"/>
    </xf>
    <xf numFmtId="167" fontId="7" fillId="2" borderId="0" xfId="36" quotePrefix="1" applyNumberFormat="1" applyFont="1" applyFill="1" applyAlignment="1" applyProtection="1">
      <alignment horizontal="left" vertical="center"/>
    </xf>
    <xf numFmtId="1" fontId="5" fillId="2" borderId="0" xfId="36" applyNumberFormat="1" applyFont="1" applyFill="1" applyAlignment="1">
      <alignment vertical="center"/>
    </xf>
    <xf numFmtId="1" fontId="5" fillId="2" borderId="0" xfId="36" applyNumberFormat="1" applyFont="1" applyFill="1" applyAlignment="1">
      <alignment horizontal="right" vertical="center"/>
    </xf>
    <xf numFmtId="167" fontId="4" fillId="2" borderId="0" xfId="36" applyNumberFormat="1" applyFont="1" applyFill="1" applyBorder="1" applyAlignment="1">
      <alignment horizontal="right" vertical="center" readingOrder="2"/>
    </xf>
    <xf numFmtId="167" fontId="4" fillId="2" borderId="0" xfId="36" applyNumberFormat="1" applyFont="1" applyFill="1" applyAlignment="1">
      <alignment horizontal="right" vertical="center" readingOrder="2"/>
    </xf>
    <xf numFmtId="167" fontId="5" fillId="2" borderId="0" xfId="36" applyNumberFormat="1" applyFont="1" applyFill="1" applyAlignment="1">
      <alignment vertical="center"/>
    </xf>
    <xf numFmtId="167" fontId="5" fillId="2" borderId="0" xfId="36" applyNumberFormat="1" applyFont="1" applyFill="1" applyAlignment="1">
      <alignment horizontal="right" vertical="center" readingOrder="2"/>
    </xf>
    <xf numFmtId="167" fontId="7" fillId="2" borderId="0" xfId="41" quotePrefix="1" applyNumberFormat="1" applyFont="1" applyFill="1" applyAlignment="1" applyProtection="1">
      <alignment horizontal="left" vertical="center"/>
    </xf>
    <xf numFmtId="1" fontId="5" fillId="2" borderId="0" xfId="10" applyNumberFormat="1" applyFont="1" applyFill="1" applyAlignment="1">
      <alignment vertical="center"/>
    </xf>
    <xf numFmtId="1" fontId="5" fillId="2" borderId="0" xfId="41" quotePrefix="1" applyNumberFormat="1" applyFont="1" applyFill="1" applyAlignment="1" applyProtection="1">
      <alignment horizontal="right" vertical="center"/>
    </xf>
    <xf numFmtId="1" fontId="8" fillId="2" borderId="0" xfId="41" applyNumberFormat="1" applyFont="1" applyFill="1" applyAlignment="1">
      <alignment vertical="center"/>
    </xf>
    <xf numFmtId="167" fontId="4" fillId="2" borderId="0" xfId="41" quotePrefix="1" applyNumberFormat="1" applyFont="1" applyFill="1" applyAlignment="1">
      <alignment horizontal="right" vertical="center" readingOrder="2"/>
    </xf>
    <xf numFmtId="167" fontId="5" fillId="2" borderId="0" xfId="41" applyNumberFormat="1" applyFont="1" applyFill="1" applyAlignment="1">
      <alignment vertical="center"/>
    </xf>
    <xf numFmtId="1" fontId="5" fillId="2" borderId="0" xfId="41" applyNumberFormat="1" applyFont="1" applyFill="1" applyAlignment="1">
      <alignment vertical="center"/>
    </xf>
    <xf numFmtId="167" fontId="5" fillId="2" borderId="0" xfId="41" applyNumberFormat="1" applyFont="1" applyFill="1" applyAlignment="1">
      <alignment horizontal="right" vertical="center" readingOrder="2"/>
    </xf>
    <xf numFmtId="167" fontId="7" fillId="2" borderId="0" xfId="34" quotePrefix="1" applyNumberFormat="1" applyFont="1" applyFill="1" applyAlignment="1" applyProtection="1">
      <alignment horizontal="left" vertical="center"/>
    </xf>
    <xf numFmtId="167" fontId="5" fillId="2" borderId="0" xfId="34" applyNumberFormat="1" applyFont="1" applyFill="1" applyAlignment="1">
      <alignment vertical="center"/>
    </xf>
    <xf numFmtId="167" fontId="5" fillId="2" borderId="0" xfId="42" applyNumberFormat="1" applyFont="1" applyFill="1" applyAlignment="1">
      <alignment vertical="center"/>
    </xf>
    <xf numFmtId="167" fontId="4" fillId="2" borderId="0" xfId="42" applyNumberFormat="1" applyFont="1" applyFill="1" applyAlignment="1">
      <alignment vertical="center" readingOrder="2"/>
    </xf>
    <xf numFmtId="2" fontId="10" fillId="2" borderId="0" xfId="34" applyNumberFormat="1" applyFont="1" applyFill="1" applyAlignment="1">
      <alignment vertical="center"/>
    </xf>
    <xf numFmtId="0" fontId="12" fillId="2" borderId="0" xfId="45" applyNumberFormat="1" applyFont="1" applyFill="1" applyBorder="1" applyAlignment="1" applyProtection="1">
      <alignment horizontal="left" vertical="center"/>
    </xf>
    <xf numFmtId="3" fontId="12" fillId="2" borderId="0" xfId="45" applyNumberFormat="1" applyFont="1" applyFill="1" applyBorder="1" applyAlignment="1">
      <alignment horizontal="right" vertical="center"/>
    </xf>
    <xf numFmtId="0" fontId="10" fillId="2" borderId="0" xfId="45" applyNumberFormat="1" applyFont="1" applyFill="1" applyBorder="1" applyAlignment="1" applyProtection="1">
      <alignment horizontal="left" vertical="center"/>
    </xf>
    <xf numFmtId="168" fontId="2" fillId="2" borderId="0" xfId="0" applyNumberFormat="1" applyFont="1" applyFill="1" applyBorder="1" applyAlignment="1">
      <alignment vertical="center"/>
    </xf>
    <xf numFmtId="0" fontId="42" fillId="2" borderId="0" xfId="10" applyFont="1" applyFill="1" applyBorder="1" applyAlignment="1">
      <alignment vertical="center"/>
    </xf>
    <xf numFmtId="3" fontId="12" fillId="2" borderId="0" xfId="10" applyNumberFormat="1" applyFont="1" applyFill="1" applyBorder="1" applyAlignment="1">
      <alignment vertical="center"/>
    </xf>
    <xf numFmtId="0" fontId="5" fillId="2" borderId="0" xfId="10" applyFont="1" applyFill="1" applyBorder="1" applyAlignment="1">
      <alignment horizontal="left" vertical="center" indent="1"/>
    </xf>
    <xf numFmtId="168" fontId="0" fillId="2" borderId="0" xfId="0" applyNumberFormat="1" applyFont="1" applyFill="1" applyBorder="1" applyAlignment="1">
      <alignment vertical="center"/>
    </xf>
    <xf numFmtId="0" fontId="15" fillId="2" borderId="0" xfId="10" applyFont="1" applyFill="1" applyBorder="1" applyAlignment="1">
      <alignment horizontal="right" vertical="center" indent="2"/>
    </xf>
    <xf numFmtId="3" fontId="11" fillId="2" borderId="0" xfId="10" applyNumberFormat="1" applyFont="1" applyFill="1" applyBorder="1" applyAlignment="1">
      <alignment vertical="center"/>
    </xf>
    <xf numFmtId="0" fontId="26" fillId="2" borderId="0" xfId="10" applyFont="1" applyFill="1" applyBorder="1" applyAlignment="1">
      <alignment vertical="center"/>
    </xf>
    <xf numFmtId="0" fontId="5" fillId="2" borderId="0" xfId="10" applyFont="1" applyFill="1" applyBorder="1" applyAlignment="1">
      <alignment vertical="center"/>
    </xf>
    <xf numFmtId="0" fontId="5" fillId="2" borderId="0" xfId="10" applyFont="1" applyFill="1" applyBorder="1" applyAlignment="1">
      <alignment horizontal="right" vertical="center" indent="2"/>
    </xf>
    <xf numFmtId="0" fontId="22" fillId="2" borderId="0" xfId="10" applyFont="1" applyFill="1" applyBorder="1" applyAlignment="1">
      <alignment vertical="center"/>
    </xf>
    <xf numFmtId="0" fontId="5" fillId="2" borderId="0" xfId="10" applyFont="1" applyFill="1" applyBorder="1" applyAlignment="1">
      <alignment horizontal="left" vertical="center"/>
    </xf>
    <xf numFmtId="0" fontId="5" fillId="2" borderId="0" xfId="10" applyNumberFormat="1" applyFont="1" applyFill="1" applyBorder="1" applyAlignment="1">
      <alignment vertical="center"/>
    </xf>
    <xf numFmtId="3" fontId="5" fillId="2" borderId="0" xfId="45" applyNumberFormat="1" applyFont="1" applyFill="1" applyBorder="1" applyAlignment="1">
      <alignment horizontal="right" vertical="center"/>
    </xf>
    <xf numFmtId="3" fontId="23" fillId="2" borderId="0" xfId="10" applyNumberFormat="1" applyFont="1" applyFill="1" applyBorder="1" applyAlignment="1">
      <alignment vertical="center"/>
    </xf>
    <xf numFmtId="167" fontId="10" fillId="2" borderId="0" xfId="43" applyNumberFormat="1" applyFont="1" applyFill="1" applyAlignment="1" applyProtection="1">
      <alignment horizontal="left" vertical="center"/>
    </xf>
    <xf numFmtId="167" fontId="12" fillId="2" borderId="0" xfId="43" applyNumberFormat="1" applyFont="1" applyFill="1" applyAlignment="1"/>
    <xf numFmtId="167" fontId="12" fillId="2" borderId="0" xfId="43" applyNumberFormat="1" applyFont="1" applyFill="1" applyAlignment="1">
      <alignment horizontal="right" vertical="center" readingOrder="2"/>
    </xf>
    <xf numFmtId="167" fontId="12" fillId="2" borderId="0" xfId="43" applyNumberFormat="1" applyFont="1" applyFill="1" applyAlignment="1" applyProtection="1">
      <alignment horizontal="left" vertical="center"/>
    </xf>
    <xf numFmtId="167" fontId="10" fillId="2" borderId="0" xfId="43" applyNumberFormat="1" applyFont="1" applyFill="1" applyAlignment="1">
      <alignment vertical="center"/>
    </xf>
    <xf numFmtId="167" fontId="12" fillId="2" borderId="0" xfId="43" applyNumberFormat="1" applyFont="1" applyFill="1" applyAlignment="1">
      <alignment vertical="center" readingOrder="2"/>
    </xf>
    <xf numFmtId="0" fontId="5" fillId="2" borderId="0" xfId="10" applyFont="1" applyFill="1" applyAlignment="1">
      <alignment vertical="center"/>
    </xf>
    <xf numFmtId="168" fontId="18" fillId="2" borderId="0" xfId="0" applyNumberFormat="1" applyFont="1" applyFill="1" applyBorder="1" applyAlignment="1">
      <alignment vertical="center"/>
    </xf>
    <xf numFmtId="167" fontId="12" fillId="2" borderId="0" xfId="43" applyNumberFormat="1" applyFont="1" applyFill="1" applyAlignment="1" applyProtection="1">
      <alignment horizontal="left" readingOrder="1"/>
    </xf>
    <xf numFmtId="167" fontId="12" fillId="2" borderId="0" xfId="43" applyNumberFormat="1" applyFont="1" applyFill="1" applyAlignment="1">
      <alignment vertical="center"/>
    </xf>
    <xf numFmtId="0" fontId="5" fillId="2" borderId="0" xfId="10" applyFont="1" applyFill="1" applyAlignment="1">
      <alignment horizontal="left" vertical="center"/>
    </xf>
    <xf numFmtId="167" fontId="11" fillId="2" borderId="0" xfId="43" applyNumberFormat="1" applyFont="1" applyFill="1" applyAlignment="1">
      <alignment vertical="center"/>
    </xf>
    <xf numFmtId="167" fontId="12" fillId="2" borderId="0" xfId="43" applyNumberFormat="1" applyFont="1" applyFill="1" applyAlignment="1" applyProtection="1">
      <alignment horizontal="left"/>
    </xf>
    <xf numFmtId="167" fontId="12" fillId="2" borderId="0" xfId="43" quotePrefix="1" applyNumberFormat="1" applyFont="1" applyFill="1" applyAlignment="1">
      <alignment vertical="center" readingOrder="2"/>
    </xf>
    <xf numFmtId="0" fontId="15" fillId="2" borderId="0" xfId="10" applyFont="1" applyFill="1" applyAlignment="1">
      <alignment vertical="center"/>
    </xf>
    <xf numFmtId="167" fontId="5" fillId="2" borderId="0" xfId="43" applyNumberFormat="1" applyFont="1" applyFill="1" applyAlignment="1">
      <alignment vertical="center"/>
    </xf>
    <xf numFmtId="0" fontId="10" fillId="2" borderId="0" xfId="10" applyFont="1" applyFill="1" applyAlignment="1">
      <alignment vertical="center"/>
    </xf>
    <xf numFmtId="0" fontId="34" fillId="2" borderId="0" xfId="10" applyFont="1" applyFill="1" applyAlignment="1">
      <alignment vertical="center"/>
    </xf>
    <xf numFmtId="167" fontId="41" fillId="2" borderId="0" xfId="43" applyNumberFormat="1" applyFont="1" applyFill="1" applyAlignment="1">
      <alignment vertical="center"/>
    </xf>
    <xf numFmtId="168" fontId="120" fillId="2" borderId="0" xfId="0" applyNumberFormat="1" applyFont="1" applyFill="1" applyBorder="1" applyAlignment="1">
      <alignment vertical="center"/>
    </xf>
    <xf numFmtId="168" fontId="43" fillId="2" borderId="0" xfId="0" applyNumberFormat="1" applyFont="1" applyFill="1" applyBorder="1" applyAlignment="1">
      <alignment vertical="center"/>
    </xf>
    <xf numFmtId="0" fontId="12" fillId="2" borderId="0" xfId="43" applyNumberFormat="1" applyFont="1" applyFill="1" applyAlignment="1" applyProtection="1">
      <alignment horizontal="left" vertical="center"/>
    </xf>
    <xf numFmtId="0" fontId="8" fillId="2" borderId="0" xfId="49" applyFont="1" applyFill="1" applyBorder="1" applyAlignment="1">
      <alignment vertical="center"/>
    </xf>
    <xf numFmtId="167" fontId="8" fillId="2" borderId="0" xfId="47" applyNumberFormat="1" applyFont="1" applyFill="1" applyBorder="1" applyAlignment="1">
      <alignment vertical="center" shrinkToFit="1"/>
    </xf>
    <xf numFmtId="167" fontId="8" fillId="2" borderId="0" xfId="47" applyNumberFormat="1" applyFont="1" applyFill="1" applyBorder="1" applyAlignment="1">
      <alignment vertical="center"/>
    </xf>
    <xf numFmtId="193" fontId="8" fillId="2" borderId="0" xfId="286" applyNumberFormat="1" applyFont="1" applyFill="1" applyAlignment="1">
      <alignment horizontal="right" vertical="center"/>
    </xf>
    <xf numFmtId="167" fontId="8" fillId="2" borderId="0" xfId="48" applyNumberFormat="1" applyFont="1" applyFill="1" applyAlignment="1">
      <alignment horizontal="right" vertical="center" readingOrder="2"/>
    </xf>
    <xf numFmtId="167" fontId="8" fillId="2" borderId="0" xfId="50" applyNumberFormat="1" applyFont="1" applyFill="1" applyAlignment="1" applyProtection="1">
      <alignment horizontal="left" vertical="center"/>
    </xf>
    <xf numFmtId="167" fontId="9" fillId="2" borderId="0" xfId="47" applyNumberFormat="1" applyFont="1" applyFill="1" applyAlignment="1">
      <alignment vertical="center"/>
    </xf>
    <xf numFmtId="3" fontId="8" fillId="2" borderId="0" xfId="48" applyNumberFormat="1" applyFont="1" applyFill="1" applyBorder="1" applyAlignment="1" applyProtection="1">
      <alignment vertical="center"/>
    </xf>
    <xf numFmtId="171" fontId="8" fillId="2" borderId="0" xfId="48" applyNumberFormat="1" applyFont="1" applyFill="1" applyBorder="1" applyAlignment="1" applyProtection="1">
      <alignment vertical="center"/>
    </xf>
    <xf numFmtId="177" fontId="8" fillId="2" borderId="0" xfId="48" applyNumberFormat="1" applyFont="1" applyFill="1" applyBorder="1" applyAlignment="1" applyProtection="1">
      <alignment vertical="center"/>
    </xf>
    <xf numFmtId="167" fontId="8" fillId="2" borderId="0" xfId="45" applyNumberFormat="1" applyFont="1" applyFill="1" applyAlignment="1">
      <alignment horizontal="right" vertical="center" readingOrder="2"/>
    </xf>
    <xf numFmtId="167" fontId="5" fillId="2" borderId="0" xfId="48" applyNumberFormat="1" applyFont="1" applyFill="1" applyAlignment="1" applyProtection="1">
      <alignment horizontal="left" vertical="center"/>
    </xf>
    <xf numFmtId="167" fontId="5" fillId="2" borderId="0" xfId="47" applyNumberFormat="1" applyFont="1" applyFill="1" applyAlignment="1">
      <alignment vertical="center"/>
    </xf>
    <xf numFmtId="3" fontId="5" fillId="2" borderId="0" xfId="10" applyNumberFormat="1" applyFont="1" applyFill="1" applyBorder="1" applyAlignment="1">
      <alignment vertical="center"/>
    </xf>
    <xf numFmtId="3" fontId="5" fillId="2" borderId="0" xfId="47" applyNumberFormat="1" applyFont="1" applyFill="1" applyBorder="1" applyAlignment="1">
      <alignment vertical="center"/>
    </xf>
    <xf numFmtId="167" fontId="5" fillId="2" borderId="0" xfId="47" applyNumberFormat="1" applyFont="1" applyFill="1" applyBorder="1" applyAlignment="1">
      <alignment vertical="center"/>
    </xf>
    <xf numFmtId="177" fontId="5" fillId="2" borderId="0" xfId="48" applyNumberFormat="1" applyFont="1" applyFill="1" applyBorder="1" applyAlignment="1" applyProtection="1">
      <alignment vertical="center"/>
    </xf>
    <xf numFmtId="167" fontId="11" fillId="2" borderId="0" xfId="48" applyNumberFormat="1" applyFont="1" applyFill="1" applyAlignment="1">
      <alignment horizontal="right" vertical="center" readingOrder="2"/>
    </xf>
    <xf numFmtId="167" fontId="7" fillId="2" borderId="0" xfId="48" quotePrefix="1" applyNumberFormat="1" applyFont="1" applyFill="1" applyAlignment="1" applyProtection="1">
      <alignment horizontal="left" vertical="center"/>
    </xf>
    <xf numFmtId="167" fontId="10" fillId="2" borderId="0" xfId="47" applyNumberFormat="1" applyFont="1" applyFill="1" applyAlignment="1">
      <alignment vertical="center"/>
    </xf>
    <xf numFmtId="167" fontId="7" fillId="2" borderId="0" xfId="48" quotePrefix="1" applyNumberFormat="1" applyFont="1" applyFill="1" applyAlignment="1">
      <alignment horizontal="right" vertical="center" readingOrder="2"/>
    </xf>
    <xf numFmtId="177" fontId="4" fillId="2" borderId="0" xfId="48" applyNumberFormat="1" applyFont="1" applyFill="1" applyAlignment="1">
      <alignment horizontal="right" vertical="center" readingOrder="2"/>
    </xf>
    <xf numFmtId="3" fontId="5" fillId="2" borderId="0" xfId="48" applyNumberFormat="1" applyFont="1" applyFill="1" applyBorder="1" applyAlignment="1" applyProtection="1">
      <alignment vertical="center"/>
    </xf>
    <xf numFmtId="167" fontId="11" fillId="2" borderId="0" xfId="48" quotePrefix="1" applyNumberFormat="1" applyFont="1" applyFill="1" applyAlignment="1">
      <alignment horizontal="right" vertical="center" readingOrder="2"/>
    </xf>
    <xf numFmtId="49" fontId="8" fillId="2" borderId="0" xfId="48" applyNumberFormat="1" applyFont="1" applyFill="1" applyAlignment="1">
      <alignment horizontal="left" vertical="center"/>
    </xf>
    <xf numFmtId="1" fontId="8" fillId="2" borderId="0" xfId="48" applyNumberFormat="1" applyFont="1" applyFill="1" applyAlignment="1">
      <alignment horizontal="right" vertical="center"/>
    </xf>
    <xf numFmtId="167" fontId="8" fillId="2" borderId="0" xfId="47" applyNumberFormat="1" applyFont="1" applyFill="1" applyAlignment="1">
      <alignment vertical="center"/>
    </xf>
    <xf numFmtId="167" fontId="9" fillId="2" borderId="0" xfId="47" applyNumberFormat="1" applyFont="1" applyFill="1" applyAlignment="1">
      <alignment horizontal="right" vertical="center"/>
    </xf>
    <xf numFmtId="0" fontId="8" fillId="2" borderId="0" xfId="10" applyFont="1" applyFill="1" applyBorder="1" applyAlignment="1">
      <alignment vertical="center"/>
    </xf>
    <xf numFmtId="177" fontId="8" fillId="2" borderId="0" xfId="48" applyNumberFormat="1" applyFont="1" applyFill="1" applyBorder="1" applyAlignment="1" applyProtection="1">
      <alignment horizontal="right" vertical="center"/>
    </xf>
    <xf numFmtId="0" fontId="8" fillId="2" borderId="0" xfId="49" applyFont="1" applyFill="1" applyBorder="1" applyAlignment="1">
      <alignment horizontal="left" vertical="center"/>
    </xf>
    <xf numFmtId="168" fontId="8" fillId="2" borderId="0" xfId="0" applyNumberFormat="1" applyFont="1" applyFill="1" applyBorder="1" applyAlignment="1">
      <alignment horizontal="right" vertical="center"/>
    </xf>
    <xf numFmtId="193" fontId="8" fillId="2" borderId="0" xfId="286" applyNumberFormat="1" applyFont="1" applyFill="1" applyBorder="1" applyAlignment="1">
      <alignment horizontal="right" vertical="center"/>
    </xf>
    <xf numFmtId="167" fontId="8" fillId="2" borderId="0" xfId="48" applyNumberFormat="1" applyFont="1" applyFill="1" applyBorder="1" applyAlignment="1">
      <alignment horizontal="right" vertical="center" readingOrder="2"/>
    </xf>
    <xf numFmtId="167" fontId="9" fillId="2" borderId="0" xfId="48" quotePrefix="1" applyNumberFormat="1" applyFont="1" applyFill="1" applyAlignment="1" applyProtection="1">
      <alignment horizontal="left" vertical="center"/>
    </xf>
    <xf numFmtId="168" fontId="9" fillId="2" borderId="0" xfId="0" applyNumberFormat="1" applyFont="1" applyFill="1" applyBorder="1" applyAlignment="1">
      <alignment horizontal="right" vertical="center"/>
    </xf>
    <xf numFmtId="193" fontId="9" fillId="2" borderId="0" xfId="286" applyNumberFormat="1" applyFont="1" applyFill="1" applyBorder="1" applyAlignment="1">
      <alignment horizontal="right" vertical="center"/>
    </xf>
    <xf numFmtId="167" fontId="9" fillId="2" borderId="0" xfId="48" applyNumberFormat="1" applyFont="1" applyFill="1" applyBorder="1" applyAlignment="1">
      <alignment horizontal="right" vertical="center" readingOrder="2"/>
    </xf>
    <xf numFmtId="0" fontId="9" fillId="2" borderId="0" xfId="49" applyFont="1" applyFill="1" applyBorder="1" applyAlignment="1">
      <alignment vertical="center"/>
    </xf>
    <xf numFmtId="167" fontId="8" fillId="2" borderId="0" xfId="45" applyNumberFormat="1" applyFont="1" applyFill="1" applyBorder="1" applyAlignment="1">
      <alignment horizontal="right" vertical="center" readingOrder="2"/>
    </xf>
    <xf numFmtId="0" fontId="9" fillId="2" borderId="0" xfId="10" applyFont="1" applyFill="1" applyBorder="1" applyAlignment="1">
      <alignment horizontal="right" vertical="center"/>
    </xf>
    <xf numFmtId="3" fontId="9" fillId="2" borderId="0" xfId="47" applyNumberFormat="1" applyFont="1" applyFill="1" applyBorder="1" applyAlignment="1">
      <alignment vertical="center"/>
    </xf>
    <xf numFmtId="176" fontId="9" fillId="2" borderId="0" xfId="47" applyNumberFormat="1" applyFont="1" applyFill="1" applyBorder="1" applyAlignment="1">
      <alignment horizontal="right" vertical="center"/>
    </xf>
    <xf numFmtId="167" fontId="9" fillId="2" borderId="0" xfId="48" quotePrefix="1" applyNumberFormat="1" applyFont="1" applyFill="1" applyBorder="1" applyAlignment="1">
      <alignment horizontal="right" vertical="center" readingOrder="2"/>
    </xf>
    <xf numFmtId="193" fontId="8" fillId="2" borderId="0" xfId="286" applyNumberFormat="1" applyFont="1" applyFill="1" applyBorder="1" applyAlignment="1">
      <alignment vertical="center"/>
    </xf>
    <xf numFmtId="0" fontId="5" fillId="2" borderId="0" xfId="49" applyFont="1" applyFill="1" applyBorder="1" applyAlignment="1">
      <alignment vertical="center"/>
    </xf>
    <xf numFmtId="171" fontId="5" fillId="2" borderId="0" xfId="48" applyNumberFormat="1" applyFont="1" applyFill="1" applyBorder="1" applyAlignment="1" applyProtection="1">
      <alignment vertical="center"/>
    </xf>
    <xf numFmtId="0" fontId="11" fillId="2" borderId="0" xfId="10" applyFont="1" applyFill="1" applyAlignment="1">
      <alignment horizontal="right" vertical="center"/>
    </xf>
    <xf numFmtId="0" fontId="45" fillId="2" borderId="0" xfId="10" applyFont="1" applyFill="1" applyAlignment="1">
      <alignment horizontal="right" vertical="center"/>
    </xf>
    <xf numFmtId="167" fontId="10" fillId="2" borderId="0" xfId="48" applyNumberFormat="1" applyFont="1" applyFill="1" applyAlignment="1" applyProtection="1">
      <alignment horizontal="left" vertical="center"/>
    </xf>
    <xf numFmtId="3" fontId="10" fillId="2" borderId="0" xfId="48" applyNumberFormat="1" applyFont="1" applyFill="1" applyBorder="1" applyAlignment="1" applyProtection="1">
      <alignment vertical="center"/>
    </xf>
    <xf numFmtId="177" fontId="10" fillId="2" borderId="0" xfId="48" applyNumberFormat="1" applyFont="1" applyFill="1" applyBorder="1" applyAlignment="1" applyProtection="1">
      <alignment vertical="center"/>
    </xf>
    <xf numFmtId="167" fontId="12" fillId="2" borderId="0" xfId="48" applyNumberFormat="1" applyFont="1" applyFill="1" applyAlignment="1">
      <alignment horizontal="right" vertical="center" readingOrder="2"/>
    </xf>
    <xf numFmtId="1" fontId="13" fillId="2" borderId="0" xfId="1" quotePrefix="1" applyNumberFormat="1" applyFont="1" applyFill="1" applyAlignment="1" applyProtection="1">
      <alignment horizontal="left" vertical="center"/>
    </xf>
    <xf numFmtId="167" fontId="11" fillId="2" borderId="0" xfId="32" applyNumberFormat="1" applyFont="1" applyFill="1" applyAlignment="1">
      <alignment vertical="center"/>
    </xf>
    <xf numFmtId="1" fontId="5" fillId="2" borderId="0" xfId="1" quotePrefix="1" applyNumberFormat="1" applyFont="1" applyFill="1" applyAlignment="1">
      <alignment horizontal="right" vertical="center" readingOrder="2"/>
    </xf>
    <xf numFmtId="1" fontId="5" fillId="2" borderId="0" xfId="22" applyNumberFormat="1" applyFont="1" applyFill="1" applyAlignment="1">
      <alignment vertical="center"/>
    </xf>
    <xf numFmtId="1" fontId="5" fillId="2" borderId="0" xfId="22" applyNumberFormat="1" applyFont="1" applyFill="1" applyAlignment="1">
      <alignment horizontal="right" vertical="center"/>
    </xf>
    <xf numFmtId="180" fontId="110" fillId="2" borderId="0" xfId="55" applyNumberFormat="1" applyFont="1" applyFill="1" applyBorder="1" applyAlignment="1">
      <alignment horizontal="right" vertical="center"/>
    </xf>
    <xf numFmtId="174" fontId="5" fillId="2" borderId="0" xfId="10" applyNumberFormat="1" applyFont="1" applyFill="1" applyAlignment="1">
      <alignment vertical="center"/>
    </xf>
    <xf numFmtId="1" fontId="11" fillId="2" borderId="0" xfId="22" applyNumberFormat="1" applyFont="1" applyFill="1" applyAlignment="1">
      <alignment horizontal="right" vertical="center"/>
    </xf>
    <xf numFmtId="180" fontId="11" fillId="2" borderId="0" xfId="22" applyNumberFormat="1" applyFont="1" applyFill="1" applyAlignment="1">
      <alignment vertical="center"/>
    </xf>
    <xf numFmtId="180" fontId="5" fillId="2" borderId="0" xfId="55" applyNumberFormat="1" applyFont="1" applyFill="1" applyBorder="1" applyAlignment="1">
      <alignment horizontal="right" vertical="center"/>
    </xf>
    <xf numFmtId="180" fontId="5" fillId="2" borderId="0" xfId="56" applyNumberFormat="1" applyFont="1" applyFill="1" applyBorder="1" applyAlignment="1" applyProtection="1">
      <alignment horizontal="right" vertical="center"/>
    </xf>
    <xf numFmtId="180" fontId="11" fillId="2" borderId="0" xfId="55" applyNumberFormat="1" applyFont="1" applyFill="1" applyBorder="1" applyAlignment="1">
      <alignment vertical="center"/>
    </xf>
    <xf numFmtId="180" fontId="11" fillId="2" borderId="0" xfId="55" applyNumberFormat="1" applyFont="1" applyFill="1" applyBorder="1" applyAlignment="1">
      <alignment horizontal="right" vertical="center"/>
    </xf>
    <xf numFmtId="174" fontId="5" fillId="2" borderId="0" xfId="22" applyNumberFormat="1" applyFont="1" applyFill="1" applyAlignment="1">
      <alignment vertical="center"/>
    </xf>
    <xf numFmtId="174" fontId="5" fillId="2" borderId="0" xfId="22" applyNumberFormat="1" applyFont="1" applyFill="1" applyAlignment="1">
      <alignment horizontal="right" vertical="center"/>
    </xf>
    <xf numFmtId="174" fontId="11" fillId="2" borderId="0" xfId="22" applyNumberFormat="1" applyFont="1" applyFill="1" applyAlignment="1">
      <alignment vertical="center"/>
    </xf>
    <xf numFmtId="180" fontId="5" fillId="2" borderId="0" xfId="55" applyNumberFormat="1" applyFont="1" applyFill="1" applyBorder="1" applyAlignment="1">
      <alignment vertical="center"/>
    </xf>
    <xf numFmtId="180" fontId="10" fillId="2" borderId="0" xfId="55" applyNumberFormat="1" applyFont="1" applyFill="1" applyBorder="1" applyAlignment="1">
      <alignment horizontal="right" vertical="center"/>
    </xf>
    <xf numFmtId="174" fontId="10" fillId="2" borderId="0" xfId="22" applyNumberFormat="1" applyFont="1" applyFill="1" applyAlignment="1">
      <alignment horizontal="center" vertical="center"/>
    </xf>
    <xf numFmtId="1" fontId="10" fillId="2" borderId="0" xfId="22" applyNumberFormat="1" applyFont="1" applyFill="1" applyAlignment="1">
      <alignment vertical="center"/>
    </xf>
    <xf numFmtId="180" fontId="12" fillId="2" borderId="0" xfId="55" applyNumberFormat="1" applyFont="1" applyFill="1" applyBorder="1" applyAlignment="1">
      <alignment horizontal="right" vertical="center"/>
    </xf>
    <xf numFmtId="1" fontId="12" fillId="2" borderId="0" xfId="22" applyNumberFormat="1" applyFont="1" applyFill="1" applyAlignment="1">
      <alignment vertical="center"/>
    </xf>
    <xf numFmtId="1" fontId="11" fillId="2" borderId="0" xfId="22" applyNumberFormat="1" applyFont="1" applyFill="1" applyAlignment="1">
      <alignment vertical="center"/>
    </xf>
    <xf numFmtId="1" fontId="40" fillId="2" borderId="0" xfId="10" applyNumberFormat="1" applyFont="1" applyFill="1" applyAlignment="1">
      <alignment vertical="center"/>
    </xf>
    <xf numFmtId="1" fontId="13" fillId="2" borderId="0" xfId="10" quotePrefix="1" applyNumberFormat="1" applyFont="1" applyFill="1" applyAlignment="1">
      <alignment horizontal="left" vertical="center"/>
    </xf>
    <xf numFmtId="1" fontId="10" fillId="2" borderId="0" xfId="53" applyNumberFormat="1" applyFont="1" applyFill="1" applyAlignment="1">
      <alignment vertical="center"/>
    </xf>
    <xf numFmtId="1" fontId="10" fillId="2" borderId="0" xfId="53" applyNumberFormat="1" applyFont="1" applyFill="1" applyAlignment="1">
      <alignment horizontal="right"/>
    </xf>
    <xf numFmtId="1" fontId="12" fillId="2" borderId="0" xfId="53" applyNumberFormat="1" applyFont="1" applyFill="1" applyAlignment="1">
      <alignment horizontal="right" vertical="center" readingOrder="2"/>
    </xf>
    <xf numFmtId="1" fontId="5" fillId="2" borderId="0" xfId="53" applyNumberFormat="1" applyFont="1" applyFill="1" applyAlignment="1">
      <alignment vertical="center"/>
    </xf>
    <xf numFmtId="1" fontId="10" fillId="2" borderId="0" xfId="53" quotePrefix="1" applyNumberFormat="1" applyFont="1" applyFill="1" applyAlignment="1" applyProtection="1">
      <alignment horizontal="left" vertical="center"/>
    </xf>
    <xf numFmtId="167" fontId="10" fillId="2" borderId="0" xfId="53" applyNumberFormat="1" applyFont="1" applyFill="1" applyAlignment="1">
      <alignment vertical="center"/>
    </xf>
    <xf numFmtId="1" fontId="5" fillId="2" borderId="0" xfId="53" quotePrefix="1" applyNumberFormat="1" applyFont="1" applyFill="1" applyAlignment="1" applyProtection="1">
      <alignment horizontal="left" vertical="center"/>
    </xf>
    <xf numFmtId="167" fontId="5" fillId="2" borderId="0" xfId="53" applyNumberFormat="1" applyFont="1" applyFill="1" applyAlignment="1">
      <alignment horizontal="right" vertical="center"/>
    </xf>
    <xf numFmtId="1" fontId="11" fillId="2" borderId="0" xfId="53" quotePrefix="1" applyNumberFormat="1" applyFont="1" applyFill="1" applyAlignment="1">
      <alignment horizontal="right" vertical="center" readingOrder="2"/>
    </xf>
    <xf numFmtId="167" fontId="11" fillId="2" borderId="0" xfId="53" applyNumberFormat="1" applyFont="1" applyFill="1" applyAlignment="1">
      <alignment vertical="center"/>
    </xf>
    <xf numFmtId="167" fontId="5" fillId="2" borderId="0" xfId="53" applyNumberFormat="1" applyFont="1" applyFill="1" applyAlignment="1">
      <alignment vertical="center"/>
    </xf>
    <xf numFmtId="167" fontId="10" fillId="2" borderId="0" xfId="53" applyNumberFormat="1" applyFont="1" applyFill="1" applyAlignment="1">
      <alignment horizontal="right" vertical="center"/>
    </xf>
    <xf numFmtId="1" fontId="12" fillId="2" borderId="0" xfId="53" quotePrefix="1" applyNumberFormat="1" applyFont="1" applyFill="1" applyAlignment="1">
      <alignment horizontal="right" vertical="center" readingOrder="2"/>
    </xf>
    <xf numFmtId="3" fontId="5" fillId="2" borderId="0" xfId="6" applyNumberFormat="1" applyFont="1" applyFill="1" applyBorder="1" applyAlignment="1">
      <alignment horizontal="right" vertical="center"/>
    </xf>
    <xf numFmtId="1" fontId="12" fillId="2" borderId="0" xfId="53" applyNumberFormat="1" applyFont="1" applyFill="1" applyAlignment="1">
      <alignment vertical="center"/>
    </xf>
    <xf numFmtId="1" fontId="11" fillId="2" borderId="0" xfId="53" applyNumberFormat="1" applyFont="1" applyFill="1" applyAlignment="1">
      <alignment vertical="center"/>
    </xf>
    <xf numFmtId="167" fontId="22" fillId="2" borderId="0" xfId="53" applyNumberFormat="1" applyFont="1" applyFill="1" applyAlignment="1">
      <alignment vertical="center"/>
    </xf>
    <xf numFmtId="1" fontId="10" fillId="2" borderId="0" xfId="22" applyNumberFormat="1" applyFont="1" applyFill="1" applyAlignment="1">
      <alignment horizontal="right" vertical="center"/>
    </xf>
    <xf numFmtId="1" fontId="5" fillId="2" borderId="0" xfId="53" applyNumberFormat="1" applyFont="1" applyFill="1" applyAlignment="1" applyProtection="1">
      <alignment horizontal="left" vertical="center"/>
    </xf>
    <xf numFmtId="1" fontId="11" fillId="2" borderId="0" xfId="53" applyNumberFormat="1" applyFont="1" applyFill="1" applyAlignment="1">
      <alignment horizontal="right" vertical="center" readingOrder="2"/>
    </xf>
    <xf numFmtId="167" fontId="5" fillId="2" borderId="0" xfId="22" applyNumberFormat="1" applyFont="1" applyFill="1" applyAlignment="1">
      <alignment vertical="center"/>
    </xf>
    <xf numFmtId="1" fontId="5" fillId="2" borderId="0" xfId="56" quotePrefix="1" applyNumberFormat="1" applyFont="1" applyFill="1" applyAlignment="1">
      <alignment horizontal="left" vertical="center"/>
    </xf>
    <xf numFmtId="3" fontId="5" fillId="2" borderId="0" xfId="56" applyNumberFormat="1" applyFont="1" applyFill="1" applyAlignment="1">
      <alignment horizontal="right"/>
    </xf>
    <xf numFmtId="3" fontId="5" fillId="2" borderId="0" xfId="56" applyNumberFormat="1" applyFont="1" applyFill="1" applyAlignment="1">
      <alignment horizontal="right" vertical="center"/>
    </xf>
    <xf numFmtId="1" fontId="5" fillId="2" borderId="0" xfId="56" applyNumberFormat="1" applyFont="1" applyFill="1" applyAlignment="1">
      <alignment horizontal="right" vertical="center" readingOrder="2"/>
    </xf>
    <xf numFmtId="1" fontId="5" fillId="2" borderId="0" xfId="63" applyNumberFormat="1" applyFont="1" applyFill="1" applyAlignment="1">
      <alignment horizontal="left" vertical="center"/>
    </xf>
    <xf numFmtId="1" fontId="11" fillId="2" borderId="0" xfId="63" applyNumberFormat="1" applyFont="1" applyFill="1" applyAlignment="1">
      <alignment vertical="center"/>
    </xf>
    <xf numFmtId="178" fontId="110" fillId="2" borderId="0" xfId="55" applyNumberFormat="1" applyFont="1" applyFill="1" applyAlignment="1">
      <alignment horizontal="right" vertical="center"/>
    </xf>
    <xf numFmtId="1" fontId="5" fillId="2" borderId="0" xfId="63" applyNumberFormat="1" applyFont="1" applyFill="1" applyAlignment="1">
      <alignment horizontal="right" vertical="center" readingOrder="2"/>
    </xf>
    <xf numFmtId="3" fontId="110" fillId="2" borderId="0" xfId="55" applyNumberFormat="1" applyFont="1" applyFill="1" applyAlignment="1">
      <alignment horizontal="right" vertical="center"/>
    </xf>
    <xf numFmtId="3" fontId="11" fillId="2" borderId="0" xfId="63" applyNumberFormat="1" applyFont="1" applyFill="1" applyAlignment="1">
      <alignment vertical="center"/>
    </xf>
    <xf numFmtId="1" fontId="40" fillId="2" borderId="0" xfId="63" applyNumberFormat="1" applyFont="1" applyFill="1" applyAlignment="1">
      <alignment horizontal="right" vertical="center" readingOrder="2"/>
    </xf>
    <xf numFmtId="167" fontId="8" fillId="2" borderId="0" xfId="1" applyNumberFormat="1" applyFont="1" applyFill="1" applyAlignment="1" applyProtection="1">
      <alignment horizontal="left" vertical="center"/>
    </xf>
    <xf numFmtId="1" fontId="8" fillId="2" borderId="0" xfId="1" applyNumberFormat="1" applyFont="1" applyFill="1" applyAlignment="1">
      <alignment horizontal="right" vertical="center" readingOrder="2"/>
    </xf>
    <xf numFmtId="1" fontId="7" fillId="2" borderId="0" xfId="65" applyNumberFormat="1" applyFont="1" applyFill="1" applyAlignment="1">
      <alignment vertical="center"/>
    </xf>
    <xf numFmtId="1" fontId="10" fillId="2" borderId="0" xfId="65" applyNumberFormat="1" applyFont="1" applyFill="1" applyAlignment="1">
      <alignment vertical="center"/>
    </xf>
    <xf numFmtId="1" fontId="14" fillId="2" borderId="0" xfId="65" applyNumberFormat="1" applyFont="1" applyFill="1" applyAlignment="1">
      <alignment vertical="center" readingOrder="2"/>
    </xf>
    <xf numFmtId="1" fontId="11" fillId="2" borderId="0" xfId="65" applyNumberFormat="1" applyFont="1" applyFill="1" applyAlignment="1">
      <alignment vertical="center"/>
    </xf>
    <xf numFmtId="1" fontId="12" fillId="2" borderId="0" xfId="65" applyNumberFormat="1" applyFont="1" applyFill="1" applyAlignment="1">
      <alignment horizontal="right" vertical="center"/>
    </xf>
    <xf numFmtId="1" fontId="10" fillId="2" borderId="0" xfId="65" applyNumberFormat="1" applyFont="1" applyFill="1" applyAlignment="1">
      <alignment horizontal="right" vertical="center"/>
    </xf>
    <xf numFmtId="1" fontId="10" fillId="2" borderId="0" xfId="65" applyNumberFormat="1" applyFont="1" applyFill="1" applyAlignment="1">
      <alignment horizontal="center" vertical="center"/>
    </xf>
    <xf numFmtId="1" fontId="5" fillId="2" borderId="0" xfId="65" applyNumberFormat="1" applyFont="1" applyFill="1" applyAlignment="1">
      <alignment vertical="center"/>
    </xf>
    <xf numFmtId="167" fontId="11" fillId="2" borderId="0" xfId="65" applyNumberFormat="1" applyFont="1" applyFill="1" applyAlignment="1">
      <alignment vertical="center"/>
    </xf>
    <xf numFmtId="1" fontId="5" fillId="2" borderId="0" xfId="65" applyNumberFormat="1" applyFont="1" applyFill="1" applyAlignment="1">
      <alignment horizontal="center" vertical="center"/>
    </xf>
    <xf numFmtId="1" fontId="10" fillId="2" borderId="0" xfId="65" quotePrefix="1" applyNumberFormat="1" applyFont="1" applyFill="1" applyAlignment="1">
      <alignment horizontal="center" vertical="center"/>
    </xf>
    <xf numFmtId="1" fontId="11" fillId="2" borderId="0" xfId="65" applyNumberFormat="1" applyFont="1" applyFill="1" applyAlignment="1">
      <alignment vertical="center" readingOrder="2"/>
    </xf>
    <xf numFmtId="1" fontId="5" fillId="2" borderId="0" xfId="65" quotePrefix="1" applyNumberFormat="1" applyFont="1" applyFill="1" applyAlignment="1">
      <alignment horizontal="left" vertical="center"/>
    </xf>
    <xf numFmtId="1" fontId="11" fillId="2" borderId="0" xfId="65" applyNumberFormat="1" applyFont="1" applyFill="1" applyAlignment="1">
      <alignment horizontal="center" vertical="center"/>
    </xf>
    <xf numFmtId="1" fontId="5" fillId="2" borderId="0" xfId="65" applyNumberFormat="1" applyFont="1" applyFill="1" applyAlignment="1">
      <alignment horizontal="right" vertical="center"/>
    </xf>
    <xf numFmtId="1" fontId="5" fillId="2" borderId="0" xfId="65" applyNumberFormat="1" applyFont="1" applyFill="1" applyAlignment="1">
      <alignment horizontal="left" vertical="center" wrapText="1"/>
    </xf>
    <xf numFmtId="1" fontId="10" fillId="2" borderId="0" xfId="65" applyNumberFormat="1" applyFont="1" applyFill="1" applyAlignment="1">
      <alignment horizontal="left" vertical="center"/>
    </xf>
    <xf numFmtId="167" fontId="12" fillId="2" borderId="0" xfId="65" applyNumberFormat="1" applyFont="1" applyFill="1" applyAlignment="1">
      <alignment vertical="center"/>
    </xf>
    <xf numFmtId="1" fontId="12" fillId="2" borderId="0" xfId="65" applyNumberFormat="1" applyFont="1" applyFill="1" applyAlignment="1">
      <alignment horizontal="right" vertical="center" readingOrder="2"/>
    </xf>
    <xf numFmtId="1" fontId="11" fillId="2" borderId="0" xfId="65" applyNumberFormat="1" applyFont="1" applyFill="1" applyAlignment="1">
      <alignment horizontal="right" vertical="center" readingOrder="2"/>
    </xf>
    <xf numFmtId="3" fontId="5" fillId="2" borderId="0" xfId="65" applyNumberFormat="1" applyFont="1" applyFill="1" applyAlignment="1">
      <alignment horizontal="right" vertical="center"/>
    </xf>
    <xf numFmtId="1" fontId="7" fillId="2" borderId="0" xfId="65" quotePrefix="1" applyNumberFormat="1" applyFont="1" applyFill="1" applyAlignment="1">
      <alignment horizontal="left" vertical="center"/>
    </xf>
    <xf numFmtId="1" fontId="7" fillId="2" borderId="0" xfId="65" applyNumberFormat="1" applyFont="1" applyFill="1" applyAlignment="1">
      <alignment horizontal="left" vertical="center"/>
    </xf>
    <xf numFmtId="1" fontId="4" fillId="2" borderId="0" xfId="65" applyNumberFormat="1" applyFont="1" applyFill="1" applyAlignment="1">
      <alignment vertical="center" readingOrder="2"/>
    </xf>
    <xf numFmtId="1" fontId="10" fillId="2" borderId="0" xfId="1" applyNumberFormat="1" applyFont="1" applyFill="1" applyAlignment="1">
      <alignment horizontal="left" vertical="center"/>
    </xf>
    <xf numFmtId="1" fontId="5" fillId="2" borderId="0" xfId="1" applyNumberFormat="1" applyFont="1" applyFill="1" applyAlignment="1">
      <alignment horizontal="left" vertical="center"/>
    </xf>
    <xf numFmtId="1" fontId="10" fillId="2" borderId="0" xfId="65" applyNumberFormat="1" applyFont="1" applyFill="1" applyAlignment="1">
      <alignment vertical="top" readingOrder="2"/>
    </xf>
    <xf numFmtId="1" fontId="10" fillId="2" borderId="0" xfId="1" applyNumberFormat="1" applyFont="1" applyFill="1" applyAlignment="1">
      <alignment horizontal="right" vertical="center"/>
    </xf>
    <xf numFmtId="1" fontId="5" fillId="2" borderId="0" xfId="65" quotePrefix="1" applyNumberFormat="1" applyFont="1" applyFill="1" applyAlignment="1">
      <alignment horizontal="right" vertical="center"/>
    </xf>
    <xf numFmtId="167" fontId="10" fillId="2" borderId="0" xfId="65" applyNumberFormat="1" applyFont="1" applyFill="1" applyAlignment="1">
      <alignment horizontal="right" vertical="center"/>
    </xf>
    <xf numFmtId="0" fontId="0" fillId="2" borderId="0" xfId="0" applyFill="1"/>
    <xf numFmtId="0" fontId="133" fillId="2" borderId="0" xfId="293" applyFont="1" applyFill="1" applyAlignment="1">
      <alignment vertical="center" wrapText="1"/>
    </xf>
    <xf numFmtId="1" fontId="12" fillId="2" borderId="0" xfId="65" applyNumberFormat="1" applyFont="1" applyFill="1" applyAlignment="1">
      <alignment horizontal="left" vertical="center"/>
    </xf>
    <xf numFmtId="1" fontId="11" fillId="2" borderId="0" xfId="65" quotePrefix="1" applyNumberFormat="1" applyFont="1" applyFill="1" applyAlignment="1">
      <alignment horizontal="left" vertical="center"/>
    </xf>
    <xf numFmtId="1" fontId="23" fillId="2" borderId="0" xfId="75" applyNumberFormat="1" applyFont="1" applyFill="1" applyAlignment="1" applyProtection="1">
      <alignment horizontal="left" vertical="center"/>
    </xf>
    <xf numFmtId="0" fontId="20" fillId="2" borderId="0" xfId="207" applyFont="1" applyFill="1" applyAlignment="1">
      <alignment vertical="center"/>
    </xf>
    <xf numFmtId="0" fontId="20" fillId="2" borderId="0" xfId="207" applyFont="1" applyFill="1" applyAlignment="1">
      <alignment horizontal="center" vertical="center"/>
    </xf>
    <xf numFmtId="1" fontId="23" fillId="2" borderId="0" xfId="75" applyNumberFormat="1" applyFont="1" applyFill="1" applyAlignment="1">
      <alignment horizontal="right" vertical="center" readingOrder="2"/>
    </xf>
    <xf numFmtId="195" fontId="12" fillId="2" borderId="0" xfId="290" applyNumberFormat="1" applyFont="1" applyFill="1"/>
    <xf numFmtId="1" fontId="20" fillId="2" borderId="0" xfId="75" applyNumberFormat="1" applyFont="1" applyFill="1" applyAlignment="1" applyProtection="1">
      <alignment horizontal="left" vertical="center"/>
    </xf>
    <xf numFmtId="195" fontId="11" fillId="2" borderId="0" xfId="290" applyNumberFormat="1" applyFont="1" applyFill="1"/>
    <xf numFmtId="1" fontId="20" fillId="2" borderId="0" xfId="75" applyNumberFormat="1" applyFont="1" applyFill="1" applyAlignment="1">
      <alignment horizontal="right" vertical="center"/>
    </xf>
    <xf numFmtId="1" fontId="23" fillId="2" borderId="0" xfId="75" applyNumberFormat="1" applyFont="1" applyFill="1" applyAlignment="1" applyProtection="1">
      <alignment horizontal="right" vertical="center"/>
    </xf>
    <xf numFmtId="1" fontId="20" fillId="2" borderId="0" xfId="75" applyNumberFormat="1" applyFont="1" applyFill="1" applyAlignment="1" applyProtection="1">
      <alignment horizontal="right" vertical="center"/>
    </xf>
    <xf numFmtId="0" fontId="100" fillId="2" borderId="0" xfId="207" applyFont="1" applyFill="1" applyAlignment="1">
      <alignment vertical="center"/>
    </xf>
    <xf numFmtId="1" fontId="23" fillId="2" borderId="0" xfId="75" applyNumberFormat="1" applyFont="1" applyFill="1" applyAlignment="1">
      <alignment horizontal="left" vertical="center"/>
    </xf>
    <xf numFmtId="167" fontId="20" fillId="2" borderId="0" xfId="75" applyNumberFormat="1" applyFont="1" applyFill="1" applyAlignment="1">
      <alignment vertical="center"/>
    </xf>
    <xf numFmtId="167" fontId="20" fillId="2" borderId="0" xfId="75" applyNumberFormat="1" applyFont="1" applyFill="1" applyBorder="1" applyAlignment="1">
      <alignment vertical="center"/>
    </xf>
    <xf numFmtId="174" fontId="20" fillId="2" borderId="0" xfId="207" applyNumberFormat="1" applyFont="1" applyFill="1" applyAlignment="1">
      <alignment horizontal="right" vertical="center"/>
    </xf>
    <xf numFmtId="0" fontId="18" fillId="2" borderId="0" xfId="207" applyFont="1" applyFill="1" applyAlignment="1">
      <alignment vertical="center"/>
    </xf>
    <xf numFmtId="1" fontId="23" fillId="2" borderId="0" xfId="75" applyNumberFormat="1" applyFont="1" applyFill="1" applyAlignment="1">
      <alignment horizontal="right" readingOrder="2"/>
    </xf>
    <xf numFmtId="3" fontId="5" fillId="2" borderId="0" xfId="16" applyNumberFormat="1" applyFont="1" applyFill="1" applyAlignment="1">
      <alignment horizontal="left"/>
    </xf>
    <xf numFmtId="167" fontId="11" fillId="2" borderId="0" xfId="78" applyNumberFormat="1" applyFont="1" applyFill="1" applyAlignment="1">
      <alignment vertical="center"/>
    </xf>
    <xf numFmtId="1" fontId="116" fillId="2" borderId="0" xfId="207" applyNumberFormat="1" applyFont="1" applyFill="1" applyAlignment="1">
      <alignment horizontal="right" readingOrder="2"/>
    </xf>
    <xf numFmtId="0" fontId="2" fillId="0" borderId="0" xfId="207" applyFont="1" applyBorder="1"/>
    <xf numFmtId="167" fontId="12" fillId="0" borderId="0" xfId="78" applyNumberFormat="1" applyFont="1" applyBorder="1" applyAlignment="1">
      <alignment vertical="center"/>
    </xf>
    <xf numFmtId="1" fontId="5" fillId="2" borderId="0" xfId="16" quotePrefix="1" applyNumberFormat="1" applyFont="1" applyFill="1" applyAlignment="1">
      <alignment horizontal="left"/>
    </xf>
    <xf numFmtId="3" fontId="20" fillId="2" borderId="0" xfId="207" applyNumberFormat="1" applyFont="1" applyFill="1"/>
    <xf numFmtId="1" fontId="5" fillId="2" borderId="0" xfId="207" quotePrefix="1" applyNumberFormat="1" applyFont="1" applyFill="1" applyAlignment="1">
      <alignment horizontal="left"/>
    </xf>
    <xf numFmtId="1" fontId="116" fillId="2" borderId="0" xfId="207" quotePrefix="1" applyNumberFormat="1" applyFont="1" applyFill="1" applyAlignment="1">
      <alignment horizontal="right" readingOrder="2"/>
    </xf>
    <xf numFmtId="1" fontId="5" fillId="2" borderId="0" xfId="16" applyNumberFormat="1" applyFont="1" applyFill="1" applyAlignment="1">
      <alignment horizontal="left"/>
    </xf>
    <xf numFmtId="1" fontId="5" fillId="2" borderId="0" xfId="207" applyNumberFormat="1" applyFont="1" applyFill="1" applyAlignment="1">
      <alignment horizontal="left"/>
    </xf>
    <xf numFmtId="1" fontId="116" fillId="2" borderId="0" xfId="207" applyNumberFormat="1" applyFont="1" applyFill="1" applyAlignment="1">
      <alignment readingOrder="2"/>
    </xf>
    <xf numFmtId="1" fontId="9" fillId="2" borderId="0" xfId="79" applyNumberFormat="1" applyFont="1" applyFill="1" applyAlignment="1">
      <alignment horizontal="right" vertical="center" readingOrder="2"/>
    </xf>
    <xf numFmtId="0" fontId="9" fillId="2" borderId="0" xfId="207" applyFont="1" applyFill="1" applyAlignment="1">
      <alignment horizontal="left" indent="1"/>
    </xf>
    <xf numFmtId="3" fontId="8" fillId="2" borderId="0" xfId="207" applyNumberFormat="1" applyFont="1" applyFill="1" applyAlignment="1">
      <alignment vertical="center"/>
    </xf>
    <xf numFmtId="3" fontId="9" fillId="2" borderId="0" xfId="207" applyNumberFormat="1" applyFont="1" applyFill="1" applyAlignment="1">
      <alignment vertical="center"/>
    </xf>
    <xf numFmtId="178" fontId="9" fillId="2" borderId="0" xfId="207" applyNumberFormat="1" applyFont="1" applyFill="1" applyAlignment="1">
      <alignment vertical="center"/>
    </xf>
    <xf numFmtId="0" fontId="82" fillId="0" borderId="0" xfId="0" applyFont="1" applyAlignment="1">
      <alignment horizontal="center"/>
    </xf>
    <xf numFmtId="0" fontId="83" fillId="0" borderId="0" xfId="0" applyFont="1" applyAlignment="1">
      <alignment horizontal="center"/>
    </xf>
    <xf numFmtId="1" fontId="10" fillId="0" borderId="0" xfId="3" applyNumberFormat="1" applyFont="1" applyBorder="1" applyAlignment="1">
      <alignment horizontal="right" vertical="center" readingOrder="2"/>
    </xf>
    <xf numFmtId="1" fontId="21" fillId="0" borderId="0" xfId="3" applyNumberFormat="1" applyFont="1" applyAlignment="1">
      <alignment horizontal="center" vertical="center"/>
    </xf>
    <xf numFmtId="1" fontId="4" fillId="0" borderId="0" xfId="3" applyNumberFormat="1" applyFont="1" applyFill="1" applyAlignment="1">
      <alignment horizontal="right" vertical="center" readingOrder="2"/>
    </xf>
    <xf numFmtId="1" fontId="10" fillId="0" borderId="0" xfId="3" applyNumberFormat="1" applyFont="1" applyFill="1" applyAlignment="1">
      <alignment horizontal="center" vertical="center" readingOrder="2"/>
    </xf>
    <xf numFmtId="1" fontId="4" fillId="0" borderId="0" xfId="3" applyNumberFormat="1" applyFont="1" applyAlignment="1">
      <alignment horizontal="right" vertical="center" readingOrder="2"/>
    </xf>
    <xf numFmtId="0" fontId="7" fillId="0" borderId="0" xfId="8" applyNumberFormat="1" applyFont="1" applyFill="1" applyAlignment="1">
      <alignment horizontal="right" vertical="center" readingOrder="2"/>
    </xf>
    <xf numFmtId="0" fontId="10" fillId="0" borderId="0" xfId="3" applyNumberFormat="1" applyFont="1" applyFill="1" applyAlignment="1">
      <alignment horizontal="right" vertical="center" readingOrder="2"/>
    </xf>
    <xf numFmtId="1" fontId="10" fillId="0" borderId="0" xfId="3" quotePrefix="1" applyNumberFormat="1" applyFont="1" applyAlignment="1">
      <alignment horizontal="center" vertical="center"/>
    </xf>
    <xf numFmtId="0" fontId="7" fillId="0" borderId="0" xfId="8" applyNumberFormat="1" applyFont="1" applyAlignment="1">
      <alignment horizontal="right" vertical="center" readingOrder="2"/>
    </xf>
    <xf numFmtId="0" fontId="10" fillId="0" borderId="0" xfId="3" applyNumberFormat="1" applyFont="1" applyAlignment="1">
      <alignment horizontal="right" vertical="center" readingOrder="2"/>
    </xf>
    <xf numFmtId="167" fontId="10" fillId="0" borderId="0" xfId="15" applyNumberFormat="1" applyFont="1" applyAlignment="1">
      <alignment horizontal="center" vertical="center"/>
    </xf>
    <xf numFmtId="0" fontId="10" fillId="0" borderId="0" xfId="17" applyNumberFormat="1" applyFont="1" applyAlignment="1" applyProtection="1">
      <alignment horizontal="center" vertical="center"/>
    </xf>
    <xf numFmtId="167" fontId="10" fillId="0" borderId="0" xfId="15" applyNumberFormat="1" applyFont="1" applyFill="1" applyAlignment="1">
      <alignment horizontal="center" vertical="center"/>
    </xf>
    <xf numFmtId="0" fontId="10" fillId="0" borderId="0" xfId="15" applyNumberFormat="1" applyFont="1" applyFill="1" applyAlignment="1">
      <alignment horizontal="center" vertical="center"/>
    </xf>
    <xf numFmtId="0" fontId="10" fillId="0" borderId="0" xfId="17" applyNumberFormat="1" applyFont="1" applyFill="1" applyAlignment="1" applyProtection="1">
      <alignment horizontal="center" vertical="center"/>
    </xf>
    <xf numFmtId="0" fontId="10" fillId="0" borderId="0" xfId="15" applyNumberFormat="1" applyFont="1" applyAlignment="1">
      <alignment horizontal="center" vertical="center"/>
    </xf>
    <xf numFmtId="167" fontId="7" fillId="0" borderId="0" xfId="14" applyNumberFormat="1" applyFont="1" applyFill="1" applyAlignment="1">
      <alignment horizontal="right" vertical="center" readingOrder="2"/>
    </xf>
    <xf numFmtId="167" fontId="21" fillId="0" borderId="0" xfId="25" applyNumberFormat="1" applyFont="1" applyAlignment="1">
      <alignment horizontal="center" vertical="center"/>
    </xf>
    <xf numFmtId="0" fontId="7" fillId="0" borderId="0" xfId="10" applyFont="1" applyFill="1" applyAlignment="1">
      <alignment horizontal="right" vertical="center" readingOrder="2"/>
    </xf>
    <xf numFmtId="0" fontId="21" fillId="0" borderId="0" xfId="10" applyFont="1" applyAlignment="1">
      <alignment horizontal="center" vertical="center"/>
    </xf>
    <xf numFmtId="0" fontId="4" fillId="0" borderId="0" xfId="10" quotePrefix="1" applyFont="1" applyAlignment="1">
      <alignment horizontal="right" vertical="center" readingOrder="2"/>
    </xf>
    <xf numFmtId="167" fontId="10" fillId="0" borderId="0" xfId="16" quotePrefix="1" applyNumberFormat="1" applyFont="1" applyAlignment="1" applyProtection="1">
      <alignment vertical="center"/>
    </xf>
    <xf numFmtId="167" fontId="10" fillId="0" borderId="0" xfId="16" applyNumberFormat="1" applyFont="1" applyAlignment="1" applyProtection="1">
      <alignment horizontal="center" vertical="center"/>
    </xf>
    <xf numFmtId="167" fontId="10" fillId="0" borderId="0" xfId="16" applyNumberFormat="1" applyFont="1" applyAlignment="1">
      <alignment horizontal="center" vertical="center" readingOrder="2"/>
    </xf>
    <xf numFmtId="167" fontId="10" fillId="0" borderId="0" xfId="16" quotePrefix="1" applyNumberFormat="1" applyFont="1" applyAlignment="1">
      <alignment horizontal="center" vertical="center" readingOrder="2"/>
    </xf>
    <xf numFmtId="167" fontId="4" fillId="0" borderId="0" xfId="16" applyNumberFormat="1" applyFont="1" applyAlignment="1">
      <alignment horizontal="right" vertical="center" readingOrder="2"/>
    </xf>
    <xf numFmtId="0" fontId="21" fillId="0" borderId="0" xfId="10" applyNumberFormat="1" applyFont="1" applyAlignment="1">
      <alignment horizontal="center" vertical="center"/>
    </xf>
    <xf numFmtId="0" fontId="6" fillId="0" borderId="0" xfId="9" quotePrefix="1" applyNumberFormat="1" applyFont="1" applyAlignment="1">
      <alignment horizontal="right" vertical="center" readingOrder="2"/>
    </xf>
    <xf numFmtId="0" fontId="7" fillId="0" borderId="0" xfId="10" applyNumberFormat="1" applyFont="1" applyAlignment="1">
      <alignment horizontal="right" vertical="center" readingOrder="2"/>
    </xf>
    <xf numFmtId="0" fontId="12" fillId="0" borderId="0" xfId="10" quotePrefix="1" applyNumberFormat="1" applyFont="1" applyAlignment="1">
      <alignment horizontal="right" vertical="center" readingOrder="2"/>
    </xf>
    <xf numFmtId="0" fontId="12" fillId="0" borderId="0" xfId="10" applyNumberFormat="1" applyFont="1" applyAlignment="1">
      <alignment horizontal="center" vertical="center" readingOrder="2"/>
    </xf>
    <xf numFmtId="0" fontId="12" fillId="0" borderId="0" xfId="10" applyNumberFormat="1" applyFont="1" applyAlignment="1">
      <alignment horizontal="center" vertical="top"/>
    </xf>
    <xf numFmtId="0" fontId="12" fillId="0" borderId="0" xfId="10" quotePrefix="1" applyNumberFormat="1" applyFont="1" applyAlignment="1">
      <alignment horizontal="center" vertical="top"/>
    </xf>
    <xf numFmtId="167" fontId="7" fillId="0" borderId="0" xfId="23" applyNumberFormat="1" applyFont="1" applyAlignment="1">
      <alignment horizontal="right" vertical="center" readingOrder="2"/>
    </xf>
    <xf numFmtId="0" fontId="7" fillId="0" borderId="0" xfId="23" applyNumberFormat="1" applyFont="1" applyAlignment="1">
      <alignment horizontal="right" vertical="center" readingOrder="2"/>
    </xf>
    <xf numFmtId="167" fontId="7" fillId="0" borderId="0" xfId="24" applyNumberFormat="1" applyFont="1" applyAlignment="1">
      <alignment horizontal="right" vertical="center" readingOrder="2"/>
    </xf>
    <xf numFmtId="167" fontId="4" fillId="0" borderId="0" xfId="24" quotePrefix="1" applyNumberFormat="1" applyFont="1" applyAlignment="1">
      <alignment horizontal="right" vertical="center" readingOrder="2"/>
    </xf>
    <xf numFmtId="167" fontId="21" fillId="0" borderId="0" xfId="27" applyNumberFormat="1" applyFont="1" applyAlignment="1">
      <alignment horizontal="center" vertical="center"/>
    </xf>
    <xf numFmtId="167" fontId="7" fillId="0" borderId="0" xfId="28" quotePrefix="1" applyNumberFormat="1" applyFont="1" applyFill="1" applyAlignment="1">
      <alignment horizontal="right" vertical="center" readingOrder="2"/>
    </xf>
    <xf numFmtId="167" fontId="10" fillId="0" borderId="0" xfId="28" applyNumberFormat="1" applyFont="1" applyFill="1" applyAlignment="1">
      <alignment horizontal="center" vertical="center"/>
    </xf>
    <xf numFmtId="167" fontId="7" fillId="0" borderId="0" xfId="28" quotePrefix="1" applyNumberFormat="1" applyFont="1" applyAlignment="1">
      <alignment horizontal="right" vertical="center" readingOrder="2"/>
    </xf>
    <xf numFmtId="167" fontId="10" fillId="0" borderId="0" xfId="28" applyNumberFormat="1" applyFont="1" applyAlignment="1">
      <alignment horizontal="center" vertical="center"/>
    </xf>
    <xf numFmtId="167" fontId="6" fillId="0" borderId="0" xfId="32" applyNumberFormat="1" applyFont="1" applyAlignment="1">
      <alignment horizontal="right" vertical="center" readingOrder="2"/>
    </xf>
    <xf numFmtId="167" fontId="21" fillId="0" borderId="0" xfId="32" applyNumberFormat="1" applyFont="1" applyAlignment="1">
      <alignment horizontal="center" vertical="center"/>
    </xf>
    <xf numFmtId="170" fontId="21" fillId="0" borderId="0" xfId="33" applyNumberFormat="1" applyFont="1" applyBorder="1" applyAlignment="1">
      <alignment horizontal="center" vertical="center"/>
    </xf>
    <xf numFmtId="167" fontId="7" fillId="0" borderId="0" xfId="33" quotePrefix="1" applyNumberFormat="1" applyFont="1" applyAlignment="1">
      <alignment horizontal="right" vertical="center" readingOrder="2"/>
    </xf>
    <xf numFmtId="167" fontId="4" fillId="0" borderId="0" xfId="33" applyNumberFormat="1" applyFont="1" applyAlignment="1">
      <alignment horizontal="right" vertical="center" readingOrder="2"/>
    </xf>
    <xf numFmtId="167" fontId="10" fillId="0" borderId="0" xfId="34" applyNumberFormat="1" applyFont="1" applyAlignment="1">
      <alignment horizontal="center" vertical="center" readingOrder="2"/>
    </xf>
    <xf numFmtId="167" fontId="10" fillId="0" borderId="0" xfId="33" applyNumberFormat="1" applyFont="1" applyBorder="1" applyAlignment="1" applyProtection="1">
      <alignment horizontal="center" vertical="center"/>
    </xf>
    <xf numFmtId="167" fontId="10" fillId="0" borderId="0" xfId="33" quotePrefix="1" applyNumberFormat="1" applyFont="1" applyBorder="1" applyAlignment="1" applyProtection="1">
      <alignment horizontal="center" vertical="center"/>
    </xf>
    <xf numFmtId="167" fontId="6" fillId="0" borderId="0" xfId="32" applyNumberFormat="1" applyFont="1" applyFill="1" applyAlignment="1">
      <alignment horizontal="right" vertical="center" readingOrder="2"/>
    </xf>
    <xf numFmtId="167" fontId="7" fillId="0" borderId="0" xfId="33" quotePrefix="1" applyNumberFormat="1" applyFont="1" applyFill="1" applyAlignment="1">
      <alignment horizontal="right" vertical="center" readingOrder="2"/>
    </xf>
    <xf numFmtId="167" fontId="10" fillId="0" borderId="0" xfId="34" applyNumberFormat="1" applyFont="1" applyFill="1" applyAlignment="1">
      <alignment horizontal="center" vertical="center" readingOrder="2"/>
    </xf>
    <xf numFmtId="167" fontId="10" fillId="0" borderId="0" xfId="33" applyNumberFormat="1" applyFont="1" applyFill="1" applyBorder="1" applyAlignment="1" applyProtection="1">
      <alignment horizontal="center" vertical="center"/>
    </xf>
    <xf numFmtId="167" fontId="10" fillId="0" borderId="0" xfId="33" quotePrefix="1" applyNumberFormat="1" applyFont="1" applyFill="1" applyBorder="1" applyAlignment="1" applyProtection="1">
      <alignment horizontal="center" vertical="center"/>
    </xf>
    <xf numFmtId="167" fontId="7" fillId="17" borderId="0" xfId="35" quotePrefix="1" applyNumberFormat="1" applyFont="1" applyFill="1" applyAlignment="1">
      <alignment horizontal="right" vertical="center" readingOrder="2"/>
    </xf>
    <xf numFmtId="167" fontId="7" fillId="0" borderId="0" xfId="35" quotePrefix="1" applyNumberFormat="1" applyFont="1" applyFill="1" applyAlignment="1">
      <alignment horizontal="right" vertical="center" readingOrder="2"/>
    </xf>
    <xf numFmtId="0" fontId="7" fillId="0" borderId="0" xfId="10" quotePrefix="1" applyFont="1" applyFill="1" applyAlignment="1">
      <alignment horizontal="right" vertical="center" readingOrder="2"/>
    </xf>
    <xf numFmtId="0" fontId="4" fillId="0" borderId="0" xfId="10" applyFont="1" applyFill="1" applyAlignment="1">
      <alignment horizontal="right" vertical="center" readingOrder="2"/>
    </xf>
    <xf numFmtId="0" fontId="21" fillId="0" borderId="0" xfId="10" applyFont="1" applyFill="1" applyAlignment="1">
      <alignment horizontal="center" vertical="center"/>
    </xf>
    <xf numFmtId="167" fontId="10" fillId="0" borderId="0" xfId="34" applyNumberFormat="1" applyFont="1" applyAlignment="1" applyProtection="1">
      <alignment horizontal="center" vertical="center"/>
    </xf>
    <xf numFmtId="167" fontId="10" fillId="0" borderId="0" xfId="34" applyNumberFormat="1" applyFont="1" applyFill="1" applyAlignment="1" applyProtection="1">
      <alignment horizontal="center" vertical="center"/>
    </xf>
    <xf numFmtId="167" fontId="7" fillId="0" borderId="0" xfId="37" quotePrefix="1" applyNumberFormat="1" applyFont="1" applyFill="1" applyAlignment="1">
      <alignment horizontal="right" vertical="center" readingOrder="2"/>
    </xf>
    <xf numFmtId="174" fontId="21" fillId="0" borderId="0" xfId="10" applyNumberFormat="1" applyFont="1" applyFill="1" applyAlignment="1">
      <alignment horizontal="center" vertical="center"/>
    </xf>
    <xf numFmtId="167" fontId="21" fillId="0" borderId="0" xfId="38" applyNumberFormat="1" applyFont="1" applyAlignment="1">
      <alignment horizontal="center" vertical="center"/>
    </xf>
    <xf numFmtId="0" fontId="6" fillId="0" borderId="0" xfId="32" applyNumberFormat="1" applyFont="1" applyFill="1" applyAlignment="1">
      <alignment horizontal="right" vertical="center" readingOrder="2"/>
    </xf>
    <xf numFmtId="0" fontId="10" fillId="0" borderId="0" xfId="39" applyNumberFormat="1" applyFont="1" applyFill="1" applyAlignment="1">
      <alignment horizontal="right" vertical="center"/>
    </xf>
    <xf numFmtId="0" fontId="6" fillId="0" borderId="0" xfId="32" applyNumberFormat="1" applyFont="1" applyAlignment="1">
      <alignment horizontal="right" vertical="center" readingOrder="2"/>
    </xf>
    <xf numFmtId="0" fontId="10" fillId="0" borderId="0" xfId="39" applyNumberFormat="1" applyFont="1" applyAlignment="1">
      <alignment horizontal="right" vertical="center"/>
    </xf>
    <xf numFmtId="167" fontId="6" fillId="0" borderId="0" xfId="36" applyNumberFormat="1" applyFont="1" applyBorder="1" applyAlignment="1">
      <alignment horizontal="right" vertical="center" readingOrder="2"/>
    </xf>
    <xf numFmtId="167" fontId="21" fillId="0" borderId="0" xfId="40" applyNumberFormat="1" applyFont="1" applyAlignment="1">
      <alignment horizontal="center" vertical="center"/>
    </xf>
    <xf numFmtId="167" fontId="7" fillId="2" borderId="0" xfId="36" quotePrefix="1" applyNumberFormat="1" applyFont="1" applyFill="1" applyAlignment="1">
      <alignment horizontal="right" vertical="center" readingOrder="2"/>
    </xf>
    <xf numFmtId="1" fontId="10" fillId="0" borderId="0" xfId="34" applyNumberFormat="1" applyFont="1" applyAlignment="1">
      <alignment horizontal="center" vertical="center" readingOrder="2"/>
    </xf>
    <xf numFmtId="1" fontId="10" fillId="0" borderId="0" xfId="34" applyNumberFormat="1" applyFont="1" applyAlignment="1" applyProtection="1">
      <alignment horizontal="center" vertical="center"/>
    </xf>
    <xf numFmtId="1" fontId="10" fillId="0" borderId="0" xfId="36" applyNumberFormat="1" applyFont="1" applyAlignment="1">
      <alignment horizontal="center" vertical="center"/>
    </xf>
    <xf numFmtId="167" fontId="7" fillId="17" borderId="0" xfId="41" quotePrefix="1" applyNumberFormat="1" applyFont="1" applyFill="1" applyAlignment="1">
      <alignment horizontal="right" vertical="center" readingOrder="2"/>
    </xf>
    <xf numFmtId="167" fontId="6" fillId="0" borderId="0" xfId="36" applyNumberFormat="1" applyFont="1" applyFill="1" applyBorder="1" applyAlignment="1">
      <alignment horizontal="right" vertical="center" readingOrder="2"/>
    </xf>
    <xf numFmtId="167" fontId="7" fillId="2" borderId="0" xfId="41" quotePrefix="1" applyNumberFormat="1" applyFont="1" applyFill="1" applyAlignment="1">
      <alignment horizontal="right" vertical="center" readingOrder="2"/>
    </xf>
    <xf numFmtId="1" fontId="10" fillId="0" borderId="0" xfId="34" applyNumberFormat="1" applyFont="1" applyFill="1" applyAlignment="1">
      <alignment horizontal="center" vertical="center" readingOrder="2"/>
    </xf>
    <xf numFmtId="1" fontId="10" fillId="0" borderId="0" xfId="34" applyNumberFormat="1" applyFont="1" applyFill="1" applyAlignment="1" applyProtection="1">
      <alignment horizontal="center" vertical="center"/>
    </xf>
    <xf numFmtId="1" fontId="10" fillId="0" borderId="0" xfId="36" applyNumberFormat="1" applyFont="1" applyFill="1" applyAlignment="1">
      <alignment horizontal="center" vertical="center"/>
    </xf>
    <xf numFmtId="0" fontId="7" fillId="0" borderId="0" xfId="10" quotePrefix="1" applyFont="1" applyAlignment="1">
      <alignment horizontal="right" vertical="center" readingOrder="2"/>
    </xf>
    <xf numFmtId="167" fontId="7" fillId="17" borderId="0" xfId="34" quotePrefix="1" applyNumberFormat="1" applyFont="1" applyFill="1" applyAlignment="1">
      <alignment horizontal="right" vertical="center" readingOrder="2"/>
    </xf>
    <xf numFmtId="167" fontId="7" fillId="2" borderId="0" xfId="34" quotePrefix="1" applyNumberFormat="1" applyFont="1" applyFill="1" applyAlignment="1">
      <alignment horizontal="right" vertical="center" readingOrder="2"/>
    </xf>
    <xf numFmtId="3" fontId="12" fillId="2" borderId="0" xfId="10" applyNumberFormat="1" applyFont="1" applyFill="1" applyBorder="1" applyAlignment="1">
      <alignment horizontal="right" vertical="center"/>
    </xf>
    <xf numFmtId="3" fontId="8" fillId="2" borderId="0" xfId="10" applyNumberFormat="1" applyFont="1" applyFill="1" applyBorder="1" applyAlignment="1">
      <alignment horizontal="right" vertical="center"/>
    </xf>
    <xf numFmtId="0" fontId="6" fillId="0" borderId="0" xfId="36" applyNumberFormat="1" applyFont="1" applyFill="1" applyBorder="1" applyAlignment="1">
      <alignment horizontal="right" vertical="center" readingOrder="2"/>
    </xf>
    <xf numFmtId="0" fontId="4" fillId="0" borderId="0" xfId="45" applyNumberFormat="1" applyFont="1" applyFill="1" applyBorder="1" applyAlignment="1">
      <alignment horizontal="right" vertical="center" readingOrder="2"/>
    </xf>
    <xf numFmtId="0" fontId="10" fillId="0" borderId="0" xfId="45" applyNumberFormat="1" applyFont="1" applyFill="1" applyBorder="1" applyAlignment="1">
      <alignment horizontal="center" vertical="center" readingOrder="2"/>
    </xf>
    <xf numFmtId="0" fontId="10" fillId="0" borderId="0" xfId="45" quotePrefix="1" applyNumberFormat="1" applyFont="1" applyFill="1" applyBorder="1" applyAlignment="1">
      <alignment horizontal="center" vertical="center" readingOrder="2"/>
    </xf>
    <xf numFmtId="0" fontId="10" fillId="0" borderId="0" xfId="45" applyNumberFormat="1" applyFont="1" applyFill="1" applyBorder="1" applyAlignment="1">
      <alignment horizontal="right" vertical="center" readingOrder="2"/>
    </xf>
    <xf numFmtId="0" fontId="10" fillId="0" borderId="0" xfId="45" applyNumberFormat="1" applyFont="1" applyFill="1" applyBorder="1" applyAlignment="1" applyProtection="1">
      <alignment horizontal="center" vertical="center"/>
    </xf>
    <xf numFmtId="0" fontId="10" fillId="0" borderId="0" xfId="45" quotePrefix="1" applyNumberFormat="1" applyFont="1" applyFill="1" applyBorder="1" applyAlignment="1" applyProtection="1">
      <alignment horizontal="center" vertical="center"/>
    </xf>
    <xf numFmtId="0" fontId="12" fillId="2" borderId="0" xfId="45" applyNumberFormat="1" applyFont="1" applyFill="1" applyBorder="1" applyAlignment="1">
      <alignment horizontal="right" vertical="center"/>
    </xf>
    <xf numFmtId="167" fontId="6" fillId="0" borderId="0" xfId="43" applyNumberFormat="1" applyFont="1" applyAlignment="1">
      <alignment horizontal="right" vertical="center" readingOrder="2"/>
    </xf>
    <xf numFmtId="167" fontId="7" fillId="0" borderId="0" xfId="46" quotePrefix="1" applyNumberFormat="1" applyFont="1" applyAlignment="1">
      <alignment horizontal="right" vertical="center" readingOrder="2"/>
    </xf>
    <xf numFmtId="167" fontId="12" fillId="0" borderId="0" xfId="46" applyNumberFormat="1" applyFont="1" applyAlignment="1">
      <alignment horizontal="center" vertical="center"/>
    </xf>
    <xf numFmtId="167" fontId="6" fillId="0" borderId="0" xfId="43" applyNumberFormat="1" applyFont="1" applyFill="1" applyAlignment="1">
      <alignment horizontal="right" vertical="center" readingOrder="2"/>
    </xf>
    <xf numFmtId="167" fontId="7" fillId="0" borderId="0" xfId="46" quotePrefix="1" applyNumberFormat="1" applyFont="1" applyFill="1" applyAlignment="1">
      <alignment horizontal="right" vertical="center" readingOrder="2"/>
    </xf>
    <xf numFmtId="167" fontId="12" fillId="0" borderId="0" xfId="46" applyNumberFormat="1" applyFont="1" applyFill="1" applyAlignment="1">
      <alignment horizontal="center" vertical="center"/>
    </xf>
    <xf numFmtId="175" fontId="21" fillId="0" borderId="0" xfId="46" applyNumberFormat="1" applyFont="1" applyFill="1" applyAlignment="1">
      <alignment horizontal="center" vertical="center"/>
    </xf>
    <xf numFmtId="3" fontId="8" fillId="2" borderId="0" xfId="48" applyNumberFormat="1" applyFont="1" applyFill="1" applyBorder="1" applyAlignment="1" applyProtection="1">
      <alignment horizontal="right" vertical="center"/>
    </xf>
    <xf numFmtId="3" fontId="8" fillId="2" borderId="0" xfId="47" applyNumberFormat="1" applyFont="1" applyFill="1" applyBorder="1" applyAlignment="1">
      <alignment horizontal="center" vertical="center"/>
    </xf>
    <xf numFmtId="177" fontId="8" fillId="2" borderId="0" xfId="48" applyNumberFormat="1" applyFont="1" applyFill="1" applyBorder="1" applyAlignment="1" applyProtection="1">
      <alignment horizontal="center" vertical="center" readingOrder="2"/>
    </xf>
    <xf numFmtId="167" fontId="8" fillId="2" borderId="0" xfId="47" applyNumberFormat="1" applyFont="1" applyFill="1" applyAlignment="1">
      <alignment horizontal="center" vertical="center"/>
    </xf>
    <xf numFmtId="167" fontId="8" fillId="0" borderId="0" xfId="47" quotePrefix="1" applyNumberFormat="1" applyFont="1" applyAlignment="1" applyProtection="1">
      <alignment horizontal="right" vertical="center"/>
    </xf>
    <xf numFmtId="167" fontId="6" fillId="0" borderId="0" xfId="48" quotePrefix="1" applyNumberFormat="1" applyFont="1" applyAlignment="1">
      <alignment horizontal="right" vertical="center" readingOrder="2"/>
    </xf>
    <xf numFmtId="167" fontId="4" fillId="0" borderId="0" xfId="47" quotePrefix="1" applyNumberFormat="1" applyFont="1" applyAlignment="1">
      <alignment horizontal="right" vertical="center" readingOrder="2"/>
    </xf>
    <xf numFmtId="167" fontId="8" fillId="0" borderId="0" xfId="47" applyNumberFormat="1" applyFont="1" applyAlignment="1">
      <alignment horizontal="center" vertical="center" readingOrder="2"/>
    </xf>
    <xf numFmtId="167" fontId="8" fillId="0" borderId="0" xfId="47" quotePrefix="1" applyNumberFormat="1" applyFont="1" applyAlignment="1">
      <alignment horizontal="center" vertical="center" readingOrder="2"/>
    </xf>
    <xf numFmtId="0" fontId="94" fillId="0" borderId="0" xfId="52" applyFont="1" applyBorder="1" applyAlignment="1">
      <alignment horizontal="left" vertical="center"/>
    </xf>
    <xf numFmtId="0" fontId="94" fillId="0" borderId="0" xfId="52" applyFont="1" applyBorder="1" applyAlignment="1">
      <alignment horizontal="right" vertical="center"/>
    </xf>
    <xf numFmtId="167" fontId="7" fillId="0" borderId="0" xfId="48" quotePrefix="1" applyNumberFormat="1" applyFont="1" applyBorder="1" applyAlignment="1">
      <alignment horizontal="right" vertical="center" readingOrder="2"/>
    </xf>
    <xf numFmtId="167" fontId="4" fillId="0" borderId="0" xfId="48" quotePrefix="1" applyNumberFormat="1" applyFont="1" applyBorder="1" applyAlignment="1">
      <alignment horizontal="right" vertical="center" readingOrder="2"/>
    </xf>
    <xf numFmtId="0" fontId="4" fillId="0" borderId="0" xfId="10" applyFont="1" applyBorder="1" applyAlignment="1">
      <alignment horizontal="right" vertical="center" readingOrder="2"/>
    </xf>
    <xf numFmtId="0" fontId="10" fillId="0" borderId="0" xfId="10" applyFont="1" applyBorder="1" applyAlignment="1">
      <alignment horizontal="center" vertical="center"/>
    </xf>
    <xf numFmtId="174" fontId="21" fillId="0" borderId="0" xfId="10" applyNumberFormat="1" applyFont="1" applyAlignment="1">
      <alignment horizontal="center" vertical="center"/>
    </xf>
    <xf numFmtId="167" fontId="4" fillId="0" borderId="0" xfId="48" quotePrefix="1" applyNumberFormat="1" applyFont="1" applyAlignment="1">
      <alignment horizontal="right" vertical="center" readingOrder="2"/>
    </xf>
    <xf numFmtId="0" fontId="4" fillId="0" borderId="0" xfId="10" applyFont="1" applyAlignment="1">
      <alignment horizontal="right" vertical="center" readingOrder="2"/>
    </xf>
    <xf numFmtId="3" fontId="10" fillId="0" borderId="0" xfId="52" applyNumberFormat="1" applyFont="1" applyFill="1" applyBorder="1" applyAlignment="1">
      <alignment horizontal="center" vertical="center"/>
    </xf>
    <xf numFmtId="0" fontId="21" fillId="0" borderId="0" xfId="10" applyFont="1" applyBorder="1" applyAlignment="1">
      <alignment horizontal="center" vertical="center"/>
    </xf>
    <xf numFmtId="167" fontId="7" fillId="0" borderId="0" xfId="48" quotePrefix="1" applyNumberFormat="1" applyFont="1" applyAlignment="1">
      <alignment horizontal="right" vertical="center" readingOrder="2"/>
    </xf>
    <xf numFmtId="167" fontId="4" fillId="0" borderId="0" xfId="22" applyNumberFormat="1" applyFont="1" applyAlignment="1">
      <alignment horizontal="right" vertical="center" readingOrder="2"/>
    </xf>
    <xf numFmtId="1" fontId="7" fillId="0" borderId="0" xfId="22" quotePrefix="1" applyNumberFormat="1" applyFont="1" applyFill="1" applyAlignment="1">
      <alignment horizontal="right" vertical="center" readingOrder="2"/>
    </xf>
    <xf numFmtId="1" fontId="4" fillId="0" borderId="0" xfId="22" applyNumberFormat="1" applyFont="1" applyFill="1" applyAlignment="1">
      <alignment horizontal="right" vertical="center" readingOrder="2"/>
    </xf>
    <xf numFmtId="1" fontId="10" fillId="0" borderId="0" xfId="22" applyNumberFormat="1" applyFont="1" applyFill="1" applyAlignment="1">
      <alignment horizontal="center" vertical="center"/>
    </xf>
    <xf numFmtId="1" fontId="10" fillId="0" borderId="0" xfId="22" quotePrefix="1" applyNumberFormat="1" applyFont="1" applyFill="1" applyAlignment="1">
      <alignment horizontal="center" vertical="center" readingOrder="2"/>
    </xf>
    <xf numFmtId="1" fontId="10" fillId="0" borderId="0" xfId="22" quotePrefix="1" applyNumberFormat="1" applyFont="1" applyFill="1" applyAlignment="1" applyProtection="1">
      <alignment horizontal="center" vertical="center"/>
    </xf>
    <xf numFmtId="1" fontId="10" fillId="2" borderId="0" xfId="22" applyNumberFormat="1" applyFont="1" applyFill="1" applyAlignment="1">
      <alignment horizontal="left" vertical="center" readingOrder="2"/>
    </xf>
    <xf numFmtId="1" fontId="10" fillId="2" borderId="0" xfId="22" quotePrefix="1" applyNumberFormat="1" applyFont="1" applyFill="1" applyAlignment="1">
      <alignment horizontal="center" vertical="center" readingOrder="2"/>
    </xf>
    <xf numFmtId="1" fontId="10" fillId="2" borderId="0" xfId="10" applyNumberFormat="1" applyFont="1" applyFill="1" applyAlignment="1">
      <alignment horizontal="center" vertical="center"/>
    </xf>
    <xf numFmtId="1" fontId="10" fillId="2" borderId="0" xfId="10" quotePrefix="1" applyNumberFormat="1" applyFont="1" applyFill="1" applyAlignment="1">
      <alignment horizontal="center" vertical="center"/>
    </xf>
    <xf numFmtId="1" fontId="6" fillId="0" borderId="0" xfId="57" quotePrefix="1" applyNumberFormat="1" applyFont="1" applyAlignment="1">
      <alignment horizontal="right" vertical="center" readingOrder="2"/>
    </xf>
    <xf numFmtId="1" fontId="7" fillId="0" borderId="0" xfId="57" quotePrefix="1" applyNumberFormat="1" applyFont="1" applyFill="1" applyAlignment="1">
      <alignment horizontal="right" vertical="center" readingOrder="2"/>
    </xf>
    <xf numFmtId="1" fontId="7" fillId="0" borderId="0" xfId="57" applyNumberFormat="1" applyFont="1" applyAlignment="1">
      <alignment horizontal="right" vertical="center" readingOrder="2"/>
    </xf>
    <xf numFmtId="1" fontId="10" fillId="0" borderId="0" xfId="57" applyNumberFormat="1" applyFont="1" applyAlignment="1">
      <alignment horizontal="right" vertical="center"/>
    </xf>
    <xf numFmtId="1" fontId="10" fillId="0" borderId="0" xfId="57" applyNumberFormat="1" applyFont="1" applyAlignment="1">
      <alignment horizontal="center" vertical="center"/>
    </xf>
    <xf numFmtId="1" fontId="7" fillId="0" borderId="0" xfId="53" quotePrefix="1" applyNumberFormat="1" applyFont="1" applyAlignment="1">
      <alignment horizontal="right" vertical="center" readingOrder="2"/>
    </xf>
    <xf numFmtId="1" fontId="12" fillId="0" borderId="0" xfId="56" quotePrefix="1" applyNumberFormat="1" applyFont="1" applyAlignment="1">
      <alignment horizontal="center" vertical="center" readingOrder="1"/>
    </xf>
    <xf numFmtId="1" fontId="12" fillId="0" borderId="0" xfId="56" applyNumberFormat="1" applyFont="1" applyAlignment="1">
      <alignment horizontal="center" vertical="center"/>
    </xf>
    <xf numFmtId="1" fontId="4" fillId="0" borderId="0" xfId="56" quotePrefix="1" applyNumberFormat="1" applyFont="1" applyAlignment="1">
      <alignment horizontal="right" vertical="center" readingOrder="2"/>
    </xf>
    <xf numFmtId="1" fontId="7" fillId="0" borderId="0" xfId="58" quotePrefix="1" applyNumberFormat="1" applyFont="1" applyAlignment="1">
      <alignment horizontal="right" vertical="center" readingOrder="2"/>
    </xf>
    <xf numFmtId="1" fontId="10" fillId="0" borderId="0" xfId="59" applyNumberFormat="1" applyFont="1" applyAlignment="1">
      <alignment horizontal="center" vertical="center"/>
    </xf>
    <xf numFmtId="3" fontId="10" fillId="0" borderId="0" xfId="10" applyNumberFormat="1" applyFont="1" applyAlignment="1">
      <alignment horizontal="center" vertical="center"/>
    </xf>
    <xf numFmtId="167" fontId="5" fillId="0" borderId="0" xfId="63" applyNumberFormat="1" applyFont="1" applyAlignment="1">
      <alignment horizontal="center" vertical="center"/>
    </xf>
    <xf numFmtId="1" fontId="7" fillId="0" borderId="0" xfId="63" quotePrefix="1" applyNumberFormat="1" applyFont="1" applyAlignment="1">
      <alignment horizontal="right" vertical="center" readingOrder="2"/>
    </xf>
    <xf numFmtId="1" fontId="10" fillId="0" borderId="0" xfId="63" applyNumberFormat="1" applyFont="1" applyAlignment="1">
      <alignment horizontal="center" vertical="center"/>
    </xf>
    <xf numFmtId="1" fontId="10" fillId="0" borderId="0" xfId="63" applyNumberFormat="1" applyFont="1" applyAlignment="1">
      <alignment horizontal="left" vertical="center"/>
    </xf>
    <xf numFmtId="1" fontId="10" fillId="0" borderId="0" xfId="10" applyNumberFormat="1" applyFont="1" applyAlignment="1">
      <alignment horizontal="center" vertical="center"/>
    </xf>
    <xf numFmtId="1" fontId="10" fillId="0" borderId="0" xfId="10" applyNumberFormat="1" applyFont="1" applyAlignment="1">
      <alignment horizontal="left" vertical="center"/>
    </xf>
    <xf numFmtId="1" fontId="21" fillId="0" borderId="0" xfId="10" applyNumberFormat="1" applyFont="1" applyAlignment="1">
      <alignment horizontal="center" vertical="center"/>
    </xf>
    <xf numFmtId="1" fontId="7" fillId="0" borderId="0" xfId="64" quotePrefix="1" applyNumberFormat="1" applyFont="1" applyFill="1" applyAlignment="1">
      <alignment horizontal="right" vertical="center" readingOrder="2"/>
    </xf>
    <xf numFmtId="1" fontId="4" fillId="0" borderId="0" xfId="64" quotePrefix="1" applyNumberFormat="1" applyFont="1" applyAlignment="1">
      <alignment horizontal="right" vertical="center" readingOrder="2"/>
    </xf>
    <xf numFmtId="1" fontId="10" fillId="0" borderId="0" xfId="64" applyNumberFormat="1" applyFont="1" applyAlignment="1">
      <alignment horizontal="center" vertical="center"/>
    </xf>
    <xf numFmtId="1" fontId="21" fillId="0" borderId="0" xfId="65" applyNumberFormat="1" applyFont="1" applyAlignment="1">
      <alignment horizontal="center" vertical="center"/>
    </xf>
    <xf numFmtId="1" fontId="7" fillId="0" borderId="0" xfId="65" quotePrefix="1" applyNumberFormat="1" applyFont="1" applyAlignment="1">
      <alignment horizontal="right" vertical="center" readingOrder="2"/>
    </xf>
    <xf numFmtId="1" fontId="10" fillId="2" borderId="0" xfId="65" applyNumberFormat="1" applyFont="1" applyFill="1" applyAlignment="1">
      <alignment horizontal="center" vertical="center"/>
    </xf>
    <xf numFmtId="1" fontId="10" fillId="2" borderId="0" xfId="65" applyNumberFormat="1" applyFont="1" applyFill="1" applyAlignment="1">
      <alignment horizontal="right" vertical="center"/>
    </xf>
    <xf numFmtId="0" fontId="10" fillId="2" borderId="0" xfId="0" applyFont="1" applyFill="1" applyAlignment="1">
      <alignment horizontal="center" wrapText="1"/>
    </xf>
    <xf numFmtId="0" fontId="15" fillId="2" borderId="0" xfId="0" applyFont="1" applyFill="1" applyAlignment="1">
      <alignment wrapText="1"/>
    </xf>
    <xf numFmtId="1" fontId="7" fillId="2" borderId="0" xfId="65" quotePrefix="1" applyNumberFormat="1" applyFont="1" applyFill="1" applyAlignment="1">
      <alignment horizontal="right" vertical="center" readingOrder="2"/>
    </xf>
    <xf numFmtId="1" fontId="4" fillId="2" borderId="0" xfId="65" applyNumberFormat="1" applyFont="1" applyFill="1" applyAlignment="1">
      <alignment horizontal="right" vertical="center" readingOrder="2"/>
    </xf>
    <xf numFmtId="169" fontId="4" fillId="0" borderId="0" xfId="66" quotePrefix="1" applyNumberFormat="1" applyFont="1" applyFill="1" applyAlignment="1">
      <alignment horizontal="right" vertical="center" readingOrder="2"/>
    </xf>
    <xf numFmtId="169" fontId="4" fillId="0" borderId="0" xfId="73" quotePrefix="1" applyNumberFormat="1" applyFont="1" applyFill="1" applyAlignment="1">
      <alignment horizontal="center" vertical="center" readingOrder="2"/>
    </xf>
    <xf numFmtId="1" fontId="6" fillId="0" borderId="0" xfId="73" quotePrefix="1" applyNumberFormat="1" applyFont="1" applyFill="1" applyAlignment="1">
      <alignment horizontal="right" vertical="center" readingOrder="2"/>
    </xf>
    <xf numFmtId="0" fontId="9" fillId="0" borderId="0" xfId="68" applyFont="1" applyAlignment="1">
      <alignment horizontal="center" vertical="center" wrapText="1"/>
    </xf>
    <xf numFmtId="1" fontId="7" fillId="0" borderId="0" xfId="73" quotePrefix="1" applyNumberFormat="1" applyFont="1" applyFill="1" applyAlignment="1">
      <alignment horizontal="right" vertical="center" readingOrder="2"/>
    </xf>
    <xf numFmtId="1" fontId="4" fillId="0" borderId="0" xfId="68" applyNumberFormat="1" applyFont="1" applyFill="1" applyAlignment="1">
      <alignment horizontal="right" vertical="center" readingOrder="2"/>
    </xf>
    <xf numFmtId="1" fontId="21" fillId="0" borderId="0" xfId="75" applyNumberFormat="1" applyFont="1" applyFill="1" applyAlignment="1">
      <alignment horizontal="center" vertical="center"/>
    </xf>
    <xf numFmtId="1" fontId="7" fillId="0" borderId="0" xfId="75" quotePrefix="1" applyNumberFormat="1" applyFont="1" applyFill="1" applyAlignment="1">
      <alignment horizontal="right" vertical="center" readingOrder="2"/>
    </xf>
    <xf numFmtId="1" fontId="4" fillId="0" borderId="0" xfId="75" quotePrefix="1" applyNumberFormat="1" applyFont="1" applyFill="1" applyAlignment="1">
      <alignment horizontal="right" vertical="center" readingOrder="2"/>
    </xf>
    <xf numFmtId="1" fontId="10" fillId="0" borderId="0" xfId="75" applyNumberFormat="1" applyFont="1" applyFill="1" applyAlignment="1">
      <alignment horizontal="right" vertical="center" readingOrder="2"/>
    </xf>
    <xf numFmtId="1" fontId="10" fillId="0" borderId="0" xfId="75" applyNumberFormat="1" applyFont="1" applyFill="1" applyAlignment="1">
      <alignment horizontal="center" vertical="center" readingOrder="2"/>
    </xf>
    <xf numFmtId="1" fontId="10" fillId="0" borderId="0" xfId="75" applyNumberFormat="1" applyFont="1" applyFill="1" applyAlignment="1">
      <alignment horizontal="center" vertical="center" wrapText="1"/>
    </xf>
    <xf numFmtId="1" fontId="10" fillId="0" borderId="0" xfId="75" applyNumberFormat="1" applyFont="1" applyFill="1" applyAlignment="1">
      <alignment horizontal="right" vertical="center"/>
    </xf>
    <xf numFmtId="1" fontId="7" fillId="0" borderId="0" xfId="77" quotePrefix="1" applyNumberFormat="1" applyFont="1" applyFill="1" applyAlignment="1">
      <alignment horizontal="right" vertical="center" readingOrder="2"/>
    </xf>
    <xf numFmtId="1" fontId="4" fillId="0" borderId="0" xfId="77" applyNumberFormat="1" applyFont="1" applyFill="1" applyAlignment="1">
      <alignment horizontal="right" vertical="center" readingOrder="2"/>
    </xf>
    <xf numFmtId="1" fontId="7" fillId="0" borderId="0" xfId="77" applyNumberFormat="1" applyFont="1" applyFill="1" applyAlignment="1">
      <alignment horizontal="center" vertical="center" readingOrder="2"/>
    </xf>
    <xf numFmtId="1" fontId="7" fillId="0" borderId="0" xfId="75" applyNumberFormat="1" applyFont="1" applyFill="1" applyAlignment="1">
      <alignment horizontal="right" vertical="center" readingOrder="2"/>
    </xf>
    <xf numFmtId="1" fontId="7" fillId="0" borderId="0" xfId="77" quotePrefix="1" applyNumberFormat="1" applyFont="1" applyAlignment="1">
      <alignment horizontal="right" vertical="center" readingOrder="2"/>
    </xf>
    <xf numFmtId="0" fontId="15" fillId="0" borderId="0" xfId="10" applyAlignment="1">
      <alignment vertical="center"/>
    </xf>
    <xf numFmtId="1" fontId="4" fillId="0" borderId="0" xfId="77" applyNumberFormat="1" applyFont="1" applyAlignment="1">
      <alignment horizontal="right" vertical="center" readingOrder="2"/>
    </xf>
    <xf numFmtId="1" fontId="10" fillId="0" borderId="0" xfId="77" applyNumberFormat="1" applyFont="1" applyAlignment="1">
      <alignment horizontal="center" vertical="center" readingOrder="2"/>
    </xf>
    <xf numFmtId="1" fontId="10" fillId="0" borderId="0" xfId="77" quotePrefix="1" applyNumberFormat="1" applyFont="1" applyAlignment="1">
      <alignment horizontal="center" vertical="center" readingOrder="2"/>
    </xf>
    <xf numFmtId="1" fontId="10" fillId="0" borderId="0" xfId="77" applyNumberFormat="1" applyFont="1" applyAlignment="1">
      <alignment horizontal="center" vertical="center"/>
    </xf>
    <xf numFmtId="1" fontId="7" fillId="0" borderId="0" xfId="78" quotePrefix="1" applyNumberFormat="1" applyFont="1" applyAlignment="1">
      <alignment horizontal="right" vertical="center" readingOrder="2"/>
    </xf>
    <xf numFmtId="1" fontId="4" fillId="0" borderId="0" xfId="78" quotePrefix="1" applyNumberFormat="1" applyFont="1" applyAlignment="1">
      <alignment horizontal="right" vertical="center" readingOrder="2"/>
    </xf>
    <xf numFmtId="1" fontId="10" fillId="0" borderId="0" xfId="79" applyNumberFormat="1" applyFont="1" applyAlignment="1">
      <alignment horizontal="center" vertical="center"/>
    </xf>
    <xf numFmtId="1" fontId="6" fillId="0" borderId="0" xfId="79" quotePrefix="1" applyNumberFormat="1" applyFont="1" applyAlignment="1">
      <alignment horizontal="right" vertical="center" readingOrder="2"/>
    </xf>
    <xf numFmtId="1" fontId="7" fillId="0" borderId="0" xfId="79" quotePrefix="1" applyNumberFormat="1" applyFont="1" applyAlignment="1">
      <alignment horizontal="right" vertical="center" readingOrder="2"/>
    </xf>
    <xf numFmtId="1" fontId="4" fillId="0" borderId="0" xfId="79" applyNumberFormat="1" applyFont="1" applyAlignment="1">
      <alignment horizontal="right" vertical="center" readingOrder="2"/>
    </xf>
    <xf numFmtId="1" fontId="7" fillId="0" borderId="0" xfId="79" applyNumberFormat="1" applyFont="1" applyAlignment="1">
      <alignment horizontal="center" vertical="center"/>
    </xf>
    <xf numFmtId="1" fontId="10" fillId="0" borderId="0" xfId="79" quotePrefix="1" applyNumberFormat="1" applyFont="1" applyAlignment="1">
      <alignment horizontal="center" vertical="center" readingOrder="2"/>
    </xf>
    <xf numFmtId="1" fontId="4" fillId="2" borderId="0" xfId="79" quotePrefix="1" applyNumberFormat="1" applyFont="1" applyFill="1" applyAlignment="1">
      <alignment horizontal="right" vertical="center" readingOrder="2"/>
    </xf>
    <xf numFmtId="1" fontId="21" fillId="0" borderId="0" xfId="79" applyNumberFormat="1" applyFont="1" applyAlignment="1">
      <alignment horizontal="center" vertical="center"/>
    </xf>
  </cellXfs>
  <cellStyles count="295">
    <cellStyle name="20 % - Accent1 2" xfId="80"/>
    <cellStyle name="20 % - Accent1 2 2" xfId="81"/>
    <cellStyle name="20 % - Accent1 2 3" xfId="82"/>
    <cellStyle name="20 % - Accent1 3" xfId="83"/>
    <cellStyle name="20 % - Accent2 2" xfId="84"/>
    <cellStyle name="20 % - Accent2 2 2" xfId="85"/>
    <cellStyle name="20 % - Accent2 2 3" xfId="86"/>
    <cellStyle name="20 % - Accent2 3" xfId="87"/>
    <cellStyle name="20 % - Accent3 2" xfId="88"/>
    <cellStyle name="20 % - Accent3 2 2" xfId="89"/>
    <cellStyle name="20 % - Accent3 2 3" xfId="90"/>
    <cellStyle name="20 % - Accent3 3" xfId="91"/>
    <cellStyle name="20 % - Accent4 2" xfId="92"/>
    <cellStyle name="20 % - Accent4 2 2" xfId="93"/>
    <cellStyle name="20 % - Accent4 2 3" xfId="94"/>
    <cellStyle name="20 % - Accent4 3" xfId="95"/>
    <cellStyle name="20 % - Accent5 2" xfId="96"/>
    <cellStyle name="20 % - Accent5 2 2" xfId="97"/>
    <cellStyle name="20 % - Accent5 2 3" xfId="98"/>
    <cellStyle name="20 % - Accent5 3" xfId="99"/>
    <cellStyle name="20 % - Accent6 2" xfId="100"/>
    <cellStyle name="20 % - Accent6 2 2" xfId="101"/>
    <cellStyle name="20 % - Accent6 2 3" xfId="102"/>
    <cellStyle name="20 % - Accent6 3" xfId="103"/>
    <cellStyle name="40 % - Accent1 2" xfId="104"/>
    <cellStyle name="40 % - Accent1 2 2" xfId="105"/>
    <cellStyle name="40 % - Accent1 2 3" xfId="106"/>
    <cellStyle name="40 % - Accent1 3" xfId="107"/>
    <cellStyle name="40 % - Accent2 2" xfId="108"/>
    <cellStyle name="40 % - Accent2 2 2" xfId="109"/>
    <cellStyle name="40 % - Accent2 2 3" xfId="110"/>
    <cellStyle name="40 % - Accent2 3" xfId="111"/>
    <cellStyle name="40 % - Accent3 2" xfId="112"/>
    <cellStyle name="40 % - Accent3 2 2" xfId="113"/>
    <cellStyle name="40 % - Accent3 2 3" xfId="114"/>
    <cellStyle name="40 % - Accent3 3" xfId="115"/>
    <cellStyle name="40 % - Accent4 2" xfId="116"/>
    <cellStyle name="40 % - Accent4 2 2" xfId="117"/>
    <cellStyle name="40 % - Accent4 2 3" xfId="118"/>
    <cellStyle name="40 % - Accent4 3" xfId="119"/>
    <cellStyle name="40 % - Accent5 2" xfId="120"/>
    <cellStyle name="40 % - Accent5 2 2" xfId="121"/>
    <cellStyle name="40 % - Accent5 2 3" xfId="122"/>
    <cellStyle name="40 % - Accent5 3" xfId="123"/>
    <cellStyle name="40 % - Accent6 2" xfId="124"/>
    <cellStyle name="40 % - Accent6 2 2" xfId="125"/>
    <cellStyle name="40 % - Accent6 2 3" xfId="126"/>
    <cellStyle name="40 % - Accent6 3" xfId="127"/>
    <cellStyle name="60 % - Accent1 2" xfId="128"/>
    <cellStyle name="60 % - Accent1 2 2" xfId="129"/>
    <cellStyle name="60 % - Accent1 2 3" xfId="130"/>
    <cellStyle name="60 % - Accent1 3" xfId="131"/>
    <cellStyle name="60 % - Accent2 2" xfId="132"/>
    <cellStyle name="60 % - Accent2 2 2" xfId="133"/>
    <cellStyle name="60 % - Accent2 2 3" xfId="134"/>
    <cellStyle name="60 % - Accent2 3" xfId="135"/>
    <cellStyle name="60 % - Accent3 2" xfId="136"/>
    <cellStyle name="60 % - Accent3 2 2" xfId="137"/>
    <cellStyle name="60 % - Accent3 2 3" xfId="138"/>
    <cellStyle name="60 % - Accent3 3" xfId="139"/>
    <cellStyle name="60 % - Accent4 2" xfId="140"/>
    <cellStyle name="60 % - Accent4 2 2" xfId="141"/>
    <cellStyle name="60 % - Accent4 2 3" xfId="142"/>
    <cellStyle name="60 % - Accent4 3" xfId="143"/>
    <cellStyle name="60 % - Accent5 2" xfId="144"/>
    <cellStyle name="60 % - Accent5 2 2" xfId="145"/>
    <cellStyle name="60 % - Accent5 2 3" xfId="146"/>
    <cellStyle name="60 % - Accent5 3" xfId="147"/>
    <cellStyle name="60 % - Accent6 2" xfId="148"/>
    <cellStyle name="60 % - Accent6 2 2" xfId="149"/>
    <cellStyle name="60 % - Accent6 2 3" xfId="150"/>
    <cellStyle name="60 % - Accent6 3" xfId="151"/>
    <cellStyle name="Accent1 2" xfId="152"/>
    <cellStyle name="Accent1 2 2" xfId="153"/>
    <cellStyle name="Accent1 2 3" xfId="154"/>
    <cellStyle name="Accent1 3" xfId="155"/>
    <cellStyle name="Accent2 2" xfId="156"/>
    <cellStyle name="Accent2 2 2" xfId="157"/>
    <cellStyle name="Accent2 2 3" xfId="158"/>
    <cellStyle name="Accent2 3" xfId="159"/>
    <cellStyle name="Accent3 2" xfId="160"/>
    <cellStyle name="Accent3 2 2" xfId="161"/>
    <cellStyle name="Accent3 2 3" xfId="162"/>
    <cellStyle name="Accent3 3" xfId="163"/>
    <cellStyle name="Accent4 2" xfId="164"/>
    <cellStyle name="Accent4 2 2" xfId="165"/>
    <cellStyle name="Accent4 2 3" xfId="166"/>
    <cellStyle name="Accent4 3" xfId="167"/>
    <cellStyle name="Accent5 2" xfId="168"/>
    <cellStyle name="Accent5 2 2" xfId="169"/>
    <cellStyle name="Accent5 2 3" xfId="170"/>
    <cellStyle name="Accent5 3" xfId="171"/>
    <cellStyle name="Accent6 2" xfId="172"/>
    <cellStyle name="Accent6 2 2" xfId="173"/>
    <cellStyle name="Accent6 2 3" xfId="174"/>
    <cellStyle name="Accent6 3" xfId="175"/>
    <cellStyle name="Avertissement 2" xfId="176"/>
    <cellStyle name="Avertissement 2 2" xfId="177"/>
    <cellStyle name="Avertissement 2 3" xfId="178"/>
    <cellStyle name="Avertissement 3" xfId="179"/>
    <cellStyle name="Calcul 2" xfId="180"/>
    <cellStyle name="Calcul 2 2" xfId="181"/>
    <cellStyle name="Calcul 2 3" xfId="182"/>
    <cellStyle name="Calcul 3" xfId="183"/>
    <cellStyle name="Cellule liée 2" xfId="184"/>
    <cellStyle name="Cellule liée 2 2" xfId="185"/>
    <cellStyle name="Cellule liée 2 3" xfId="186"/>
    <cellStyle name="Cellule liée 3" xfId="187"/>
    <cellStyle name="Commentaire 2" xfId="188"/>
    <cellStyle name="Commentaire 2 2" xfId="189"/>
    <cellStyle name="Commentaire 2 3" xfId="190"/>
    <cellStyle name="Commentaire 3" xfId="191"/>
    <cellStyle name="Entrée 2" xfId="192"/>
    <cellStyle name="Entrée 2 2" xfId="193"/>
    <cellStyle name="Entrée 2 3" xfId="194"/>
    <cellStyle name="Entrée 3" xfId="195"/>
    <cellStyle name="Euro" xfId="196"/>
    <cellStyle name="Insatisfaisant 2" xfId="197"/>
    <cellStyle name="Insatisfaisant 2 2" xfId="198"/>
    <cellStyle name="Insatisfaisant 2 3" xfId="199"/>
    <cellStyle name="Insatisfaisant 3" xfId="200"/>
    <cellStyle name="Lien hypertexte" xfId="289" builtinId="8"/>
    <cellStyle name="Milliers" xfId="287" builtinId="3"/>
    <cellStyle name="Milliers 10" xfId="288"/>
    <cellStyle name="Milliers 2" xfId="26"/>
    <cellStyle name="Milliers 3" xfId="201"/>
    <cellStyle name="Milliers 4" xfId="290"/>
    <cellStyle name="Monétaire 2" xfId="76"/>
    <cellStyle name="MS_Arabic" xfId="202"/>
    <cellStyle name="Neutre 2" xfId="203"/>
    <cellStyle name="Neutre 2 2" xfId="204"/>
    <cellStyle name="Neutre 2 3" xfId="205"/>
    <cellStyle name="Neutre 3" xfId="206"/>
    <cellStyle name="Normal" xfId="0" builtinId="0"/>
    <cellStyle name="Normal 10" xfId="207"/>
    <cellStyle name="Normal 11" xfId="208"/>
    <cellStyle name="Normal 12" xfId="209"/>
    <cellStyle name="Normal 13" xfId="210"/>
    <cellStyle name="Normal 14" xfId="211"/>
    <cellStyle name="Normal 15" xfId="212"/>
    <cellStyle name="Normal 15 3" xfId="62"/>
    <cellStyle name="Normal 15 3 2 3 2" xfId="293"/>
    <cellStyle name="Normal 15 3 2 4 2 2" xfId="292"/>
    <cellStyle name="Normal 16" xfId="213"/>
    <cellStyle name="Normal 17" xfId="214"/>
    <cellStyle name="Normal 18" xfId="215"/>
    <cellStyle name="Normal 19" xfId="216"/>
    <cellStyle name="Normal 2" xfId="6"/>
    <cellStyle name="Normal 2 2" xfId="60"/>
    <cellStyle name="Normal 2 2 2" xfId="217"/>
    <cellStyle name="Normal 2 2 3" xfId="218"/>
    <cellStyle name="Normal 2 2 3 2 2" xfId="55"/>
    <cellStyle name="Normal 2 3" xfId="219"/>
    <cellStyle name="Normal 2 4" xfId="220"/>
    <cellStyle name="Normal 2 5" xfId="221"/>
    <cellStyle name="Normal 2 6" xfId="222"/>
    <cellStyle name="Normal 20" xfId="223"/>
    <cellStyle name="Normal 21" xfId="224"/>
    <cellStyle name="Normal 21 2 6 2" xfId="294"/>
    <cellStyle name="Normal 22" xfId="225"/>
    <cellStyle name="Normal 23" xfId="226"/>
    <cellStyle name="Normal 24" xfId="227"/>
    <cellStyle name="Normal 25" xfId="228"/>
    <cellStyle name="Normal 26" xfId="229"/>
    <cellStyle name="Normal 27" xfId="230"/>
    <cellStyle name="Normal 3" xfId="10"/>
    <cellStyle name="Normal 3 2" xfId="61"/>
    <cellStyle name="Normal 3 2 2" xfId="52"/>
    <cellStyle name="Normal 3 2 2 2" xfId="69"/>
    <cellStyle name="Normal 3 3" xfId="67"/>
    <cellStyle name="Normal 3 4" xfId="231"/>
    <cellStyle name="Normal 4" xfId="68"/>
    <cellStyle name="Normal 4 2" xfId="232"/>
    <cellStyle name="Normal 4 3" xfId="233"/>
    <cellStyle name="Normal 5" xfId="234"/>
    <cellStyle name="Normal 6" xfId="235"/>
    <cellStyle name="Normal 6 2" xfId="236"/>
    <cellStyle name="Normal 6 3" xfId="237"/>
    <cellStyle name="Normal 7" xfId="238"/>
    <cellStyle name="Normal 7 2" xfId="239"/>
    <cellStyle name="Normal 8" xfId="240"/>
    <cellStyle name="Normal 9" xfId="241"/>
    <cellStyle name="Normal 9 2" xfId="242"/>
    <cellStyle name="Normal_38-39(2)" xfId="49"/>
    <cellStyle name="Normal_E12" xfId="1"/>
    <cellStyle name="Normal_E13" xfId="3"/>
    <cellStyle name="Normal_E13 2" xfId="18"/>
    <cellStyle name="Normal_E14" xfId="8"/>
    <cellStyle name="Normal_E15" xfId="11"/>
    <cellStyle name="Normal_E16" xfId="2"/>
    <cellStyle name="Normal_E16 2" xfId="9"/>
    <cellStyle name="Normal_E17" xfId="25"/>
    <cellStyle name="Normal_E17 2" xfId="29"/>
    <cellStyle name="Normal_E18" xfId="16"/>
    <cellStyle name="Normal_E18 2" xfId="4"/>
    <cellStyle name="Normal_E18 2 2" xfId="19"/>
    <cellStyle name="Normal_E18 2 3" xfId="71"/>
    <cellStyle name="Normal_E19" xfId="23"/>
    <cellStyle name="Normal_E20" xfId="24"/>
    <cellStyle name="Normal_E21 2" xfId="14"/>
    <cellStyle name="Normal_E22" xfId="13"/>
    <cellStyle name="Normal_E22 2" xfId="15"/>
    <cellStyle name="Normal_E22 3" xfId="54"/>
    <cellStyle name="Normal_E22 7" xfId="30"/>
    <cellStyle name="Normal_E23 2" xfId="17"/>
    <cellStyle name="Normal_E24" xfId="20"/>
    <cellStyle name="Normal_E25" xfId="31"/>
    <cellStyle name="Normal_E26" xfId="27"/>
    <cellStyle name="Normal_E27" xfId="28"/>
    <cellStyle name="Normal_E28" xfId="32"/>
    <cellStyle name="Normal_E29" xfId="34"/>
    <cellStyle name="Normal_E30" xfId="37"/>
    <cellStyle name="Normal_E31" xfId="33"/>
    <cellStyle name="Normal_E32" xfId="35"/>
    <cellStyle name="Normal_E34" xfId="38"/>
    <cellStyle name="Normal_E35" xfId="39"/>
    <cellStyle name="Normal_E36" xfId="40"/>
    <cellStyle name="Normal_E37" xfId="42"/>
    <cellStyle name="Normal_E39" xfId="45"/>
    <cellStyle name="Normal_E40" xfId="50"/>
    <cellStyle name="Normal_E41" xfId="47"/>
    <cellStyle name="Normal_E42" xfId="48"/>
    <cellStyle name="Normal_E44" xfId="41"/>
    <cellStyle name="Normal_E45" xfId="36"/>
    <cellStyle name="Normal_E46" xfId="43"/>
    <cellStyle name="Normal_E47" xfId="46"/>
    <cellStyle name="Normal_E48" xfId="53"/>
    <cellStyle name="Normal_E50" xfId="56"/>
    <cellStyle name="Normal_E52" xfId="59"/>
    <cellStyle name="Normal_E53" xfId="58"/>
    <cellStyle name="Normal_E54" xfId="22"/>
    <cellStyle name="Normal_E55" xfId="57"/>
    <cellStyle name="Normal_E56-57" xfId="63"/>
    <cellStyle name="Normal_E58" xfId="64"/>
    <cellStyle name="Normal_E59" xfId="65"/>
    <cellStyle name="Normal_E60 2" xfId="12"/>
    <cellStyle name="Normal_E61" xfId="66"/>
    <cellStyle name="Normal_E62" xfId="70"/>
    <cellStyle name="Normal_E63" xfId="72"/>
    <cellStyle name="Normal_E65" xfId="73"/>
    <cellStyle name="Normal_E66" xfId="74"/>
    <cellStyle name="Normal_E66 2" xfId="75"/>
    <cellStyle name="Normal_E66 2 2" xfId="291"/>
    <cellStyle name="Normal_E67-68" xfId="77"/>
    <cellStyle name="Normal_E69" xfId="78"/>
    <cellStyle name="Normal_E70-71" xfId="79"/>
    <cellStyle name="Normal_ETABstat_SECOND" xfId="44"/>
    <cellStyle name="Normal_Feuil1 3" xfId="5"/>
    <cellStyle name="Pourcentage" xfId="286" builtinId="5"/>
    <cellStyle name="Pourcentage 2" xfId="51"/>
    <cellStyle name="Satisfaisant 2" xfId="243"/>
    <cellStyle name="Satisfaisant 2 2" xfId="244"/>
    <cellStyle name="Satisfaisant 2 3" xfId="245"/>
    <cellStyle name="Satisfaisant 3" xfId="246"/>
    <cellStyle name="Sortie 2" xfId="247"/>
    <cellStyle name="Sortie 2 2" xfId="248"/>
    <cellStyle name="Sortie 2 3" xfId="249"/>
    <cellStyle name="Sortie 3" xfId="250"/>
    <cellStyle name="Texte explicatif 2" xfId="251"/>
    <cellStyle name="Texte explicatif 2 2" xfId="252"/>
    <cellStyle name="Texte explicatif 2 3" xfId="253"/>
    <cellStyle name="Texte explicatif 3" xfId="254"/>
    <cellStyle name="Titre 2" xfId="255"/>
    <cellStyle name="Titre 2 2" xfId="261"/>
    <cellStyle name="Titre 2 3" xfId="264"/>
    <cellStyle name="Titre 3" xfId="256"/>
    <cellStyle name="Titre 1 2" xfId="257"/>
    <cellStyle name="Titre 1 2 2" xfId="258"/>
    <cellStyle name="Titre 1 2 3" xfId="259"/>
    <cellStyle name="Titre 1 3" xfId="260"/>
    <cellStyle name="Titre 2 2 2" xfId="262"/>
    <cellStyle name="Titre 2 2 3" xfId="263"/>
    <cellStyle name="Titre 3 2" xfId="265"/>
    <cellStyle name="Titre 3 2 2" xfId="266"/>
    <cellStyle name="Titre 3 2 3" xfId="267"/>
    <cellStyle name="Titre 3 3" xfId="268"/>
    <cellStyle name="Titre 4 2" xfId="269"/>
    <cellStyle name="Titre 4 2 2" xfId="270"/>
    <cellStyle name="Titre 4 2 3" xfId="271"/>
    <cellStyle name="Titre 4 3" xfId="272"/>
    <cellStyle name="Total 2" xfId="273"/>
    <cellStyle name="Total 2 2" xfId="274"/>
    <cellStyle name="Total 2 3" xfId="275"/>
    <cellStyle name="Total 3" xfId="276"/>
    <cellStyle name="Vérification 2" xfId="277"/>
    <cellStyle name="Vérification 2 2" xfId="278"/>
    <cellStyle name="Vérification 2 3" xfId="279"/>
    <cellStyle name="Vérification 3" xfId="280"/>
    <cellStyle name="عادي_agros99" xfId="281"/>
    <cellStyle name="عادي_Etablis" xfId="21"/>
    <cellStyle name="عادي_pop-2002 2" xfId="7"/>
    <cellStyle name="عملة [0]_Book1" xfId="282"/>
    <cellStyle name="عملة_Book1" xfId="283"/>
    <cellStyle name="فاصلة [0]_Book1" xfId="284"/>
    <cellStyle name="فاصلة_Book1" xfId="285"/>
  </cellStyles>
  <dxfs count="5"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externalLink" Target="externalLinks/externalLink5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externalLink" Target="externalLinks/externalLink2.xml"/><Relationship Id="rId65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externalLink" Target="externalLinks/externalLink1.xml"/><Relationship Id="rId67" Type="http://schemas.openxmlformats.org/officeDocument/2006/relationships/calcChain" Target="calcChain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externalLink" Target="externalLinks/externalLink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556970</xdr:colOff>
      <xdr:row>35</xdr:row>
      <xdr:rowOff>48432</xdr:rowOff>
    </xdr:from>
    <xdr:to>
      <xdr:col>1</xdr:col>
      <xdr:colOff>318845</xdr:colOff>
      <xdr:row>37</xdr:row>
      <xdr:rowOff>7426</xdr:rowOff>
    </xdr:to>
    <xdr:sp macro="" textlink="">
      <xdr:nvSpPr>
        <xdr:cNvPr id="2" name="ZoneTexte 1">
          <a:extLst>
            <a:ext uri="{FF2B5EF4-FFF2-40B4-BE49-F238E27FC236}">
              <a16:creationId xmlns="" xmlns:a16="http://schemas.microsoft.com/office/drawing/2014/main" id="{00000000-0008-0000-3C00-000002000000}"/>
            </a:ext>
          </a:extLst>
        </xdr:cNvPr>
        <xdr:cNvSpPr txBox="1"/>
      </xdr:nvSpPr>
      <xdr:spPr>
        <a:xfrm>
          <a:off x="556970" y="6728632"/>
          <a:ext cx="2441575" cy="3653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fr-FR" sz="800"/>
            <a:t>(*)</a:t>
          </a:r>
        </a:p>
      </xdr:txBody>
    </xdr:sp>
    <xdr:clientData/>
  </xdr:twoCellAnchor>
  <xdr:twoCellAnchor>
    <xdr:from>
      <xdr:col>0</xdr:col>
      <xdr:colOff>556970</xdr:colOff>
      <xdr:row>40</xdr:row>
      <xdr:rowOff>48432</xdr:rowOff>
    </xdr:from>
    <xdr:to>
      <xdr:col>1</xdr:col>
      <xdr:colOff>318845</xdr:colOff>
      <xdr:row>42</xdr:row>
      <xdr:rowOff>7426</xdr:rowOff>
    </xdr:to>
    <xdr:sp macro="" textlink="">
      <xdr:nvSpPr>
        <xdr:cNvPr id="3" name="ZoneTexte 2">
          <a:extLst>
            <a:ext uri="{FF2B5EF4-FFF2-40B4-BE49-F238E27FC236}">
              <a16:creationId xmlns="" xmlns:a16="http://schemas.microsoft.com/office/drawing/2014/main" id="{00000000-0008-0000-3C00-000003000000}"/>
            </a:ext>
          </a:extLst>
        </xdr:cNvPr>
        <xdr:cNvSpPr txBox="1"/>
      </xdr:nvSpPr>
      <xdr:spPr>
        <a:xfrm>
          <a:off x="556970" y="7719232"/>
          <a:ext cx="2441575" cy="3653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fr-FR" sz="800"/>
            <a:t>(*)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NEL%202011/MEDECINS%202011/RECAPS%20DES%20MEDECINS%20201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KSIBER2010\KSIBER2009\LABORATOIRES\SEIS2009\LABORATOIRE2008\fichHosp2006labo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kehel/Desktop/Ann%20stat%202023/Chapitres%20contr&#244;l&#233;s_AS%202023/KSIBER2010/KSIBER2009/LABORATOIRES/SEIS2009/LABORATOIRE2008/fichHosp2006lab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KSIBER2010/KSIBER2009/LABORATOIRES/SEIS2009/LABORATOIRE2008/fichHosp2006labo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fpgovma-my.sharepoint.com/Users/Dell/Downloads/Formateurs%202022-2023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CAP SPEC"/>
      <sheetName val="REC HOSP"/>
      <sheetName val="REC PAR HOPITAL"/>
      <sheetName val="REC SPROV"/>
      <sheetName val="REC SSB URB"/>
      <sheetName val="REC SSB RUR"/>
      <sheetName val="REC URB+REC RUR"/>
      <sheetName val="MED SSB GS MIL"/>
      <sheetName val="MED PAR RESEAU FOR "/>
      <sheetName val="MED RESchu inclu pr"/>
      <sheetName val="touria recap"/>
      <sheetName val="MED RES VAL"/>
      <sheetName val="EFFECTIFS GLOBAUX"/>
      <sheetName val="MED G S"/>
      <sheetName val="RECAP SSB VAL"/>
      <sheetName val="RECAP SP VAL"/>
      <sheetName val="sp hosp val"/>
      <sheetName val="REC PAR HOPITAL VAL"/>
      <sheetName val="MED PAR RESEAU pou veri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litsexistants (2)"/>
      <sheetName val="litsexistants"/>
      <sheetName val="litsfonctionnels"/>
      <sheetName val="statuthop"/>
      <sheetName val="Déssertehosp"/>
      <sheetName val="évoluslitshop9403"/>
      <sheetName val="HOP-BLOC-RX-DIALYSE"/>
      <sheetName val="hopmisenSce97-05"/>
      <sheetName val="hopencours-projet-PDSS00-04"/>
      <sheetName val="ES-AVEC-LI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litsexistants (2)"/>
      <sheetName val="litsexistants"/>
      <sheetName val="litsfonctionnels"/>
      <sheetName val="statuthop"/>
      <sheetName val="Déssertehosp"/>
      <sheetName val="évoluslitshop9403"/>
      <sheetName val="HOP-BLOC-RX-DIALYSE"/>
      <sheetName val="hopmisenSce97-05"/>
      <sheetName val="hopencours-projet-PDSS00-04"/>
      <sheetName val="ES-AVEC-LI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litsexistants (2)"/>
      <sheetName val="litsexistants"/>
      <sheetName val="litsfonctionnels"/>
      <sheetName val="statuthop"/>
      <sheetName val="Déssertehosp"/>
      <sheetName val="évoluslitshop9403"/>
      <sheetName val="HOP-BLOC-RX-DIALYSE"/>
      <sheetName val="hopmisenSce97-05"/>
      <sheetName val="hopencours-projet-PDSS00-04"/>
      <sheetName val="ES-AVEC-LI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NB_etab_Dep 22-23"/>
      <sheetName val="Feuil1"/>
      <sheetName val="Feuil2"/>
      <sheetName val="Feuil3"/>
      <sheetName val="Formateur Public"/>
      <sheetName val="Formateur Privé"/>
    </sheetNames>
    <sheetDataSet>
      <sheetData sheetId="0"/>
      <sheetData sheetId="1"/>
      <sheetData sheetId="2"/>
      <sheetData sheetId="3"/>
      <sheetData sheetId="4">
        <row r="14">
          <cell r="C14">
            <v>1961</v>
          </cell>
          <cell r="E14">
            <v>1730</v>
          </cell>
        </row>
      </sheetData>
      <sheetData sheetId="5">
        <row r="15">
          <cell r="C15">
            <v>1447</v>
          </cell>
          <cell r="E15">
            <v>1258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7030A0"/>
  </sheetPr>
  <dimension ref="A8:G26"/>
  <sheetViews>
    <sheetView showGridLines="0" view="pageLayout" zoomScale="70" zoomScalePageLayoutView="70" workbookViewId="0">
      <selection activeCell="F15" sqref="F15"/>
    </sheetView>
  </sheetViews>
  <sheetFormatPr baseColWidth="10" defaultRowHeight="15"/>
  <sheetData>
    <row r="8" spans="1:7" ht="23.25">
      <c r="A8" s="2468" t="s">
        <v>1551</v>
      </c>
      <c r="B8" s="2468"/>
      <c r="C8" s="2468"/>
      <c r="D8" s="2468"/>
      <c r="E8" s="2468"/>
      <c r="F8" s="2468"/>
      <c r="G8" s="2468"/>
    </row>
    <row r="10" spans="1:7" ht="23.25">
      <c r="A10" s="2468" t="s">
        <v>1553</v>
      </c>
      <c r="B10" s="2468"/>
      <c r="C10" s="2468"/>
      <c r="D10" s="2468"/>
      <c r="E10" s="2468"/>
      <c r="F10" s="2468"/>
      <c r="G10" s="2468"/>
    </row>
    <row r="24" spans="1:7" ht="31.5">
      <c r="A24" s="2469" t="s">
        <v>1552</v>
      </c>
      <c r="B24" s="2469"/>
      <c r="C24" s="2469"/>
      <c r="D24" s="2469"/>
      <c r="E24" s="2469"/>
      <c r="F24" s="2469"/>
      <c r="G24" s="2469"/>
    </row>
    <row r="26" spans="1:7" ht="31.5">
      <c r="A26" s="2469" t="s">
        <v>1554</v>
      </c>
      <c r="B26" s="2469"/>
      <c r="C26" s="2469"/>
      <c r="D26" s="2469"/>
      <c r="E26" s="2469"/>
      <c r="F26" s="2469"/>
      <c r="G26" s="2469"/>
    </row>
  </sheetData>
  <mergeCells count="4">
    <mergeCell ref="A8:G8"/>
    <mergeCell ref="A24:G24"/>
    <mergeCell ref="A10:G10"/>
    <mergeCell ref="A26:G26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5" tint="-0.249977111117893"/>
  </sheetPr>
  <dimension ref="A1:G57"/>
  <sheetViews>
    <sheetView showGridLines="0" topLeftCell="A19" zoomScaleSheetLayoutView="98" zoomScalePageLayoutView="70" workbookViewId="0">
      <selection activeCell="D6" sqref="D6"/>
    </sheetView>
  </sheetViews>
  <sheetFormatPr baseColWidth="10" defaultColWidth="11.42578125" defaultRowHeight="12.75"/>
  <cols>
    <col min="1" max="1" width="30.28515625" style="151" customWidth="1"/>
    <col min="2" max="5" width="14.140625" style="193" customWidth="1"/>
    <col min="6" max="6" width="26.85546875" style="151" customWidth="1"/>
    <col min="7" max="16384" width="11.42578125" style="151"/>
  </cols>
  <sheetData>
    <row r="1" spans="1:7" ht="24.75" customHeight="1">
      <c r="A1" s="148" t="s">
        <v>227</v>
      </c>
      <c r="F1" s="1334"/>
    </row>
    <row r="2" spans="1:7" ht="18.95" customHeight="1">
      <c r="F2" s="374"/>
    </row>
    <row r="3" spans="1:7" ht="18.95" customHeight="1">
      <c r="A3" s="206" t="s">
        <v>2255</v>
      </c>
      <c r="B3" s="345"/>
      <c r="C3" s="375"/>
      <c r="D3" s="375"/>
      <c r="E3" s="2488" t="s">
        <v>2256</v>
      </c>
      <c r="F3" s="2488"/>
    </row>
    <row r="4" spans="1:7" ht="18.95" customHeight="1">
      <c r="A4" s="1651" t="s">
        <v>2087</v>
      </c>
      <c r="B4" s="1652"/>
      <c r="C4" s="375"/>
      <c r="D4" s="375"/>
      <c r="E4" s="375"/>
      <c r="F4" s="1653" t="s">
        <v>2088</v>
      </c>
    </row>
    <row r="5" spans="1:7" ht="18.95" customHeight="1">
      <c r="F5" s="374"/>
    </row>
    <row r="6" spans="1:7" ht="16.5" customHeight="1">
      <c r="A6" s="376"/>
      <c r="B6" s="662" t="str">
        <f>LEFT(C6,4)+1&amp;"-"&amp;RIGHT(C6,4)+1</f>
        <v>2023-2024</v>
      </c>
      <c r="C6" s="662" t="str">
        <f>LEFT(D6,4)+1&amp;"-"&amp;RIGHT(D6,4)+1</f>
        <v>2022-2023</v>
      </c>
      <c r="D6" s="377" t="str">
        <f>LEFT(E6,4)+1&amp;"-"&amp;RIGHT(E6,4)+1</f>
        <v>2021-2022</v>
      </c>
      <c r="E6" s="377" t="s">
        <v>1730</v>
      </c>
      <c r="F6" s="378"/>
    </row>
    <row r="7" spans="1:7" ht="16.5" customHeight="1">
      <c r="C7" s="377"/>
      <c r="G7" s="379"/>
    </row>
    <row r="8" spans="1:7" ht="21.95" customHeight="1">
      <c r="A8" s="189" t="s">
        <v>301</v>
      </c>
      <c r="C8" s="377"/>
      <c r="F8" s="331" t="s">
        <v>302</v>
      </c>
    </row>
    <row r="9" spans="1:7" ht="21.95" customHeight="1">
      <c r="A9" s="1686" t="s">
        <v>303</v>
      </c>
      <c r="B9" s="1689">
        <v>464354</v>
      </c>
      <c r="C9" s="1680">
        <v>480095</v>
      </c>
      <c r="D9" s="1680">
        <v>498950</v>
      </c>
      <c r="E9" s="1680">
        <v>498976</v>
      </c>
      <c r="F9" s="1683" t="s">
        <v>304</v>
      </c>
      <c r="G9" s="175"/>
    </row>
    <row r="10" spans="1:7" ht="21.95" customHeight="1">
      <c r="A10" s="1687" t="s">
        <v>305</v>
      </c>
      <c r="B10" s="1689">
        <v>541979</v>
      </c>
      <c r="C10" s="1680">
        <v>572455</v>
      </c>
      <c r="D10" s="1680">
        <v>590465</v>
      </c>
      <c r="E10" s="1680">
        <v>585303</v>
      </c>
      <c r="F10" s="1684" t="s">
        <v>306</v>
      </c>
      <c r="G10" s="175"/>
    </row>
    <row r="11" spans="1:7" ht="21.95" customHeight="1">
      <c r="A11" s="1687" t="s">
        <v>307</v>
      </c>
      <c r="B11" s="1689">
        <v>575275</v>
      </c>
      <c r="C11" s="1680">
        <v>591094</v>
      </c>
      <c r="D11" s="1680">
        <v>589658</v>
      </c>
      <c r="E11" s="1680">
        <v>588604</v>
      </c>
      <c r="F11" s="1684" t="s">
        <v>308</v>
      </c>
      <c r="G11" s="175"/>
    </row>
    <row r="12" spans="1:7" ht="21.95" customHeight="1">
      <c r="A12" s="1687" t="s">
        <v>309</v>
      </c>
      <c r="B12" s="1689">
        <v>593098</v>
      </c>
      <c r="C12" s="1680">
        <v>591872</v>
      </c>
      <c r="D12" s="1680">
        <v>590578</v>
      </c>
      <c r="E12" s="1680">
        <v>585598</v>
      </c>
      <c r="F12" s="1684" t="s">
        <v>310</v>
      </c>
      <c r="G12" s="175"/>
    </row>
    <row r="13" spans="1:7" ht="21.95" customHeight="1">
      <c r="A13" s="1687" t="s">
        <v>311</v>
      </c>
      <c r="B13" s="1689">
        <v>594063</v>
      </c>
      <c r="C13" s="1680">
        <v>592172</v>
      </c>
      <c r="D13" s="1680">
        <v>587249</v>
      </c>
      <c r="E13" s="1680">
        <v>582154</v>
      </c>
      <c r="F13" s="1684" t="s">
        <v>312</v>
      </c>
      <c r="G13" s="175"/>
    </row>
    <row r="14" spans="1:7" ht="21.95" customHeight="1">
      <c r="A14" s="1687" t="s">
        <v>313</v>
      </c>
      <c r="B14" s="1689">
        <v>592654</v>
      </c>
      <c r="C14" s="1680">
        <v>587960</v>
      </c>
      <c r="D14" s="1680">
        <v>583390</v>
      </c>
      <c r="E14" s="1680">
        <v>563024</v>
      </c>
      <c r="F14" s="1683" t="s">
        <v>314</v>
      </c>
      <c r="G14" s="175"/>
    </row>
    <row r="15" spans="1:7" ht="21.95" customHeight="1">
      <c r="A15" s="1687" t="s">
        <v>315</v>
      </c>
      <c r="B15" s="1689">
        <v>247641</v>
      </c>
      <c r="C15" s="1680">
        <v>267240</v>
      </c>
      <c r="D15" s="1680">
        <v>264696</v>
      </c>
      <c r="E15" s="1680">
        <v>250131</v>
      </c>
      <c r="F15" s="1683" t="s">
        <v>316</v>
      </c>
      <c r="G15" s="175"/>
    </row>
    <row r="16" spans="1:7" ht="21.95" customHeight="1">
      <c r="A16" s="1687" t="s">
        <v>317</v>
      </c>
      <c r="B16" s="1689">
        <v>95801</v>
      </c>
      <c r="C16" s="1680">
        <v>102790</v>
      </c>
      <c r="D16" s="1680">
        <v>102597</v>
      </c>
      <c r="E16" s="1680">
        <v>100146</v>
      </c>
      <c r="F16" s="1683" t="s">
        <v>318</v>
      </c>
      <c r="G16" s="175"/>
    </row>
    <row r="17" spans="1:7" ht="21.95" customHeight="1">
      <c r="A17" s="1687" t="s">
        <v>319</v>
      </c>
      <c r="B17" s="1689">
        <v>39458</v>
      </c>
      <c r="C17" s="1680">
        <v>41335</v>
      </c>
      <c r="D17" s="1680">
        <v>43263</v>
      </c>
      <c r="E17" s="1680">
        <v>39787</v>
      </c>
      <c r="F17" s="1683" t="s">
        <v>320</v>
      </c>
      <c r="G17" s="175"/>
    </row>
    <row r="18" spans="1:7" ht="21.95" customHeight="1">
      <c r="A18" s="1687" t="s">
        <v>321</v>
      </c>
      <c r="B18" s="1689">
        <v>20898</v>
      </c>
      <c r="C18" s="1680">
        <v>22120</v>
      </c>
      <c r="D18" s="1680">
        <v>23752</v>
      </c>
      <c r="E18" s="1680">
        <v>20715</v>
      </c>
      <c r="F18" s="1683" t="s">
        <v>322</v>
      </c>
      <c r="G18" s="175"/>
    </row>
    <row r="19" spans="1:7" ht="21.95" customHeight="1">
      <c r="A19" s="1688" t="s">
        <v>14</v>
      </c>
      <c r="B19" s="1681">
        <f>SUM(B9:B18)</f>
        <v>3765221</v>
      </c>
      <c r="C19" s="1681">
        <f>SUM(C9:C18)</f>
        <v>3849133</v>
      </c>
      <c r="D19" s="1682">
        <f>SUM(D9:D18)</f>
        <v>3874598</v>
      </c>
      <c r="E19" s="1682">
        <f>SUM(E9:E18)</f>
        <v>3814438</v>
      </c>
      <c r="F19" s="1685" t="s">
        <v>15</v>
      </c>
      <c r="G19" s="175"/>
    </row>
    <row r="20" spans="1:7" ht="21.95" customHeight="1">
      <c r="A20" s="189"/>
      <c r="C20" s="333"/>
      <c r="D20" s="381"/>
      <c r="E20" s="381"/>
      <c r="F20" s="382"/>
      <c r="G20" s="175"/>
    </row>
    <row r="21" spans="1:7" ht="21.95" customHeight="1">
      <c r="A21" s="189"/>
      <c r="C21" s="333"/>
      <c r="D21" s="362"/>
      <c r="E21" s="362"/>
      <c r="F21" s="383"/>
      <c r="G21" s="364"/>
    </row>
    <row r="22" spans="1:7" ht="21.95" customHeight="1">
      <c r="C22" s="333"/>
      <c r="D22" s="384"/>
      <c r="E22" s="384"/>
      <c r="F22" s="383"/>
    </row>
    <row r="23" spans="1:7" ht="21.95" customHeight="1">
      <c r="A23" s="189" t="s">
        <v>8</v>
      </c>
      <c r="C23" s="333"/>
      <c r="F23" s="331" t="s">
        <v>9</v>
      </c>
    </row>
    <row r="24" spans="1:7" ht="21.95" customHeight="1">
      <c r="A24" s="1686" t="s">
        <v>303</v>
      </c>
      <c r="B24" s="1689">
        <v>230434</v>
      </c>
      <c r="C24" s="1689">
        <v>237996</v>
      </c>
      <c r="D24" s="1689">
        <v>246425</v>
      </c>
      <c r="E24" s="1689">
        <v>244667</v>
      </c>
      <c r="F24" s="1683" t="s">
        <v>304</v>
      </c>
    </row>
    <row r="25" spans="1:7" ht="21.95" customHeight="1">
      <c r="A25" s="1687" t="s">
        <v>305</v>
      </c>
      <c r="B25" s="1689">
        <v>267443</v>
      </c>
      <c r="C25" s="1689">
        <v>281971</v>
      </c>
      <c r="D25" s="1689">
        <v>289757</v>
      </c>
      <c r="E25" s="1689">
        <v>287166</v>
      </c>
      <c r="F25" s="1684" t="s">
        <v>306</v>
      </c>
    </row>
    <row r="26" spans="1:7" ht="21.95" customHeight="1">
      <c r="A26" s="1687" t="s">
        <v>307</v>
      </c>
      <c r="B26" s="1689">
        <v>283082</v>
      </c>
      <c r="C26" s="1689">
        <v>290012</v>
      </c>
      <c r="D26" s="1689">
        <v>289504</v>
      </c>
      <c r="E26" s="1689">
        <v>288357</v>
      </c>
      <c r="F26" s="1684" t="s">
        <v>308</v>
      </c>
    </row>
    <row r="27" spans="1:7" ht="21.95" customHeight="1">
      <c r="A27" s="1687" t="s">
        <v>309</v>
      </c>
      <c r="B27" s="1689">
        <v>291024</v>
      </c>
      <c r="C27" s="1689">
        <v>290534</v>
      </c>
      <c r="D27" s="1689">
        <v>289391</v>
      </c>
      <c r="E27" s="1689">
        <v>287991</v>
      </c>
      <c r="F27" s="1684" t="s">
        <v>310</v>
      </c>
    </row>
    <row r="28" spans="1:7" ht="21.95" customHeight="1">
      <c r="A28" s="1687" t="s">
        <v>311</v>
      </c>
      <c r="B28" s="1689">
        <v>291417</v>
      </c>
      <c r="C28" s="1689">
        <v>290158</v>
      </c>
      <c r="D28" s="1689">
        <v>288696</v>
      </c>
      <c r="E28" s="1689">
        <v>284062</v>
      </c>
      <c r="F28" s="1684" t="s">
        <v>312</v>
      </c>
    </row>
    <row r="29" spans="1:7" ht="21.95" customHeight="1">
      <c r="A29" s="1687" t="s">
        <v>313</v>
      </c>
      <c r="B29" s="1689">
        <v>290428</v>
      </c>
      <c r="C29" s="1689">
        <v>288979</v>
      </c>
      <c r="D29" s="1689">
        <v>284649</v>
      </c>
      <c r="E29" s="1689">
        <v>275031</v>
      </c>
      <c r="F29" s="1683" t="s">
        <v>314</v>
      </c>
    </row>
    <row r="30" spans="1:7" ht="21.95" customHeight="1">
      <c r="A30" s="1687" t="s">
        <v>315</v>
      </c>
      <c r="B30" s="1689">
        <v>106054</v>
      </c>
      <c r="C30" s="1689">
        <v>114774</v>
      </c>
      <c r="D30" s="1689">
        <v>114353</v>
      </c>
      <c r="E30" s="1689">
        <v>107802</v>
      </c>
      <c r="F30" s="1683" t="s">
        <v>316</v>
      </c>
    </row>
    <row r="31" spans="1:7" ht="21.95" customHeight="1">
      <c r="A31" s="1687" t="s">
        <v>317</v>
      </c>
      <c r="B31" s="1689">
        <v>33065</v>
      </c>
      <c r="C31" s="1689">
        <v>36133</v>
      </c>
      <c r="D31" s="1689">
        <v>36533</v>
      </c>
      <c r="E31" s="1689">
        <v>36084</v>
      </c>
      <c r="F31" s="1683" t="s">
        <v>318</v>
      </c>
    </row>
    <row r="32" spans="1:7" ht="21.95" customHeight="1">
      <c r="A32" s="1687" t="s">
        <v>319</v>
      </c>
      <c r="B32" s="1689">
        <v>11990</v>
      </c>
      <c r="C32" s="1689">
        <v>12457</v>
      </c>
      <c r="D32" s="1689">
        <v>13342</v>
      </c>
      <c r="E32" s="1689">
        <v>12153</v>
      </c>
      <c r="F32" s="1683" t="s">
        <v>320</v>
      </c>
    </row>
    <row r="33" spans="1:6" ht="21.95" customHeight="1">
      <c r="A33" s="1687" t="s">
        <v>321</v>
      </c>
      <c r="B33" s="1689">
        <v>6145</v>
      </c>
      <c r="C33" s="1689">
        <v>6241</v>
      </c>
      <c r="D33" s="1689">
        <v>6711</v>
      </c>
      <c r="E33" s="1689">
        <v>5804</v>
      </c>
      <c r="F33" s="1683" t="s">
        <v>322</v>
      </c>
    </row>
    <row r="34" spans="1:6" ht="21.95" customHeight="1">
      <c r="A34" s="1688" t="s">
        <v>14</v>
      </c>
      <c r="B34" s="1690">
        <f>SUM(B24:B33)</f>
        <v>1811082</v>
      </c>
      <c r="C34" s="1690">
        <f>SUM(C24:C33)</f>
        <v>1849255</v>
      </c>
      <c r="D34" s="1690">
        <f>SUM(D24:D33)</f>
        <v>1859361</v>
      </c>
      <c r="E34" s="1682">
        <f>SUM(E24:E33)</f>
        <v>1829117</v>
      </c>
      <c r="F34" s="1685" t="s">
        <v>15</v>
      </c>
    </row>
    <row r="35" spans="1:6" ht="12.95" customHeight="1">
      <c r="A35" s="383"/>
      <c r="B35" s="387"/>
      <c r="C35" s="381"/>
      <c r="F35" s="167"/>
    </row>
    <row r="36" spans="1:6" ht="12.95" customHeight="1">
      <c r="B36" s="151"/>
      <c r="C36" s="151"/>
      <c r="D36" s="151"/>
      <c r="E36" s="151"/>
      <c r="F36" s="167"/>
    </row>
    <row r="37" spans="1:6" ht="12.95" customHeight="1">
      <c r="B37" s="151"/>
      <c r="C37" s="151"/>
      <c r="D37" s="151"/>
      <c r="E37" s="151"/>
      <c r="F37" s="167"/>
    </row>
    <row r="38" spans="1:6" ht="12.95" customHeight="1">
      <c r="A38" s="388"/>
      <c r="B38" s="389"/>
      <c r="C38" s="390"/>
      <c r="D38" s="390"/>
      <c r="E38" s="390"/>
      <c r="F38" s="167"/>
    </row>
    <row r="39" spans="1:6" ht="12.95" customHeight="1">
      <c r="A39" s="388"/>
      <c r="B39" s="389"/>
      <c r="C39" s="390"/>
      <c r="D39" s="390"/>
      <c r="E39" s="390"/>
      <c r="F39" s="167"/>
    </row>
    <row r="40" spans="1:6" ht="12.95" customHeight="1">
      <c r="A40" s="391"/>
      <c r="B40" s="389"/>
      <c r="C40" s="390"/>
      <c r="D40" s="390"/>
      <c r="E40" s="390"/>
      <c r="F40" s="167"/>
    </row>
    <row r="41" spans="1:6" ht="12.95" customHeight="1">
      <c r="A41" s="388"/>
      <c r="B41" s="389"/>
      <c r="C41" s="390"/>
      <c r="D41" s="390"/>
      <c r="E41" s="390"/>
      <c r="F41" s="374"/>
    </row>
    <row r="42" spans="1:6" ht="12.95" customHeight="1">
      <c r="A42" s="391"/>
      <c r="B42" s="389"/>
      <c r="C42" s="390"/>
      <c r="D42" s="390"/>
      <c r="E42" s="390"/>
      <c r="F42" s="167"/>
    </row>
    <row r="43" spans="1:6" ht="12.95" customHeight="1">
      <c r="A43" s="388"/>
      <c r="B43" s="389"/>
      <c r="C43" s="390"/>
      <c r="D43" s="390"/>
      <c r="E43" s="390"/>
      <c r="F43" s="374"/>
    </row>
    <row r="44" spans="1:6" ht="12.95" customHeight="1">
      <c r="A44" s="388"/>
      <c r="B44" s="389"/>
      <c r="C44" s="390"/>
      <c r="D44" s="390"/>
      <c r="E44" s="390"/>
      <c r="F44" s="374"/>
    </row>
    <row r="45" spans="1:6" ht="12.95" customHeight="1">
      <c r="A45" s="391"/>
      <c r="B45" s="389"/>
      <c r="C45" s="390"/>
      <c r="D45" s="390"/>
      <c r="E45" s="390"/>
      <c r="F45" s="374"/>
    </row>
    <row r="46" spans="1:6" ht="12.95" customHeight="1">
      <c r="A46" s="391"/>
      <c r="B46" s="389"/>
      <c r="C46" s="390"/>
      <c r="D46" s="390"/>
      <c r="E46" s="390"/>
      <c r="F46" s="374"/>
    </row>
    <row r="47" spans="1:6" ht="12.95" customHeight="1">
      <c r="B47" s="151"/>
      <c r="C47" s="151"/>
      <c r="D47" s="151"/>
      <c r="E47" s="151"/>
      <c r="F47" s="374"/>
    </row>
    <row r="48" spans="1:6" ht="12.95" customHeight="1">
      <c r="A48" s="32" t="s">
        <v>1828</v>
      </c>
      <c r="B48" s="32"/>
      <c r="C48" s="32"/>
      <c r="F48" s="33" t="s">
        <v>1827</v>
      </c>
    </row>
    <row r="49" spans="1:6" ht="12.95" customHeight="1"/>
    <row r="51" spans="1:6" ht="12.75" customHeight="1">
      <c r="A51" s="2489"/>
      <c r="B51" s="2489"/>
      <c r="C51" s="2489"/>
      <c r="D51" s="2489"/>
      <c r="E51" s="2489"/>
      <c r="F51" s="2489"/>
    </row>
    <row r="52" spans="1:6" ht="12.75" customHeight="1">
      <c r="A52" s="383"/>
    </row>
    <row r="53" spans="1:6" ht="12.75" customHeight="1">
      <c r="A53" s="383"/>
    </row>
    <row r="54" spans="1:6" ht="12.75" customHeight="1">
      <c r="A54" s="383"/>
    </row>
    <row r="55" spans="1:6" ht="15.95" customHeight="1">
      <c r="A55" s="383"/>
    </row>
    <row r="57" spans="1:6">
      <c r="B57" s="151"/>
      <c r="C57" s="151"/>
      <c r="D57" s="151"/>
      <c r="E57" s="151"/>
    </row>
  </sheetData>
  <mergeCells count="2">
    <mergeCell ref="E3:F3"/>
    <mergeCell ref="A51:F51"/>
  </mergeCells>
  <conditionalFormatting sqref="C53:E54">
    <cfRule type="cellIs" dxfId="4" priority="1" operator="equal">
      <formula>1</formula>
    </cfRule>
  </conditionalFormatting>
  <pageMargins left="0.78740157480314965" right="0.78740157480314965" top="1.1811023622047245" bottom="0.98425196850393704" header="0.51181102362204722" footer="0.51181102362204722"/>
  <pageSetup paperSize="9" scale="75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theme="5" tint="-0.249977111117893"/>
  </sheetPr>
  <dimension ref="A1:I59"/>
  <sheetViews>
    <sheetView showGridLines="0" zoomScalePageLayoutView="70" workbookViewId="0">
      <selection activeCell="A3" sqref="A3"/>
    </sheetView>
  </sheetViews>
  <sheetFormatPr baseColWidth="10" defaultColWidth="11.42578125" defaultRowHeight="12.75"/>
  <cols>
    <col min="1" max="1" width="29.140625" style="151" customWidth="1"/>
    <col min="2" max="5" width="15" style="151" customWidth="1"/>
    <col min="6" max="6" width="22.7109375" style="151" customWidth="1"/>
    <col min="7" max="16384" width="11.42578125" style="151"/>
  </cols>
  <sheetData>
    <row r="1" spans="1:9" ht="24.75" customHeight="1">
      <c r="A1" s="148" t="s">
        <v>227</v>
      </c>
      <c r="B1" s="193"/>
      <c r="D1" s="193"/>
      <c r="E1" s="193"/>
      <c r="F1" s="1334"/>
    </row>
    <row r="2" spans="1:9" ht="18.95" customHeight="1">
      <c r="B2" s="193"/>
      <c r="D2" s="193"/>
      <c r="E2" s="193"/>
      <c r="F2" s="167"/>
    </row>
    <row r="3" spans="1:9" ht="18.95" customHeight="1">
      <c r="A3" s="206" t="s">
        <v>2258</v>
      </c>
      <c r="B3" s="345"/>
      <c r="C3" s="375"/>
      <c r="D3" s="193"/>
      <c r="E3" s="2488" t="s">
        <v>2257</v>
      </c>
      <c r="F3" s="2488"/>
    </row>
    <row r="4" spans="1:9" ht="18.95" customHeight="1">
      <c r="A4" s="393" t="s">
        <v>323</v>
      </c>
      <c r="B4" s="338"/>
      <c r="C4" s="375"/>
      <c r="D4" s="193"/>
      <c r="E4" s="2490" t="s">
        <v>324</v>
      </c>
      <c r="F4" s="2490"/>
    </row>
    <row r="5" spans="1:9" ht="18.95" customHeight="1">
      <c r="A5" s="394"/>
      <c r="B5" s="193"/>
      <c r="D5" s="193"/>
      <c r="E5" s="193"/>
      <c r="F5" s="395"/>
    </row>
    <row r="6" spans="1:9" ht="16.5" customHeight="1">
      <c r="A6" s="376"/>
      <c r="B6" s="1341" t="str">
        <f>LEFT(C6,4)+1&amp;"-"&amp;RIGHT(C6,4)+1</f>
        <v>2023-2024</v>
      </c>
      <c r="C6" s="1341" t="str">
        <f>LEFT(D6,4)+1&amp;"-"&amp;RIGHT(D6,4)+1</f>
        <v>2022-2023</v>
      </c>
      <c r="D6" s="1302" t="str">
        <f>LEFT(E6,4)+1&amp;"-"&amp;RIGHT(E6,4)+1</f>
        <v>2021-2022</v>
      </c>
      <c r="E6" s="1302" t="s">
        <v>1730</v>
      </c>
      <c r="F6" s="378"/>
    </row>
    <row r="7" spans="1:9" ht="16.5" customHeight="1">
      <c r="C7" s="377"/>
      <c r="G7" s="385"/>
      <c r="H7" s="385"/>
      <c r="I7" s="385"/>
    </row>
    <row r="8" spans="1:9" ht="21.95" customHeight="1">
      <c r="A8" s="189" t="s">
        <v>301</v>
      </c>
      <c r="C8" s="193"/>
      <c r="F8" s="331" t="s">
        <v>302</v>
      </c>
    </row>
    <row r="9" spans="1:9" ht="21.95" customHeight="1">
      <c r="A9" s="1686" t="s">
        <v>303</v>
      </c>
      <c r="B9" s="1691">
        <v>256721</v>
      </c>
      <c r="C9" s="1691">
        <v>267764</v>
      </c>
      <c r="D9" s="1691">
        <v>278045</v>
      </c>
      <c r="E9" s="1691">
        <v>269866</v>
      </c>
      <c r="F9" s="1683" t="s">
        <v>304</v>
      </c>
      <c r="G9" s="396"/>
    </row>
    <row r="10" spans="1:9" ht="21.95" customHeight="1">
      <c r="A10" s="1687" t="s">
        <v>305</v>
      </c>
      <c r="B10" s="1691">
        <v>297903</v>
      </c>
      <c r="C10" s="1691">
        <v>315494</v>
      </c>
      <c r="D10" s="1691">
        <v>323167</v>
      </c>
      <c r="E10" s="1691">
        <v>319769</v>
      </c>
      <c r="F10" s="1684" t="s">
        <v>306</v>
      </c>
      <c r="G10" s="396"/>
    </row>
    <row r="11" spans="1:9" ht="21.95" customHeight="1">
      <c r="A11" s="1687" t="s">
        <v>307</v>
      </c>
      <c r="B11" s="1691">
        <v>313702</v>
      </c>
      <c r="C11" s="1691">
        <v>321015</v>
      </c>
      <c r="D11" s="1691">
        <v>322090</v>
      </c>
      <c r="E11" s="1691">
        <v>318178</v>
      </c>
      <c r="F11" s="1684" t="s">
        <v>308</v>
      </c>
      <c r="G11" s="396"/>
    </row>
    <row r="12" spans="1:9" ht="21.95" customHeight="1">
      <c r="A12" s="1687" t="s">
        <v>309</v>
      </c>
      <c r="B12" s="1691">
        <v>318754</v>
      </c>
      <c r="C12" s="1691">
        <v>319515</v>
      </c>
      <c r="D12" s="1691">
        <v>317574</v>
      </c>
      <c r="E12" s="1691">
        <v>314518</v>
      </c>
      <c r="F12" s="1684" t="s">
        <v>310</v>
      </c>
      <c r="G12" s="396"/>
    </row>
    <row r="13" spans="1:9" ht="21.95" customHeight="1">
      <c r="A13" s="1687" t="s">
        <v>311</v>
      </c>
      <c r="B13" s="1691">
        <v>316588</v>
      </c>
      <c r="C13" s="1691">
        <v>314139</v>
      </c>
      <c r="D13" s="1691">
        <v>313188</v>
      </c>
      <c r="E13" s="1691">
        <v>310459</v>
      </c>
      <c r="F13" s="1684" t="s">
        <v>312</v>
      </c>
      <c r="G13" s="396"/>
    </row>
    <row r="14" spans="1:9" ht="21.95" customHeight="1">
      <c r="A14" s="1687" t="s">
        <v>313</v>
      </c>
      <c r="B14" s="1691">
        <v>310834</v>
      </c>
      <c r="C14" s="1691">
        <v>309315</v>
      </c>
      <c r="D14" s="1691">
        <v>308493</v>
      </c>
      <c r="E14" s="1691">
        <v>295659</v>
      </c>
      <c r="F14" s="1683" t="s">
        <v>314</v>
      </c>
      <c r="G14" s="396"/>
    </row>
    <row r="15" spans="1:9" ht="21.95" customHeight="1">
      <c r="A15" s="1687" t="s">
        <v>315</v>
      </c>
      <c r="B15" s="1691">
        <v>147469</v>
      </c>
      <c r="C15" s="1691">
        <v>158900</v>
      </c>
      <c r="D15" s="1691">
        <v>158558</v>
      </c>
      <c r="E15" s="1691">
        <v>149082</v>
      </c>
      <c r="F15" s="1683" t="s">
        <v>316</v>
      </c>
      <c r="G15" s="396"/>
    </row>
    <row r="16" spans="1:9" ht="21.95" customHeight="1">
      <c r="A16" s="1687" t="s">
        <v>317</v>
      </c>
      <c r="B16" s="1691">
        <v>61172</v>
      </c>
      <c r="C16" s="1691">
        <v>65001</v>
      </c>
      <c r="D16" s="1691">
        <v>65304</v>
      </c>
      <c r="E16" s="1691">
        <v>64966</v>
      </c>
      <c r="F16" s="1683" t="s">
        <v>318</v>
      </c>
      <c r="G16" s="396"/>
    </row>
    <row r="17" spans="1:7" ht="21.95" customHeight="1">
      <c r="A17" s="1687" t="s">
        <v>319</v>
      </c>
      <c r="B17" s="1691">
        <v>25493</v>
      </c>
      <c r="C17" s="1691">
        <v>26341</v>
      </c>
      <c r="D17" s="1691">
        <v>28271</v>
      </c>
      <c r="E17" s="1691">
        <v>26371</v>
      </c>
      <c r="F17" s="1683" t="s">
        <v>320</v>
      </c>
      <c r="G17" s="396"/>
    </row>
    <row r="18" spans="1:7" ht="21.95" customHeight="1">
      <c r="A18" s="1687" t="s">
        <v>321</v>
      </c>
      <c r="B18" s="1691">
        <v>13806</v>
      </c>
      <c r="C18" s="1691">
        <v>14858</v>
      </c>
      <c r="D18" s="1691">
        <v>16152</v>
      </c>
      <c r="E18" s="1691">
        <v>14348</v>
      </c>
      <c r="F18" s="1683" t="s">
        <v>322</v>
      </c>
      <c r="G18" s="396"/>
    </row>
    <row r="19" spans="1:7" ht="21.95" customHeight="1">
      <c r="A19" s="1688" t="s">
        <v>14</v>
      </c>
      <c r="B19" s="1690">
        <f>SUM(B9:B18)</f>
        <v>2062442</v>
      </c>
      <c r="C19" s="1690">
        <f>SUM(C9:C18)</f>
        <v>2112342</v>
      </c>
      <c r="D19" s="1690">
        <f>SUM(D9:D18)</f>
        <v>2130842</v>
      </c>
      <c r="E19" s="1694">
        <f>SUM(E9:E18)</f>
        <v>2083216</v>
      </c>
      <c r="F19" s="1685" t="s">
        <v>15</v>
      </c>
      <c r="G19" s="176"/>
    </row>
    <row r="20" spans="1:7" ht="21.95" customHeight="1">
      <c r="A20" s="189"/>
      <c r="C20" s="333"/>
      <c r="D20" s="363"/>
      <c r="E20" s="363"/>
      <c r="F20" s="382"/>
      <c r="G20" s="364"/>
    </row>
    <row r="21" spans="1:7" ht="21.95" customHeight="1">
      <c r="A21" s="189"/>
      <c r="C21" s="333"/>
      <c r="D21" s="175"/>
      <c r="E21" s="175"/>
      <c r="F21" s="382"/>
    </row>
    <row r="22" spans="1:7" ht="21.95" customHeight="1">
      <c r="C22" s="333"/>
      <c r="D22" s="1303"/>
      <c r="E22" s="1303"/>
      <c r="F22" s="383"/>
    </row>
    <row r="23" spans="1:7" ht="21.95" customHeight="1">
      <c r="A23" s="189" t="s">
        <v>8</v>
      </c>
      <c r="B23" s="1691"/>
      <c r="C23" s="333"/>
      <c r="F23" s="331" t="s">
        <v>9</v>
      </c>
    </row>
    <row r="24" spans="1:7" ht="21.95" customHeight="1">
      <c r="A24" s="1686" t="s">
        <v>303</v>
      </c>
      <c r="B24" s="1691">
        <v>127027</v>
      </c>
      <c r="C24" s="1691">
        <v>131737</v>
      </c>
      <c r="D24" s="1691">
        <v>136518</v>
      </c>
      <c r="E24" s="1691">
        <v>131404</v>
      </c>
      <c r="F24" s="1683" t="s">
        <v>304</v>
      </c>
    </row>
    <row r="25" spans="1:7" ht="21.95" customHeight="1">
      <c r="A25" s="1687" t="s">
        <v>305</v>
      </c>
      <c r="B25" s="1691">
        <v>146330</v>
      </c>
      <c r="C25" s="1691">
        <v>154781</v>
      </c>
      <c r="D25" s="1691">
        <v>157709</v>
      </c>
      <c r="E25" s="1691">
        <v>156405</v>
      </c>
      <c r="F25" s="1684" t="s">
        <v>306</v>
      </c>
    </row>
    <row r="26" spans="1:7" ht="21.95" customHeight="1">
      <c r="A26" s="1687" t="s">
        <v>307</v>
      </c>
      <c r="B26" s="1691">
        <v>153814</v>
      </c>
      <c r="C26" s="1691">
        <v>156751</v>
      </c>
      <c r="D26" s="1691">
        <v>157585</v>
      </c>
      <c r="E26" s="1691">
        <v>155217</v>
      </c>
      <c r="F26" s="1684" t="s">
        <v>308</v>
      </c>
    </row>
    <row r="27" spans="1:7" ht="21.95" customHeight="1">
      <c r="A27" s="1687" t="s">
        <v>309</v>
      </c>
      <c r="B27" s="1691">
        <v>155768</v>
      </c>
      <c r="C27" s="1691">
        <v>156425</v>
      </c>
      <c r="D27" s="1691">
        <v>155124</v>
      </c>
      <c r="E27" s="1691">
        <v>154216</v>
      </c>
      <c r="F27" s="1684" t="s">
        <v>310</v>
      </c>
    </row>
    <row r="28" spans="1:7" ht="21.95" customHeight="1">
      <c r="A28" s="1687" t="s">
        <v>311</v>
      </c>
      <c r="B28" s="1691">
        <v>154968</v>
      </c>
      <c r="C28" s="1691">
        <v>153469</v>
      </c>
      <c r="D28" s="1691">
        <v>153462</v>
      </c>
      <c r="E28" s="1691">
        <v>151090</v>
      </c>
      <c r="F28" s="1684" t="s">
        <v>312</v>
      </c>
    </row>
    <row r="29" spans="1:7" ht="21.95" customHeight="1">
      <c r="A29" s="1687" t="s">
        <v>313</v>
      </c>
      <c r="B29" s="1691">
        <v>152001</v>
      </c>
      <c r="C29" s="1691">
        <v>151495</v>
      </c>
      <c r="D29" s="1691">
        <v>149958</v>
      </c>
      <c r="E29" s="1691">
        <v>143813</v>
      </c>
      <c r="F29" s="1683" t="s">
        <v>314</v>
      </c>
    </row>
    <row r="30" spans="1:7" ht="21.95" customHeight="1">
      <c r="A30" s="1687" t="s">
        <v>315</v>
      </c>
      <c r="B30" s="1691">
        <v>63775</v>
      </c>
      <c r="C30" s="1691">
        <v>69047</v>
      </c>
      <c r="D30" s="1691">
        <v>69519</v>
      </c>
      <c r="E30" s="1691">
        <v>65121</v>
      </c>
      <c r="F30" s="1683" t="s">
        <v>316</v>
      </c>
    </row>
    <row r="31" spans="1:7" ht="21.95" customHeight="1">
      <c r="A31" s="1687" t="s">
        <v>317</v>
      </c>
      <c r="B31" s="1691">
        <v>21572</v>
      </c>
      <c r="C31" s="1691">
        <v>23586</v>
      </c>
      <c r="D31" s="1691">
        <v>23939</v>
      </c>
      <c r="E31" s="1691">
        <v>24158</v>
      </c>
      <c r="F31" s="1683" t="s">
        <v>318</v>
      </c>
    </row>
    <row r="32" spans="1:7" ht="21.95" customHeight="1">
      <c r="A32" s="1687" t="s">
        <v>319</v>
      </c>
      <c r="B32" s="1691">
        <v>7943</v>
      </c>
      <c r="C32" s="1691">
        <v>8053</v>
      </c>
      <c r="D32" s="1691">
        <v>9021</v>
      </c>
      <c r="E32" s="1691">
        <v>8194</v>
      </c>
      <c r="F32" s="1683" t="s">
        <v>320</v>
      </c>
    </row>
    <row r="33" spans="1:6" ht="21.95" customHeight="1">
      <c r="A33" s="1687" t="s">
        <v>321</v>
      </c>
      <c r="B33" s="1691">
        <v>4066</v>
      </c>
      <c r="C33" s="1691">
        <v>4244</v>
      </c>
      <c r="D33" s="1691">
        <v>4525</v>
      </c>
      <c r="E33" s="1691">
        <v>3994</v>
      </c>
      <c r="F33" s="1683" t="s">
        <v>322</v>
      </c>
    </row>
    <row r="34" spans="1:6" ht="37.5" customHeight="1">
      <c r="A34" s="837" t="s">
        <v>14</v>
      </c>
      <c r="B34" s="1692">
        <f>SUM(B24:B33)</f>
        <v>987264</v>
      </c>
      <c r="C34" s="1692">
        <f>SUM(C24:C33)</f>
        <v>1009588</v>
      </c>
      <c r="D34" s="1692">
        <f>SUM(D24:D33)</f>
        <v>1017360</v>
      </c>
      <c r="E34" s="1693">
        <f>SUM(E24:E33)</f>
        <v>993612</v>
      </c>
      <c r="F34" s="331" t="s">
        <v>15</v>
      </c>
    </row>
    <row r="35" spans="1:6" ht="12.95" customHeight="1">
      <c r="A35" s="380"/>
      <c r="B35" s="333"/>
      <c r="C35" s="397"/>
      <c r="D35" s="333"/>
      <c r="E35" s="398"/>
      <c r="F35" s="167"/>
    </row>
    <row r="36" spans="1:6" ht="12.95" customHeight="1">
      <c r="A36" s="383"/>
      <c r="B36" s="193"/>
      <c r="D36" s="193"/>
      <c r="E36" s="193"/>
      <c r="F36" s="167"/>
    </row>
    <row r="37" spans="1:6" ht="12.95" customHeight="1">
      <c r="A37" s="383"/>
      <c r="B37" s="193"/>
      <c r="D37" s="193"/>
      <c r="E37" s="193"/>
      <c r="F37" s="167"/>
    </row>
    <row r="38" spans="1:6" ht="12.95" customHeight="1">
      <c r="F38" s="167"/>
    </row>
    <row r="39" spans="1:6" ht="12.95" customHeight="1">
      <c r="B39" s="193"/>
      <c r="D39" s="193"/>
      <c r="E39" s="193"/>
      <c r="F39" s="167"/>
    </row>
    <row r="40" spans="1:6" ht="12.95" customHeight="1">
      <c r="A40" s="383"/>
      <c r="B40" s="193"/>
      <c r="D40" s="193"/>
      <c r="E40" s="193"/>
      <c r="F40" s="167"/>
    </row>
    <row r="41" spans="1:6" ht="12.95" customHeight="1">
      <c r="F41" s="167"/>
    </row>
    <row r="42" spans="1:6" ht="12.95" customHeight="1">
      <c r="A42" s="383"/>
      <c r="B42" s="193"/>
      <c r="D42" s="193"/>
      <c r="E42" s="193"/>
      <c r="F42" s="167"/>
    </row>
    <row r="43" spans="1:6" ht="12.95" customHeight="1">
      <c r="A43" s="383"/>
      <c r="B43" s="193"/>
      <c r="D43" s="193"/>
      <c r="E43" s="193"/>
      <c r="F43" s="167"/>
    </row>
    <row r="44" spans="1:6" ht="12.95" customHeight="1">
      <c r="A44" s="383"/>
      <c r="B44" s="193"/>
      <c r="D44" s="193"/>
      <c r="E44" s="193"/>
      <c r="F44" s="167"/>
    </row>
    <row r="45" spans="1:6" ht="12.95" customHeight="1">
      <c r="A45" s="383"/>
      <c r="B45" s="193"/>
      <c r="D45" s="193"/>
      <c r="E45" s="193"/>
      <c r="F45" s="167"/>
    </row>
    <row r="46" spans="1:6" ht="12.95" customHeight="1">
      <c r="A46" s="383"/>
      <c r="B46" s="193"/>
      <c r="D46" s="193"/>
      <c r="E46" s="193"/>
      <c r="F46" s="167"/>
    </row>
    <row r="47" spans="1:6" ht="12.95" customHeight="1">
      <c r="A47" s="32" t="s">
        <v>1828</v>
      </c>
      <c r="B47" s="32"/>
      <c r="C47" s="32"/>
      <c r="D47" s="193"/>
      <c r="E47" s="193"/>
      <c r="F47" s="33" t="s">
        <v>1827</v>
      </c>
    </row>
    <row r="50" spans="1:6" ht="12.75" customHeight="1">
      <c r="A50" s="2489"/>
      <c r="B50" s="2489"/>
      <c r="C50" s="2489"/>
      <c r="D50" s="2489"/>
      <c r="E50" s="2489"/>
      <c r="F50" s="2489"/>
    </row>
    <row r="51" spans="1:6" ht="12.75" customHeight="1">
      <c r="A51" s="383"/>
      <c r="B51" s="193"/>
      <c r="E51" s="193"/>
    </row>
    <row r="52" spans="1:6" ht="12.75" customHeight="1">
      <c r="A52" s="383"/>
      <c r="B52" s="193"/>
      <c r="D52" s="193"/>
      <c r="E52" s="193"/>
    </row>
    <row r="53" spans="1:6" ht="12.75" customHeight="1">
      <c r="A53" s="383"/>
      <c r="B53" s="193"/>
      <c r="D53" s="193"/>
      <c r="E53" s="193"/>
    </row>
    <row r="54" spans="1:6" ht="15">
      <c r="A54" s="383"/>
      <c r="B54" s="193"/>
      <c r="D54" s="193"/>
      <c r="E54" s="193"/>
    </row>
    <row r="55" spans="1:6" ht="15">
      <c r="A55" s="383"/>
      <c r="B55" s="193"/>
      <c r="D55" s="193"/>
      <c r="E55" s="193"/>
    </row>
    <row r="56" spans="1:6" ht="15">
      <c r="A56" s="383"/>
      <c r="B56" s="193"/>
      <c r="D56" s="193"/>
      <c r="E56" s="193"/>
    </row>
    <row r="57" spans="1:6">
      <c r="B57" s="193"/>
      <c r="D57" s="193"/>
      <c r="E57" s="193"/>
    </row>
    <row r="58" spans="1:6">
      <c r="A58" s="399"/>
      <c r="B58" s="193"/>
      <c r="D58" s="193"/>
      <c r="E58" s="193"/>
    </row>
    <row r="59" spans="1:6">
      <c r="B59" s="193"/>
      <c r="D59" s="193"/>
      <c r="E59" s="193"/>
    </row>
  </sheetData>
  <mergeCells count="3">
    <mergeCell ref="E3:F3"/>
    <mergeCell ref="A50:F50"/>
    <mergeCell ref="E4:F4"/>
  </mergeCells>
  <pageMargins left="0.78740157480314965" right="0.78740157480314965" top="1.1811023622047245" bottom="0.98425196850393704" header="0.51181102362204722" footer="0.51181102362204722"/>
  <pageSetup paperSize="9" scale="75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 syncVertical="1" syncRef="A1">
    <tabColor theme="5" tint="-0.249977111117893"/>
  </sheetPr>
  <dimension ref="A1:H123"/>
  <sheetViews>
    <sheetView showGridLines="0" zoomScalePageLayoutView="70" workbookViewId="0">
      <selection activeCell="A6" sqref="A6"/>
    </sheetView>
  </sheetViews>
  <sheetFormatPr baseColWidth="10" defaultColWidth="11" defaultRowHeight="12.75"/>
  <cols>
    <col min="1" max="1" width="32.7109375" style="248" customWidth="1"/>
    <col min="2" max="3" width="11.7109375" style="248" customWidth="1"/>
    <col min="4" max="4" width="13.7109375" style="248" customWidth="1"/>
    <col min="5" max="5" width="12.28515625" style="248" customWidth="1"/>
    <col min="6" max="6" width="30.7109375" style="248" customWidth="1"/>
    <col min="7" max="8" width="9.85546875" style="248" customWidth="1"/>
    <col min="9" max="9" width="9.42578125" style="248" customWidth="1"/>
    <col min="10" max="11" width="11" style="248" customWidth="1"/>
    <col min="12" max="21" width="9.85546875" style="248" customWidth="1"/>
    <col min="22" max="25" width="11" style="248" customWidth="1"/>
    <col min="26" max="26" width="14.42578125" style="248" customWidth="1"/>
    <col min="27" max="27" width="4.140625" style="248" customWidth="1"/>
    <col min="28" max="28" width="13.28515625" style="248" customWidth="1"/>
    <col min="29" max="29" width="28.140625" style="248" customWidth="1"/>
    <col min="30" max="30" width="11" style="248" customWidth="1"/>
    <col min="31" max="31" width="14.42578125" style="248" customWidth="1"/>
    <col min="32" max="32" width="4.140625" style="248" customWidth="1"/>
    <col min="33" max="34" width="11" style="248" customWidth="1"/>
    <col min="35" max="35" width="14.42578125" style="248" customWidth="1"/>
    <col min="36" max="36" width="4.140625" style="248" customWidth="1"/>
    <col min="37" max="37" width="14.42578125" style="248" customWidth="1"/>
    <col min="38" max="16384" width="11" style="248"/>
  </cols>
  <sheetData>
    <row r="1" spans="1:8" ht="24.75" customHeight="1">
      <c r="A1" s="400" t="s">
        <v>227</v>
      </c>
      <c r="B1" s="401"/>
      <c r="D1" s="402"/>
      <c r="F1" s="150" t="s">
        <v>228</v>
      </c>
    </row>
    <row r="2" spans="1:8" ht="18.95" customHeight="1">
      <c r="F2" s="404"/>
    </row>
    <row r="3" spans="1:8" ht="18.95" customHeight="1">
      <c r="A3" s="405" t="s">
        <v>325</v>
      </c>
      <c r="C3" s="406"/>
      <c r="F3" s="407" t="s">
        <v>326</v>
      </c>
      <c r="G3" s="406"/>
    </row>
    <row r="4" spans="1:8" ht="18.95" customHeight="1">
      <c r="A4" s="405" t="s">
        <v>327</v>
      </c>
      <c r="F4" s="408" t="s">
        <v>213</v>
      </c>
    </row>
    <row r="5" spans="1:8" ht="18.95" customHeight="1">
      <c r="A5" s="405"/>
      <c r="F5" s="404"/>
    </row>
    <row r="6" spans="1:8" ht="16.5" customHeight="1">
      <c r="A6" s="1750" t="s">
        <v>2357</v>
      </c>
      <c r="C6" s="409" t="s">
        <v>1701</v>
      </c>
      <c r="D6" s="2493" t="s">
        <v>1704</v>
      </c>
      <c r="E6" s="2494"/>
      <c r="F6" s="1659" t="s">
        <v>2356</v>
      </c>
      <c r="H6" s="403"/>
    </row>
    <row r="7" spans="1:8" ht="12.95" customHeight="1">
      <c r="B7" s="2491" t="s">
        <v>1702</v>
      </c>
      <c r="C7" s="2491"/>
      <c r="D7" s="2492" t="s">
        <v>1703</v>
      </c>
      <c r="E7" s="2492"/>
      <c r="G7" s="170"/>
      <c r="H7" s="323"/>
    </row>
    <row r="8" spans="1:8" ht="12.95" customHeight="1">
      <c r="A8" s="136"/>
      <c r="B8" s="323" t="s">
        <v>15</v>
      </c>
      <c r="C8" s="323" t="s">
        <v>275</v>
      </c>
      <c r="D8" s="323" t="s">
        <v>15</v>
      </c>
      <c r="E8" s="323" t="s">
        <v>275</v>
      </c>
      <c r="F8" s="324"/>
      <c r="G8" s="410"/>
      <c r="H8" s="170"/>
    </row>
    <row r="9" spans="1:8" ht="12.95" customHeight="1">
      <c r="A9" s="252"/>
      <c r="B9" s="411" t="s">
        <v>33</v>
      </c>
      <c r="C9" s="411" t="s">
        <v>34</v>
      </c>
      <c r="D9" s="411" t="s">
        <v>33</v>
      </c>
      <c r="E9" s="411" t="s">
        <v>34</v>
      </c>
      <c r="F9" s="256"/>
      <c r="G9" s="412"/>
      <c r="H9" s="412"/>
    </row>
    <row r="10" spans="1:8" s="373" customFormat="1" ht="6" customHeight="1"/>
    <row r="11" spans="1:8" s="416" customFormat="1" ht="17.100000000000001" customHeight="1">
      <c r="A11" s="413" t="s">
        <v>35</v>
      </c>
      <c r="B11" s="222">
        <f>SUM(B12:B19)</f>
        <v>437903</v>
      </c>
      <c r="C11" s="222">
        <f>SUM(C12:C19)</f>
        <v>210609</v>
      </c>
      <c r="D11" s="222">
        <f>SUM(D12:D19)</f>
        <v>194128</v>
      </c>
      <c r="E11" s="222">
        <f>SUM(E12:E19)</f>
        <v>93006</v>
      </c>
      <c r="F11" s="414" t="s">
        <v>36</v>
      </c>
      <c r="G11" s="415"/>
      <c r="H11" s="415"/>
    </row>
    <row r="12" spans="1:8" s="416" customFormat="1" ht="17.100000000000001" customHeight="1">
      <c r="A12" s="101" t="s">
        <v>37</v>
      </c>
      <c r="B12" s="55">
        <v>45817</v>
      </c>
      <c r="C12" s="55">
        <v>21983</v>
      </c>
      <c r="D12" s="55">
        <v>31070</v>
      </c>
      <c r="E12" s="55">
        <v>14882</v>
      </c>
      <c r="F12" s="417" t="s">
        <v>38</v>
      </c>
      <c r="G12" s="224"/>
      <c r="H12" s="224"/>
    </row>
    <row r="13" spans="1:8" ht="17.100000000000001" customHeight="1">
      <c r="A13" s="101" t="s">
        <v>39</v>
      </c>
      <c r="B13" s="55">
        <v>53820</v>
      </c>
      <c r="C13" s="55">
        <v>25676</v>
      </c>
      <c r="D13" s="55">
        <v>49182</v>
      </c>
      <c r="E13" s="55">
        <v>23485</v>
      </c>
      <c r="F13" s="417" t="s">
        <v>40</v>
      </c>
      <c r="G13" s="224"/>
      <c r="H13" s="224"/>
    </row>
    <row r="14" spans="1:8" ht="17.100000000000001" customHeight="1">
      <c r="A14" s="418" t="s">
        <v>41</v>
      </c>
      <c r="B14" s="55">
        <v>12534</v>
      </c>
      <c r="C14" s="55">
        <v>6136</v>
      </c>
      <c r="D14" s="55">
        <v>12534</v>
      </c>
      <c r="E14" s="55">
        <v>6136</v>
      </c>
      <c r="F14" s="417" t="s">
        <v>42</v>
      </c>
      <c r="G14" s="225"/>
      <c r="H14" s="225"/>
    </row>
    <row r="15" spans="1:8" ht="17.100000000000001" customHeight="1">
      <c r="A15" s="419" t="s">
        <v>43</v>
      </c>
      <c r="B15" s="55">
        <v>64932</v>
      </c>
      <c r="C15" s="55">
        <v>31168</v>
      </c>
      <c r="D15" s="55">
        <v>37295</v>
      </c>
      <c r="E15" s="55">
        <v>17753</v>
      </c>
      <c r="F15" s="417" t="s">
        <v>44</v>
      </c>
      <c r="G15" s="224"/>
      <c r="H15" s="224"/>
    </row>
    <row r="16" spans="1:8" ht="17.100000000000001" customHeight="1">
      <c r="A16" s="419" t="s">
        <v>45</v>
      </c>
      <c r="B16" s="55">
        <v>31407</v>
      </c>
      <c r="C16" s="55">
        <v>15028</v>
      </c>
      <c r="D16" s="55">
        <v>26224</v>
      </c>
      <c r="E16" s="55">
        <v>12536</v>
      </c>
      <c r="F16" s="417" t="s">
        <v>46</v>
      </c>
      <c r="G16" s="224"/>
      <c r="H16" s="224"/>
    </row>
    <row r="17" spans="1:8" ht="17.100000000000001" customHeight="1">
      <c r="A17" s="419" t="s">
        <v>47</v>
      </c>
      <c r="B17" s="55">
        <v>136721</v>
      </c>
      <c r="C17" s="55">
        <v>65988</v>
      </c>
      <c r="D17" s="55">
        <v>12124</v>
      </c>
      <c r="E17" s="55">
        <v>5822</v>
      </c>
      <c r="F17" s="417" t="s">
        <v>48</v>
      </c>
      <c r="G17" s="224"/>
      <c r="H17" s="224"/>
    </row>
    <row r="18" spans="1:8" ht="17.100000000000001" customHeight="1">
      <c r="A18" s="419" t="s">
        <v>49</v>
      </c>
      <c r="B18" s="55">
        <v>63596</v>
      </c>
      <c r="C18" s="55">
        <v>30743</v>
      </c>
      <c r="D18" s="55">
        <v>24120</v>
      </c>
      <c r="E18" s="55">
        <v>11670</v>
      </c>
      <c r="F18" s="417" t="s">
        <v>50</v>
      </c>
      <c r="G18" s="225"/>
      <c r="H18" s="225"/>
    </row>
    <row r="19" spans="1:8" ht="17.100000000000001" customHeight="1">
      <c r="A19" s="419" t="s">
        <v>51</v>
      </c>
      <c r="B19" s="55">
        <v>29076</v>
      </c>
      <c r="C19" s="55">
        <v>13887</v>
      </c>
      <c r="D19" s="55">
        <v>1579</v>
      </c>
      <c r="E19" s="55">
        <v>722</v>
      </c>
      <c r="F19" s="417" t="s">
        <v>52</v>
      </c>
      <c r="G19" s="224"/>
      <c r="H19" s="224"/>
    </row>
    <row r="20" spans="1:8" ht="17.100000000000001" customHeight="1">
      <c r="A20" s="98" t="s">
        <v>53</v>
      </c>
      <c r="B20" s="222">
        <f>SUM(B21:B28)</f>
        <v>254930</v>
      </c>
      <c r="C20" s="222">
        <f>SUM(C21:C28)</f>
        <v>121680</v>
      </c>
      <c r="D20" s="222">
        <f>SUM(D21:D28)</f>
        <v>110702</v>
      </c>
      <c r="E20" s="222">
        <f>SUM(E21:E28)</f>
        <v>52612</v>
      </c>
      <c r="F20" s="420" t="s">
        <v>54</v>
      </c>
      <c r="G20" s="224"/>
      <c r="H20" s="224"/>
    </row>
    <row r="21" spans="1:8" ht="17.100000000000001" customHeight="1">
      <c r="A21" s="421" t="s">
        <v>55</v>
      </c>
      <c r="B21" s="55">
        <v>29600</v>
      </c>
      <c r="C21" s="55">
        <v>14258</v>
      </c>
      <c r="D21" s="55">
        <v>13387</v>
      </c>
      <c r="E21" s="55">
        <v>6448</v>
      </c>
      <c r="F21" s="422" t="s">
        <v>56</v>
      </c>
      <c r="G21" s="224"/>
      <c r="H21" s="224"/>
    </row>
    <row r="22" spans="1:8" ht="17.100000000000001" customHeight="1">
      <c r="A22" s="101" t="s">
        <v>57</v>
      </c>
      <c r="B22" s="55">
        <v>23281</v>
      </c>
      <c r="C22" s="55">
        <v>11089</v>
      </c>
      <c r="D22" s="55">
        <v>16899</v>
      </c>
      <c r="E22" s="55">
        <v>8047</v>
      </c>
      <c r="F22" s="423" t="s">
        <v>58</v>
      </c>
      <c r="G22" s="224"/>
      <c r="H22" s="224"/>
    </row>
    <row r="23" spans="1:8" ht="17.100000000000001" customHeight="1">
      <c r="A23" s="101" t="s">
        <v>59</v>
      </c>
      <c r="B23" s="55">
        <v>20659</v>
      </c>
      <c r="C23" s="55">
        <v>9727</v>
      </c>
      <c r="D23" s="55">
        <v>16108</v>
      </c>
      <c r="E23" s="55">
        <v>7630</v>
      </c>
      <c r="F23" s="423" t="s">
        <v>60</v>
      </c>
      <c r="G23" s="224"/>
      <c r="H23" s="224"/>
    </row>
    <row r="24" spans="1:8" ht="17.100000000000001" customHeight="1">
      <c r="A24" s="101" t="s">
        <v>61</v>
      </c>
      <c r="B24" s="55">
        <v>27085</v>
      </c>
      <c r="C24" s="55">
        <v>12950</v>
      </c>
      <c r="D24" s="55">
        <v>17581</v>
      </c>
      <c r="E24" s="55">
        <v>8341</v>
      </c>
      <c r="F24" s="417" t="s">
        <v>62</v>
      </c>
      <c r="G24" s="225"/>
      <c r="H24" s="225"/>
    </row>
    <row r="25" spans="1:8" ht="17.100000000000001" customHeight="1">
      <c r="A25" s="101" t="s">
        <v>63</v>
      </c>
      <c r="B25" s="55">
        <v>12656</v>
      </c>
      <c r="C25" s="55">
        <v>5966</v>
      </c>
      <c r="D25" s="55">
        <v>5817</v>
      </c>
      <c r="E25" s="55">
        <v>2731</v>
      </c>
      <c r="F25" s="423" t="s">
        <v>64</v>
      </c>
      <c r="G25" s="224"/>
      <c r="H25" s="224"/>
    </row>
    <row r="26" spans="1:8" ht="17.100000000000001" customHeight="1">
      <c r="A26" s="101" t="s">
        <v>65</v>
      </c>
      <c r="B26" s="55">
        <v>63172</v>
      </c>
      <c r="C26" s="55">
        <v>30230</v>
      </c>
      <c r="D26" s="55">
        <v>24136</v>
      </c>
      <c r="E26" s="55">
        <v>11420</v>
      </c>
      <c r="F26" s="423" t="s">
        <v>66</v>
      </c>
      <c r="G26" s="224"/>
      <c r="H26" s="224"/>
    </row>
    <row r="27" spans="1:8" s="416" customFormat="1" ht="17.100000000000001" customHeight="1">
      <c r="A27" s="101" t="s">
        <v>67</v>
      </c>
      <c r="B27" s="55">
        <v>50969</v>
      </c>
      <c r="C27" s="55">
        <v>24230</v>
      </c>
      <c r="D27" s="55">
        <v>6594</v>
      </c>
      <c r="E27" s="55">
        <v>3136</v>
      </c>
      <c r="F27" s="423" t="s">
        <v>68</v>
      </c>
      <c r="G27" s="224"/>
      <c r="H27" s="224"/>
    </row>
    <row r="28" spans="1:8" ht="17.100000000000001" customHeight="1">
      <c r="A28" s="101" t="s">
        <v>69</v>
      </c>
      <c r="B28" s="55">
        <v>27508</v>
      </c>
      <c r="C28" s="55">
        <v>13230</v>
      </c>
      <c r="D28" s="55">
        <v>10180</v>
      </c>
      <c r="E28" s="55">
        <v>4859</v>
      </c>
      <c r="F28" s="423" t="s">
        <v>70</v>
      </c>
      <c r="G28" s="224"/>
      <c r="H28" s="224"/>
    </row>
    <row r="29" spans="1:8" ht="17.100000000000001" customHeight="1">
      <c r="A29" s="413" t="s">
        <v>71</v>
      </c>
      <c r="B29" s="222">
        <f>SUM(B30:B38)</f>
        <v>464515</v>
      </c>
      <c r="C29" s="222">
        <f>SUM(C30:C38)</f>
        <v>223316</v>
      </c>
      <c r="D29" s="222">
        <f>SUM(D30:D38)</f>
        <v>240168</v>
      </c>
      <c r="E29" s="222">
        <f>SUM(E30:E38)</f>
        <v>115160</v>
      </c>
      <c r="F29" s="414" t="s">
        <v>72</v>
      </c>
      <c r="G29" s="224"/>
      <c r="H29" s="224"/>
    </row>
    <row r="30" spans="1:8" ht="17.100000000000001" customHeight="1">
      <c r="A30" s="424" t="s">
        <v>73</v>
      </c>
      <c r="B30" s="55">
        <v>83029</v>
      </c>
      <c r="C30" s="55">
        <v>39959</v>
      </c>
      <c r="D30" s="55">
        <v>27073</v>
      </c>
      <c r="E30" s="55">
        <v>13042</v>
      </c>
      <c r="F30" s="417" t="s">
        <v>74</v>
      </c>
      <c r="G30" s="224"/>
      <c r="H30" s="224"/>
    </row>
    <row r="31" spans="1:8" ht="17.100000000000001" customHeight="1">
      <c r="A31" s="425" t="s">
        <v>75</v>
      </c>
      <c r="B31" s="55">
        <v>26553</v>
      </c>
      <c r="C31" s="55">
        <v>12747</v>
      </c>
      <c r="D31" s="55">
        <v>19436</v>
      </c>
      <c r="E31" s="55">
        <v>9303</v>
      </c>
      <c r="F31" s="417" t="s">
        <v>76</v>
      </c>
      <c r="G31" s="224"/>
      <c r="H31" s="224"/>
    </row>
    <row r="32" spans="1:8" ht="17.100000000000001" customHeight="1">
      <c r="A32" s="424" t="s">
        <v>77</v>
      </c>
      <c r="B32" s="55">
        <v>31379</v>
      </c>
      <c r="C32" s="55">
        <v>15065</v>
      </c>
      <c r="D32" s="55">
        <v>18407</v>
      </c>
      <c r="E32" s="55">
        <v>8807</v>
      </c>
      <c r="F32" s="417" t="s">
        <v>78</v>
      </c>
      <c r="G32" s="224"/>
      <c r="H32" s="224"/>
    </row>
    <row r="33" spans="1:8" ht="17.100000000000001" customHeight="1">
      <c r="A33" s="101" t="s">
        <v>79</v>
      </c>
      <c r="B33" s="55">
        <v>109298</v>
      </c>
      <c r="C33" s="55">
        <v>52795</v>
      </c>
      <c r="D33" s="55">
        <v>8360</v>
      </c>
      <c r="E33" s="55">
        <v>4088</v>
      </c>
      <c r="F33" s="417" t="s">
        <v>80</v>
      </c>
      <c r="G33" s="224"/>
      <c r="H33" s="224"/>
    </row>
    <row r="34" spans="1:8" ht="17.100000000000001" customHeight="1">
      <c r="A34" s="425" t="s">
        <v>81</v>
      </c>
      <c r="B34" s="55">
        <v>16685</v>
      </c>
      <c r="C34" s="55">
        <v>8014</v>
      </c>
      <c r="D34" s="55">
        <v>10860</v>
      </c>
      <c r="E34" s="55">
        <v>5179</v>
      </c>
      <c r="F34" s="417" t="s">
        <v>1535</v>
      </c>
      <c r="G34" s="225"/>
      <c r="H34" s="225"/>
    </row>
    <row r="35" spans="1:8" ht="17.100000000000001" customHeight="1">
      <c r="A35" s="101" t="s">
        <v>82</v>
      </c>
      <c r="B35" s="55">
        <v>30383</v>
      </c>
      <c r="C35" s="55">
        <v>14667</v>
      </c>
      <c r="D35" s="55">
        <v>18381</v>
      </c>
      <c r="E35" s="55">
        <v>8867</v>
      </c>
      <c r="F35" s="417" t="s">
        <v>83</v>
      </c>
      <c r="G35" s="224"/>
      <c r="H35" s="224"/>
    </row>
    <row r="36" spans="1:8" ht="17.100000000000001" customHeight="1">
      <c r="A36" s="101" t="s">
        <v>84</v>
      </c>
      <c r="B36" s="55">
        <v>82853</v>
      </c>
      <c r="C36" s="55">
        <v>39735</v>
      </c>
      <c r="D36" s="55">
        <v>72077</v>
      </c>
      <c r="E36" s="55">
        <v>34564</v>
      </c>
      <c r="F36" s="417" t="s">
        <v>85</v>
      </c>
      <c r="G36" s="224"/>
      <c r="H36" s="224"/>
    </row>
    <row r="37" spans="1:8" s="416" customFormat="1" ht="17.100000000000001" customHeight="1">
      <c r="A37" s="101" t="s">
        <v>86</v>
      </c>
      <c r="B37" s="55">
        <v>55893</v>
      </c>
      <c r="C37" s="55">
        <v>26762</v>
      </c>
      <c r="D37" s="55">
        <v>37812</v>
      </c>
      <c r="E37" s="55">
        <v>18063</v>
      </c>
      <c r="F37" s="417" t="s">
        <v>87</v>
      </c>
      <c r="G37" s="224"/>
      <c r="H37" s="224"/>
    </row>
    <row r="38" spans="1:8" ht="17.100000000000001" customHeight="1">
      <c r="A38" s="101" t="s">
        <v>88</v>
      </c>
      <c r="B38" s="55">
        <v>28442</v>
      </c>
      <c r="C38" s="55">
        <v>13572</v>
      </c>
      <c r="D38" s="55">
        <v>27762</v>
      </c>
      <c r="E38" s="55">
        <v>13247</v>
      </c>
      <c r="F38" s="417" t="s">
        <v>89</v>
      </c>
      <c r="G38" s="225"/>
      <c r="H38" s="225"/>
    </row>
    <row r="39" spans="1:8" ht="17.100000000000001" customHeight="1">
      <c r="A39" s="85" t="s">
        <v>90</v>
      </c>
      <c r="B39" s="222">
        <f>SUM(B40:B46)</f>
        <v>467355</v>
      </c>
      <c r="C39" s="222">
        <f>SUM(C40:C46)</f>
        <v>225431</v>
      </c>
      <c r="D39" s="222">
        <f>SUM(D40:D46)</f>
        <v>245055</v>
      </c>
      <c r="E39" s="222">
        <f>SUM(E40:E46)</f>
        <v>117231</v>
      </c>
      <c r="F39" s="414" t="s">
        <v>91</v>
      </c>
      <c r="G39" s="224"/>
      <c r="H39" s="224"/>
    </row>
    <row r="40" spans="1:8" ht="17.100000000000001" customHeight="1">
      <c r="A40" s="424" t="s">
        <v>92</v>
      </c>
      <c r="B40" s="55">
        <v>137456</v>
      </c>
      <c r="C40" s="55">
        <v>66341</v>
      </c>
      <c r="D40" s="55">
        <v>95381</v>
      </c>
      <c r="E40" s="55">
        <v>45788</v>
      </c>
      <c r="F40" s="423" t="s">
        <v>93</v>
      </c>
      <c r="G40" s="224"/>
      <c r="H40" s="224"/>
    </row>
    <row r="41" spans="1:8" ht="17.100000000000001" customHeight="1">
      <c r="A41" s="424" t="s">
        <v>94</v>
      </c>
      <c r="B41" s="55">
        <v>60833</v>
      </c>
      <c r="C41" s="55">
        <v>29042</v>
      </c>
      <c r="D41" s="55">
        <v>35337</v>
      </c>
      <c r="E41" s="55">
        <v>16727</v>
      </c>
      <c r="F41" s="417" t="s">
        <v>95</v>
      </c>
      <c r="G41" s="224"/>
      <c r="H41" s="224"/>
    </row>
    <row r="42" spans="1:8" ht="17.100000000000001" customHeight="1">
      <c r="A42" s="424" t="s">
        <v>96</v>
      </c>
      <c r="B42" s="55">
        <v>20496</v>
      </c>
      <c r="C42" s="55">
        <v>10005</v>
      </c>
      <c r="D42" s="55">
        <v>0</v>
      </c>
      <c r="E42" s="55">
        <v>0</v>
      </c>
      <c r="F42" s="417" t="s">
        <v>97</v>
      </c>
      <c r="G42" s="224"/>
      <c r="H42" s="224"/>
    </row>
    <row r="43" spans="1:8" ht="17.100000000000001" customHeight="1">
      <c r="A43" s="424" t="s">
        <v>98</v>
      </c>
      <c r="B43" s="55">
        <v>79229</v>
      </c>
      <c r="C43" s="55">
        <v>38554</v>
      </c>
      <c r="D43" s="55">
        <v>11328</v>
      </c>
      <c r="E43" s="55">
        <v>5344</v>
      </c>
      <c r="F43" s="417" t="s">
        <v>99</v>
      </c>
      <c r="G43" s="225"/>
      <c r="H43" s="225"/>
    </row>
    <row r="44" spans="1:8" ht="17.100000000000001" customHeight="1">
      <c r="A44" s="424" t="s">
        <v>100</v>
      </c>
      <c r="B44" s="55">
        <v>69416</v>
      </c>
      <c r="C44" s="55">
        <v>33508</v>
      </c>
      <c r="D44" s="55">
        <v>54910</v>
      </c>
      <c r="E44" s="55">
        <v>26452</v>
      </c>
      <c r="F44" s="423" t="s">
        <v>101</v>
      </c>
      <c r="G44" s="224"/>
      <c r="H44" s="224"/>
    </row>
    <row r="45" spans="1:8" ht="17.100000000000001" customHeight="1">
      <c r="A45" s="424" t="s">
        <v>102</v>
      </c>
      <c r="B45" s="55">
        <v>44908</v>
      </c>
      <c r="C45" s="55">
        <v>21450</v>
      </c>
      <c r="D45" s="55">
        <v>30962</v>
      </c>
      <c r="E45" s="55">
        <v>14786</v>
      </c>
      <c r="F45" s="423" t="s">
        <v>103</v>
      </c>
      <c r="G45" s="224"/>
      <c r="H45" s="224"/>
    </row>
    <row r="46" spans="1:8" ht="17.100000000000001" customHeight="1">
      <c r="A46" s="424" t="s">
        <v>104</v>
      </c>
      <c r="B46" s="55">
        <v>55017</v>
      </c>
      <c r="C46" s="55">
        <v>26531</v>
      </c>
      <c r="D46" s="55">
        <v>17137</v>
      </c>
      <c r="E46" s="55">
        <v>8134</v>
      </c>
      <c r="F46" s="417" t="s">
        <v>105</v>
      </c>
      <c r="G46" s="224"/>
      <c r="H46" s="224"/>
    </row>
    <row r="47" spans="1:8" ht="17.100000000000001" customHeight="1">
      <c r="A47" s="95" t="s">
        <v>106</v>
      </c>
      <c r="B47" s="222">
        <f>SUM(B48:B52)</f>
        <v>292572</v>
      </c>
      <c r="C47" s="222">
        <f>SUM(C48:C52)</f>
        <v>140365</v>
      </c>
      <c r="D47" s="222">
        <f>SUM(D48:D52)</f>
        <v>192240</v>
      </c>
      <c r="E47" s="222">
        <f>SUM(E48:E52)</f>
        <v>92042</v>
      </c>
      <c r="F47" s="414" t="s">
        <v>107</v>
      </c>
      <c r="G47" s="224"/>
      <c r="H47" s="224"/>
    </row>
    <row r="48" spans="1:8" ht="17.100000000000001" customHeight="1">
      <c r="A48" s="426" t="s">
        <v>108</v>
      </c>
      <c r="B48" s="55">
        <v>80059</v>
      </c>
      <c r="C48" s="55">
        <v>38519</v>
      </c>
      <c r="D48" s="55">
        <v>70753</v>
      </c>
      <c r="E48" s="55">
        <v>33973</v>
      </c>
      <c r="F48" s="417" t="s">
        <v>109</v>
      </c>
      <c r="G48" s="224"/>
      <c r="H48" s="224"/>
    </row>
    <row r="49" spans="1:8" s="416" customFormat="1" ht="17.100000000000001" customHeight="1">
      <c r="A49" s="424" t="s">
        <v>110</v>
      </c>
      <c r="B49" s="55">
        <v>60702</v>
      </c>
      <c r="C49" s="55">
        <v>29202</v>
      </c>
      <c r="D49" s="55">
        <v>35723</v>
      </c>
      <c r="E49" s="55">
        <v>17135</v>
      </c>
      <c r="F49" s="417" t="s">
        <v>111</v>
      </c>
      <c r="G49" s="224"/>
      <c r="H49" s="224"/>
    </row>
    <row r="50" spans="1:8" ht="17.100000000000001" customHeight="1">
      <c r="A50" s="424" t="s">
        <v>112</v>
      </c>
      <c r="B50" s="55">
        <v>58735</v>
      </c>
      <c r="C50" s="55">
        <v>27932</v>
      </c>
      <c r="D50" s="55">
        <v>41251</v>
      </c>
      <c r="E50" s="55">
        <v>19640</v>
      </c>
      <c r="F50" s="417" t="s">
        <v>113</v>
      </c>
      <c r="G50" s="225"/>
      <c r="H50" s="225"/>
    </row>
    <row r="51" spans="1:8" ht="17.100000000000001" customHeight="1">
      <c r="A51" s="424" t="s">
        <v>114</v>
      </c>
      <c r="B51" s="55">
        <v>42151</v>
      </c>
      <c r="C51" s="55">
        <v>20173</v>
      </c>
      <c r="D51" s="55">
        <v>24201</v>
      </c>
      <c r="E51" s="55">
        <v>11522</v>
      </c>
      <c r="F51" s="417" t="s">
        <v>115</v>
      </c>
      <c r="G51" s="224"/>
      <c r="H51" s="224"/>
    </row>
    <row r="52" spans="1:8" ht="17.100000000000001" customHeight="1">
      <c r="A52" s="424" t="s">
        <v>116</v>
      </c>
      <c r="B52" s="55">
        <v>50925</v>
      </c>
      <c r="C52" s="55">
        <v>24539</v>
      </c>
      <c r="D52" s="55">
        <v>20312</v>
      </c>
      <c r="E52" s="55">
        <v>9772</v>
      </c>
      <c r="F52" s="423" t="s">
        <v>117</v>
      </c>
      <c r="G52" s="224"/>
      <c r="H52" s="224"/>
    </row>
    <row r="53" spans="1:8" ht="12.75" customHeight="1">
      <c r="A53" s="427"/>
      <c r="B53" s="299"/>
      <c r="C53" s="299"/>
      <c r="D53" s="299"/>
      <c r="E53" s="299"/>
      <c r="F53" s="151"/>
      <c r="G53" s="225"/>
      <c r="H53" s="225"/>
    </row>
    <row r="54" spans="1:8" ht="12.75" customHeight="1">
      <c r="A54" s="428"/>
      <c r="B54" s="151"/>
      <c r="C54" s="151"/>
      <c r="D54" s="151"/>
      <c r="E54" s="151"/>
      <c r="F54" s="151"/>
    </row>
    <row r="55" spans="1:8" s="416" customFormat="1" ht="12.75" customHeight="1">
      <c r="A55" s="429"/>
      <c r="B55" s="429"/>
      <c r="C55" s="429"/>
      <c r="D55" s="429"/>
      <c r="E55" s="429"/>
      <c r="F55" s="429"/>
    </row>
    <row r="56" spans="1:8" ht="22.5">
      <c r="A56" s="400" t="s">
        <v>227</v>
      </c>
      <c r="B56" s="401"/>
      <c r="D56" s="402"/>
      <c r="F56" s="150" t="s">
        <v>228</v>
      </c>
    </row>
    <row r="57" spans="1:8" ht="12.75" customHeight="1">
      <c r="A57" s="151"/>
      <c r="F57" s="404"/>
    </row>
    <row r="58" spans="1:8" ht="20.25">
      <c r="A58" s="405" t="s">
        <v>325</v>
      </c>
      <c r="C58" s="406"/>
      <c r="F58" s="407" t="s">
        <v>326</v>
      </c>
    </row>
    <row r="59" spans="1:8" ht="22.5" customHeight="1">
      <c r="A59" s="405" t="s">
        <v>332</v>
      </c>
      <c r="E59" s="2495" t="s">
        <v>333</v>
      </c>
      <c r="F59" s="2495"/>
    </row>
    <row r="60" spans="1:8" ht="14.1" customHeight="1">
      <c r="A60" s="405"/>
      <c r="F60" s="404"/>
    </row>
    <row r="61" spans="1:8" ht="14.1" customHeight="1">
      <c r="A61" s="1750" t="s">
        <v>2357</v>
      </c>
      <c r="C61" s="409" t="s">
        <v>328</v>
      </c>
      <c r="D61" s="2493" t="s">
        <v>329</v>
      </c>
      <c r="E61" s="2494"/>
      <c r="F61" s="1659" t="s">
        <v>2356</v>
      </c>
    </row>
    <row r="62" spans="1:8" ht="14.1" customHeight="1">
      <c r="B62" s="2491" t="s">
        <v>330</v>
      </c>
      <c r="C62" s="2491"/>
      <c r="D62" s="2492" t="s">
        <v>331</v>
      </c>
      <c r="E62" s="2492"/>
    </row>
    <row r="63" spans="1:8" ht="14.1" customHeight="1">
      <c r="A63" s="136"/>
      <c r="B63" s="323" t="s">
        <v>15</v>
      </c>
      <c r="C63" s="323" t="s">
        <v>275</v>
      </c>
      <c r="D63" s="323" t="s">
        <v>15</v>
      </c>
      <c r="E63" s="323" t="s">
        <v>275</v>
      </c>
      <c r="F63" s="324"/>
    </row>
    <row r="64" spans="1:8" s="416" customFormat="1" ht="14.1" customHeight="1">
      <c r="A64" s="252"/>
      <c r="B64" s="411" t="s">
        <v>33</v>
      </c>
      <c r="C64" s="411" t="s">
        <v>34</v>
      </c>
      <c r="D64" s="411" t="s">
        <v>33</v>
      </c>
      <c r="E64" s="411" t="s">
        <v>34</v>
      </c>
      <c r="F64" s="256"/>
    </row>
    <row r="65" spans="1:6" ht="14.1" customHeight="1">
      <c r="A65" s="373"/>
      <c r="B65" s="373"/>
      <c r="C65" s="373"/>
      <c r="D65" s="373"/>
      <c r="E65" s="373"/>
      <c r="F65" s="373"/>
    </row>
    <row r="66" spans="1:6" ht="14.1" customHeight="1">
      <c r="A66" s="85" t="s">
        <v>120</v>
      </c>
      <c r="B66" s="260">
        <f>SUM(B67:B75)</f>
        <v>617778</v>
      </c>
      <c r="C66" s="260">
        <f>SUM(C67:C75)</f>
        <v>297990</v>
      </c>
      <c r="D66" s="260">
        <f>SUM(D67:D75)</f>
        <v>293430</v>
      </c>
      <c r="E66" s="260">
        <f>SUM(E67:E75)</f>
        <v>140324</v>
      </c>
      <c r="F66" s="96" t="s">
        <v>121</v>
      </c>
    </row>
    <row r="67" spans="1:6" ht="14.1" customHeight="1">
      <c r="A67" s="261" t="s">
        <v>122</v>
      </c>
      <c r="B67" s="55">
        <v>25817</v>
      </c>
      <c r="C67" s="55">
        <v>12557</v>
      </c>
      <c r="D67" s="55">
        <v>15079</v>
      </c>
      <c r="E67" s="55">
        <v>7267</v>
      </c>
      <c r="F67" s="262" t="s">
        <v>123</v>
      </c>
    </row>
    <row r="68" spans="1:6" ht="14.1" customHeight="1">
      <c r="A68" s="261" t="s">
        <v>124</v>
      </c>
      <c r="B68" s="55">
        <v>58197</v>
      </c>
      <c r="C68" s="55">
        <v>27938</v>
      </c>
      <c r="D68" s="55">
        <v>28243</v>
      </c>
      <c r="E68" s="55">
        <v>13536</v>
      </c>
      <c r="F68" s="262" t="s">
        <v>125</v>
      </c>
    </row>
    <row r="69" spans="1:6" ht="14.1" customHeight="1">
      <c r="A69" s="263" t="s">
        <v>220</v>
      </c>
      <c r="B69" s="264">
        <v>162388</v>
      </c>
      <c r="C69" s="264">
        <v>79036</v>
      </c>
      <c r="D69" s="264">
        <v>0</v>
      </c>
      <c r="E69" s="264">
        <v>0</v>
      </c>
      <c r="F69" s="262" t="s">
        <v>127</v>
      </c>
    </row>
    <row r="70" spans="1:6" s="416" customFormat="1" ht="14.1" customHeight="1">
      <c r="A70" s="261" t="s">
        <v>128</v>
      </c>
      <c r="B70" s="55">
        <v>102768</v>
      </c>
      <c r="C70" s="55">
        <v>49091</v>
      </c>
      <c r="D70" s="55">
        <v>82035</v>
      </c>
      <c r="E70" s="55">
        <v>39060</v>
      </c>
      <c r="F70" s="262" t="s">
        <v>129</v>
      </c>
    </row>
    <row r="71" spans="1:6" ht="14.1" customHeight="1">
      <c r="A71" s="261" t="s">
        <v>130</v>
      </c>
      <c r="B71" s="55">
        <v>35105</v>
      </c>
      <c r="C71" s="55">
        <v>16901</v>
      </c>
      <c r="D71" s="55">
        <v>19151</v>
      </c>
      <c r="E71" s="55">
        <v>9206</v>
      </c>
      <c r="F71" s="262" t="s">
        <v>131</v>
      </c>
    </row>
    <row r="72" spans="1:6" ht="14.1" customHeight="1">
      <c r="A72" s="261" t="s">
        <v>132</v>
      </c>
      <c r="B72" s="55">
        <v>40169</v>
      </c>
      <c r="C72" s="55">
        <v>19529</v>
      </c>
      <c r="D72" s="55">
        <v>25001</v>
      </c>
      <c r="E72" s="55">
        <v>12162</v>
      </c>
      <c r="F72" s="262" t="s">
        <v>133</v>
      </c>
    </row>
    <row r="73" spans="1:6" ht="14.1" customHeight="1">
      <c r="A73" s="261" t="s">
        <v>134</v>
      </c>
      <c r="B73" s="55">
        <v>54433</v>
      </c>
      <c r="C73" s="55">
        <v>26588</v>
      </c>
      <c r="D73" s="55">
        <v>11120</v>
      </c>
      <c r="E73" s="55">
        <v>5395</v>
      </c>
      <c r="F73" s="262" t="s">
        <v>135</v>
      </c>
    </row>
    <row r="74" spans="1:6" ht="14.1" customHeight="1">
      <c r="A74" s="261" t="s">
        <v>136</v>
      </c>
      <c r="B74" s="55">
        <v>79140</v>
      </c>
      <c r="C74" s="55">
        <v>37658</v>
      </c>
      <c r="D74" s="55">
        <v>59685</v>
      </c>
      <c r="E74" s="55">
        <v>28218</v>
      </c>
      <c r="F74" s="262" t="s">
        <v>137</v>
      </c>
    </row>
    <row r="75" spans="1:6" ht="14.1" customHeight="1">
      <c r="A75" s="261" t="s">
        <v>138</v>
      </c>
      <c r="B75" s="55">
        <v>59761</v>
      </c>
      <c r="C75" s="55">
        <v>28692</v>
      </c>
      <c r="D75" s="55">
        <v>53116</v>
      </c>
      <c r="E75" s="55">
        <v>25480</v>
      </c>
      <c r="F75" s="262" t="s">
        <v>139</v>
      </c>
    </row>
    <row r="76" spans="1:6" ht="14.1" customHeight="1">
      <c r="A76" s="93" t="s">
        <v>140</v>
      </c>
      <c r="B76" s="260">
        <f>SUM(B77:B84)</f>
        <v>580197</v>
      </c>
      <c r="C76" s="260">
        <f>SUM(C77:C84)</f>
        <v>277824</v>
      </c>
      <c r="D76" s="260">
        <f>SUM(D77:D84)</f>
        <v>412433</v>
      </c>
      <c r="E76" s="260">
        <f>SUM(E77:E84)</f>
        <v>196881</v>
      </c>
      <c r="F76" s="94" t="s">
        <v>141</v>
      </c>
    </row>
    <row r="77" spans="1:6" s="416" customFormat="1" ht="14.1" customHeight="1">
      <c r="A77" s="261" t="s">
        <v>142</v>
      </c>
      <c r="B77" s="55">
        <v>88460</v>
      </c>
      <c r="C77" s="55">
        <v>42349</v>
      </c>
      <c r="D77" s="55">
        <v>77802</v>
      </c>
      <c r="E77" s="55">
        <v>37094</v>
      </c>
      <c r="F77" s="262" t="s">
        <v>143</v>
      </c>
    </row>
    <row r="78" spans="1:6" s="151" customFormat="1" ht="14.1" customHeight="1">
      <c r="A78" s="261" t="s">
        <v>144</v>
      </c>
      <c r="B78" s="55">
        <v>56801</v>
      </c>
      <c r="C78" s="55">
        <v>27496</v>
      </c>
      <c r="D78" s="55">
        <v>48368</v>
      </c>
      <c r="E78" s="55">
        <v>23408</v>
      </c>
      <c r="F78" s="262" t="s">
        <v>145</v>
      </c>
    </row>
    <row r="79" spans="1:6" ht="12" customHeight="1">
      <c r="A79" s="261" t="s">
        <v>146</v>
      </c>
      <c r="B79" s="55">
        <v>80738</v>
      </c>
      <c r="C79" s="55">
        <v>38210</v>
      </c>
      <c r="D79" s="55">
        <v>61885</v>
      </c>
      <c r="E79" s="55">
        <v>29230</v>
      </c>
      <c r="F79" s="262" t="s">
        <v>147</v>
      </c>
    </row>
    <row r="80" spans="1:6" s="151" customFormat="1" ht="15" customHeight="1">
      <c r="A80" s="261" t="s">
        <v>148</v>
      </c>
      <c r="B80" s="55">
        <v>54842</v>
      </c>
      <c r="C80" s="55">
        <v>26591</v>
      </c>
      <c r="D80" s="55">
        <v>45024</v>
      </c>
      <c r="E80" s="55">
        <v>21738</v>
      </c>
      <c r="F80" s="262" t="s">
        <v>149</v>
      </c>
    </row>
    <row r="81" spans="1:6" ht="14.25" customHeight="1">
      <c r="A81" s="261" t="s">
        <v>150</v>
      </c>
      <c r="B81" s="55">
        <v>143931</v>
      </c>
      <c r="C81" s="55">
        <v>69047</v>
      </c>
      <c r="D81" s="55">
        <v>72826</v>
      </c>
      <c r="E81" s="55">
        <v>34980</v>
      </c>
      <c r="F81" s="262" t="s">
        <v>151</v>
      </c>
    </row>
    <row r="82" spans="1:6" ht="14.25" customHeight="1">
      <c r="A82" s="261" t="s">
        <v>152</v>
      </c>
      <c r="B82" s="55">
        <v>44509</v>
      </c>
      <c r="C82" s="55">
        <v>20905</v>
      </c>
      <c r="D82" s="55">
        <v>31536</v>
      </c>
      <c r="E82" s="55">
        <v>14680</v>
      </c>
      <c r="F82" s="262" t="s">
        <v>153</v>
      </c>
    </row>
    <row r="83" spans="1:6" ht="14.25" customHeight="1">
      <c r="A83" s="261" t="s">
        <v>154</v>
      </c>
      <c r="B83" s="55">
        <v>77448</v>
      </c>
      <c r="C83" s="55">
        <v>37213</v>
      </c>
      <c r="D83" s="55">
        <v>50640</v>
      </c>
      <c r="E83" s="55">
        <v>24118</v>
      </c>
      <c r="F83" s="262" t="s">
        <v>1823</v>
      </c>
    </row>
    <row r="84" spans="1:6" ht="14.25" customHeight="1">
      <c r="A84" s="261" t="s">
        <v>155</v>
      </c>
      <c r="B84" s="55">
        <v>33468</v>
      </c>
      <c r="C84" s="55">
        <v>16013</v>
      </c>
      <c r="D84" s="55">
        <v>24352</v>
      </c>
      <c r="E84" s="55">
        <v>11633</v>
      </c>
      <c r="F84" s="262" t="s">
        <v>156</v>
      </c>
    </row>
    <row r="85" spans="1:6" ht="14.25" customHeight="1">
      <c r="A85" s="95" t="s">
        <v>157</v>
      </c>
      <c r="B85" s="260">
        <f>SUM(B86:B90)</f>
        <v>232798</v>
      </c>
      <c r="C85" s="260">
        <f>SUM(C86:C90)</f>
        <v>112180</v>
      </c>
      <c r="D85" s="260">
        <f>SUM(D86:D90)</f>
        <v>172535</v>
      </c>
      <c r="E85" s="260">
        <f>SUM(E86:E90)</f>
        <v>82940</v>
      </c>
      <c r="F85" s="96" t="s">
        <v>158</v>
      </c>
    </row>
    <row r="86" spans="1:6" ht="14.25" customHeight="1">
      <c r="A86" s="261" t="s">
        <v>159</v>
      </c>
      <c r="B86" s="55">
        <v>56174</v>
      </c>
      <c r="C86" s="55">
        <v>27161</v>
      </c>
      <c r="D86" s="55">
        <v>33220</v>
      </c>
      <c r="E86" s="55">
        <v>15873</v>
      </c>
      <c r="F86" s="262" t="s">
        <v>160</v>
      </c>
    </row>
    <row r="87" spans="1:6" ht="14.25" customHeight="1">
      <c r="A87" s="261" t="s">
        <v>161</v>
      </c>
      <c r="B87" s="55">
        <v>40675</v>
      </c>
      <c r="C87" s="55">
        <v>19742</v>
      </c>
      <c r="D87" s="55">
        <v>30940</v>
      </c>
      <c r="E87" s="55">
        <v>15061</v>
      </c>
      <c r="F87" s="262" t="s">
        <v>162</v>
      </c>
    </row>
    <row r="88" spans="1:6" ht="14.25" customHeight="1">
      <c r="A88" s="261" t="s">
        <v>163</v>
      </c>
      <c r="B88" s="55">
        <v>39074</v>
      </c>
      <c r="C88" s="55">
        <v>18764</v>
      </c>
      <c r="D88" s="55">
        <v>29171</v>
      </c>
      <c r="E88" s="55">
        <v>13958</v>
      </c>
      <c r="F88" s="262" t="s">
        <v>164</v>
      </c>
    </row>
    <row r="89" spans="1:6" ht="14.25" customHeight="1">
      <c r="A89" s="261" t="s">
        <v>165</v>
      </c>
      <c r="B89" s="55">
        <v>49902</v>
      </c>
      <c r="C89" s="55">
        <v>23966</v>
      </c>
      <c r="D89" s="55">
        <v>40117</v>
      </c>
      <c r="E89" s="55">
        <v>19280</v>
      </c>
      <c r="F89" s="262" t="s">
        <v>166</v>
      </c>
    </row>
    <row r="90" spans="1:6" ht="14.25" customHeight="1">
      <c r="A90" s="261" t="s">
        <v>167</v>
      </c>
      <c r="B90" s="55">
        <v>46973</v>
      </c>
      <c r="C90" s="55">
        <v>22547</v>
      </c>
      <c r="D90" s="55">
        <v>39087</v>
      </c>
      <c r="E90" s="55">
        <v>18768</v>
      </c>
      <c r="F90" s="262" t="s">
        <v>168</v>
      </c>
    </row>
    <row r="91" spans="1:6" ht="14.25" customHeight="1">
      <c r="A91" s="93" t="s">
        <v>169</v>
      </c>
      <c r="B91" s="260">
        <f>SUM(B92:B97)</f>
        <v>319332</v>
      </c>
      <c r="C91" s="260">
        <f>SUM(C92:C97)</f>
        <v>153956</v>
      </c>
      <c r="D91" s="260">
        <f>SUM(D92:D97)</f>
        <v>184411</v>
      </c>
      <c r="E91" s="260">
        <f>SUM(E92:E97)</f>
        <v>88679</v>
      </c>
      <c r="F91" s="94" t="s">
        <v>170</v>
      </c>
    </row>
    <row r="92" spans="1:6" ht="14.25" customHeight="1">
      <c r="A92" s="261" t="s">
        <v>171</v>
      </c>
      <c r="B92" s="55">
        <v>56926</v>
      </c>
      <c r="C92" s="55">
        <v>27503</v>
      </c>
      <c r="D92" s="55">
        <v>25132</v>
      </c>
      <c r="E92" s="55">
        <v>12164</v>
      </c>
      <c r="F92" s="262" t="s">
        <v>172</v>
      </c>
    </row>
    <row r="93" spans="1:6" ht="14.25" customHeight="1">
      <c r="A93" s="261" t="s">
        <v>173</v>
      </c>
      <c r="B93" s="55">
        <v>61522</v>
      </c>
      <c r="C93" s="55">
        <v>29597</v>
      </c>
      <c r="D93" s="55">
        <v>55203</v>
      </c>
      <c r="E93" s="55">
        <v>26522</v>
      </c>
      <c r="F93" s="262" t="s">
        <v>1825</v>
      </c>
    </row>
    <row r="94" spans="1:6" ht="14.25" customHeight="1">
      <c r="A94" s="261" t="s">
        <v>175</v>
      </c>
      <c r="B94" s="55">
        <v>60700</v>
      </c>
      <c r="C94" s="55">
        <v>29485</v>
      </c>
      <c r="D94" s="55">
        <v>8463</v>
      </c>
      <c r="E94" s="55">
        <v>4066</v>
      </c>
      <c r="F94" s="262" t="s">
        <v>1830</v>
      </c>
    </row>
    <row r="95" spans="1:6" ht="14.25" customHeight="1">
      <c r="A95" s="261" t="s">
        <v>177</v>
      </c>
      <c r="B95" s="55">
        <v>106646</v>
      </c>
      <c r="C95" s="55">
        <v>51291</v>
      </c>
      <c r="D95" s="55">
        <v>75313</v>
      </c>
      <c r="E95" s="55">
        <v>36204</v>
      </c>
      <c r="F95" s="262" t="s">
        <v>178</v>
      </c>
    </row>
    <row r="96" spans="1:6" ht="14.25" customHeight="1">
      <c r="A96" s="261" t="s">
        <v>179</v>
      </c>
      <c r="B96" s="55">
        <v>14437</v>
      </c>
      <c r="C96" s="55">
        <v>6882</v>
      </c>
      <c r="D96" s="55">
        <v>9099</v>
      </c>
      <c r="E96" s="55">
        <v>4350</v>
      </c>
      <c r="F96" s="262" t="s">
        <v>180</v>
      </c>
    </row>
    <row r="97" spans="1:6" ht="14.25" customHeight="1">
      <c r="A97" s="261" t="s">
        <v>181</v>
      </c>
      <c r="B97" s="55">
        <v>19101</v>
      </c>
      <c r="C97" s="55">
        <v>9198</v>
      </c>
      <c r="D97" s="55">
        <v>11201</v>
      </c>
      <c r="E97" s="55">
        <v>5373</v>
      </c>
      <c r="F97" s="262" t="s">
        <v>182</v>
      </c>
    </row>
    <row r="98" spans="1:6" ht="14.25" customHeight="1">
      <c r="A98" s="98" t="s">
        <v>183</v>
      </c>
      <c r="B98" s="260">
        <f>SUM(B99:B102)</f>
        <v>45516</v>
      </c>
      <c r="C98" s="260">
        <f>SUM(C99:C102)</f>
        <v>22034</v>
      </c>
      <c r="D98" s="260">
        <f>SUM(D99:D102)</f>
        <v>16011</v>
      </c>
      <c r="E98" s="260">
        <f>SUM(E99:E102)</f>
        <v>7745</v>
      </c>
      <c r="F98" s="94" t="s">
        <v>184</v>
      </c>
    </row>
    <row r="99" spans="1:6" ht="14.25" customHeight="1">
      <c r="A99" s="261" t="s">
        <v>185</v>
      </c>
      <c r="B99" s="55">
        <v>2979</v>
      </c>
      <c r="C99" s="55">
        <v>1389</v>
      </c>
      <c r="D99" s="55">
        <v>552</v>
      </c>
      <c r="E99" s="55">
        <v>254</v>
      </c>
      <c r="F99" s="262" t="s">
        <v>186</v>
      </c>
    </row>
    <row r="100" spans="1:6" ht="14.25" customHeight="1">
      <c r="A100" s="261" t="s">
        <v>187</v>
      </c>
      <c r="B100" s="55">
        <v>20169</v>
      </c>
      <c r="C100" s="55">
        <v>9733</v>
      </c>
      <c r="D100" s="55">
        <v>5968</v>
      </c>
      <c r="E100" s="55">
        <v>2829</v>
      </c>
      <c r="F100" s="262" t="s">
        <v>188</v>
      </c>
    </row>
    <row r="101" spans="1:6" ht="14.25" customHeight="1">
      <c r="A101" s="261" t="s">
        <v>189</v>
      </c>
      <c r="B101" s="55">
        <v>12542</v>
      </c>
      <c r="C101" s="55">
        <v>6164</v>
      </c>
      <c r="D101" s="55">
        <v>9365</v>
      </c>
      <c r="E101" s="55">
        <v>4602</v>
      </c>
      <c r="F101" s="262" t="s">
        <v>190</v>
      </c>
    </row>
    <row r="102" spans="1:6" ht="14.25" customHeight="1">
      <c r="A102" s="261" t="s">
        <v>191</v>
      </c>
      <c r="B102" s="55">
        <v>9826</v>
      </c>
      <c r="C102" s="55">
        <v>4748</v>
      </c>
      <c r="D102" s="55">
        <v>126</v>
      </c>
      <c r="E102" s="55">
        <v>60</v>
      </c>
      <c r="F102" s="262" t="s">
        <v>192</v>
      </c>
    </row>
    <row r="103" spans="1:6" ht="14.25" customHeight="1">
      <c r="A103" s="85" t="s">
        <v>193</v>
      </c>
      <c r="B103" s="260">
        <f>SUM(B104:B107)</f>
        <v>37837</v>
      </c>
      <c r="C103" s="260">
        <f>SUM(C104:C107)</f>
        <v>18530</v>
      </c>
      <c r="D103" s="260">
        <f>SUM(D104:D107)</f>
        <v>898</v>
      </c>
      <c r="E103" s="260">
        <f>SUM(E104:E107)</f>
        <v>432</v>
      </c>
      <c r="F103" s="94" t="s">
        <v>194</v>
      </c>
    </row>
    <row r="104" spans="1:6" ht="14.25" customHeight="1">
      <c r="A104" s="261" t="s">
        <v>195</v>
      </c>
      <c r="B104" s="55">
        <v>6432</v>
      </c>
      <c r="C104" s="55">
        <v>3127</v>
      </c>
      <c r="D104" s="55">
        <v>0</v>
      </c>
      <c r="E104" s="55">
        <v>0</v>
      </c>
      <c r="F104" s="262" t="s">
        <v>196</v>
      </c>
    </row>
    <row r="105" spans="1:6" ht="15">
      <c r="A105" s="261" t="s">
        <v>197</v>
      </c>
      <c r="B105" s="55">
        <v>4855</v>
      </c>
      <c r="C105" s="55">
        <v>2424</v>
      </c>
      <c r="D105" s="55">
        <v>41</v>
      </c>
      <c r="E105" s="55">
        <v>13</v>
      </c>
      <c r="F105" s="262" t="s">
        <v>198</v>
      </c>
    </row>
    <row r="106" spans="1:6" ht="15">
      <c r="A106" s="261" t="s">
        <v>2361</v>
      </c>
      <c r="B106" s="55">
        <v>24862</v>
      </c>
      <c r="C106" s="55">
        <v>12135</v>
      </c>
      <c r="D106" s="55">
        <v>324</v>
      </c>
      <c r="E106" s="55">
        <v>157</v>
      </c>
      <c r="F106" s="262" t="s">
        <v>199</v>
      </c>
    </row>
    <row r="107" spans="1:6" ht="15">
      <c r="A107" s="261" t="s">
        <v>200</v>
      </c>
      <c r="B107" s="55">
        <v>1688</v>
      </c>
      <c r="C107" s="55">
        <v>844</v>
      </c>
      <c r="D107" s="55">
        <v>533</v>
      </c>
      <c r="E107" s="55">
        <v>262</v>
      </c>
      <c r="F107" s="262" t="s">
        <v>201</v>
      </c>
    </row>
    <row r="108" spans="1:6" ht="14.25">
      <c r="A108" s="98" t="s">
        <v>202</v>
      </c>
      <c r="B108" s="260">
        <f>SUM(B109:B110)</f>
        <v>14488</v>
      </c>
      <c r="C108" s="260">
        <f>SUM(C109:C110)</f>
        <v>7167</v>
      </c>
      <c r="D108" s="260">
        <f>SUM(D109:D110)</f>
        <v>431</v>
      </c>
      <c r="E108" s="260">
        <f>SUM(E109:E110)</f>
        <v>212</v>
      </c>
      <c r="F108" s="94" t="s">
        <v>203</v>
      </c>
    </row>
    <row r="109" spans="1:6" ht="15">
      <c r="A109" s="99" t="s">
        <v>204</v>
      </c>
      <c r="B109" s="55">
        <v>358</v>
      </c>
      <c r="C109" s="55">
        <v>181</v>
      </c>
      <c r="D109" s="55">
        <v>358</v>
      </c>
      <c r="E109" s="55">
        <v>181</v>
      </c>
      <c r="F109" s="100" t="s">
        <v>2360</v>
      </c>
    </row>
    <row r="110" spans="1:6" ht="15">
      <c r="A110" s="101" t="s">
        <v>206</v>
      </c>
      <c r="B110" s="55">
        <v>14130</v>
      </c>
      <c r="C110" s="55">
        <v>6986</v>
      </c>
      <c r="D110" s="55">
        <v>73</v>
      </c>
      <c r="E110" s="55">
        <v>31</v>
      </c>
      <c r="F110" s="100" t="s">
        <v>2358</v>
      </c>
    </row>
    <row r="111" spans="1:6" ht="14.25">
      <c r="A111" s="265" t="s">
        <v>223</v>
      </c>
      <c r="B111" s="266">
        <f>'prim 10'!B47+'prim 10'!B39+'prim 10'!B29+'prim 10'!B20+'prim 10'!B11+'prim 10'!B108+'prim 10'!B103+'prim 10'!B98+'prim 10'!B91+'prim 10'!B85+'prim 10'!B76+'prim 10'!B66</f>
        <v>3765221</v>
      </c>
      <c r="C111" s="266">
        <f>'prim 10'!C47+'prim 10'!C39+'prim 10'!C29+'prim 10'!C20+'prim 10'!C11+'prim 10'!C108+'prim 10'!C103+'prim 10'!C98+'prim 10'!C91+'prim 10'!C85+'prim 10'!C76+'prim 10'!C66</f>
        <v>1811082</v>
      </c>
      <c r="D111" s="266">
        <f>'prim 10'!D47+'prim 10'!D39+'prim 10'!D29+'prim 10'!D20+'prim 10'!D11+'prim 10'!D108+'prim 10'!D103+'prim 10'!D98+'prim 10'!D91+'prim 10'!D85+'prim 10'!D76+'prim 10'!D66</f>
        <v>2062442</v>
      </c>
      <c r="E111" s="266">
        <f>'prim 10'!E47+'prim 10'!E39+'prim 10'!E29+'prim 10'!E20+'prim 10'!E11+'prim 10'!E108+'prim 10'!E103+'prim 10'!E98+'prim 10'!E91+'prim 10'!E85+'prim 10'!E76+'prim 10'!E66</f>
        <v>987264</v>
      </c>
      <c r="F111" s="267" t="s">
        <v>15</v>
      </c>
    </row>
    <row r="112" spans="1:6" ht="14.25">
      <c r="A112" s="431"/>
      <c r="B112" s="299"/>
      <c r="C112" s="299"/>
      <c r="D112" s="299"/>
      <c r="E112" s="299"/>
      <c r="F112" s="267"/>
    </row>
    <row r="113" spans="1:6" ht="15.75">
      <c r="A113" s="431"/>
      <c r="B113" s="299"/>
      <c r="C113" s="299"/>
      <c r="D113" s="299"/>
      <c r="E113" s="299"/>
      <c r="F113" s="268"/>
    </row>
    <row r="114" spans="1:6" ht="15.75">
      <c r="A114" s="431"/>
      <c r="B114" s="299"/>
      <c r="C114" s="299"/>
      <c r="D114" s="299"/>
      <c r="E114" s="299"/>
      <c r="F114" s="268"/>
    </row>
    <row r="115" spans="1:6" ht="15.75">
      <c r="A115" s="431"/>
      <c r="B115" s="299"/>
      <c r="C115" s="299"/>
      <c r="D115" s="299"/>
      <c r="E115" s="299"/>
      <c r="F115" s="268"/>
    </row>
    <row r="116" spans="1:6">
      <c r="A116" s="32" t="s">
        <v>1828</v>
      </c>
      <c r="B116" s="434"/>
      <c r="C116" s="434"/>
      <c r="D116" s="203"/>
      <c r="E116" s="375"/>
      <c r="F116" s="33" t="s">
        <v>1827</v>
      </c>
    </row>
    <row r="117" spans="1:6" ht="15.75">
      <c r="A117" s="431"/>
      <c r="B117" s="299"/>
      <c r="C117" s="299"/>
      <c r="D117" s="299"/>
      <c r="E117" s="299"/>
      <c r="F117" s="268"/>
    </row>
    <row r="118" spans="1:6" ht="15.75">
      <c r="A118" s="431"/>
      <c r="B118" s="299"/>
      <c r="C118" s="299"/>
      <c r="D118" s="299"/>
      <c r="E118" s="299"/>
      <c r="F118" s="268"/>
    </row>
    <row r="119" spans="1:6" ht="15.75">
      <c r="A119" s="432"/>
      <c r="B119" s="299"/>
      <c r="C119" s="299"/>
      <c r="D119" s="299"/>
      <c r="E119" s="299"/>
      <c r="F119" s="433"/>
    </row>
    <row r="120" spans="1:6" ht="15.75">
      <c r="A120" s="432"/>
      <c r="B120" s="299"/>
      <c r="C120" s="299"/>
      <c r="D120" s="299"/>
      <c r="E120" s="299"/>
      <c r="F120" s="433"/>
    </row>
    <row r="121" spans="1:6" ht="15.75">
      <c r="A121" s="432"/>
      <c r="B121" s="299"/>
      <c r="C121" s="299"/>
      <c r="D121" s="299"/>
      <c r="E121" s="299"/>
      <c r="F121" s="433"/>
    </row>
    <row r="123" spans="1:6" ht="15.75">
      <c r="A123" s="432"/>
      <c r="B123" s="299"/>
      <c r="C123" s="299"/>
      <c r="D123" s="299"/>
      <c r="E123" s="299"/>
      <c r="F123" s="433"/>
    </row>
  </sheetData>
  <mergeCells count="7">
    <mergeCell ref="B62:C62"/>
    <mergeCell ref="D62:E62"/>
    <mergeCell ref="D6:E6"/>
    <mergeCell ref="B7:C7"/>
    <mergeCell ref="D7:E7"/>
    <mergeCell ref="E59:F59"/>
    <mergeCell ref="D61:E61"/>
  </mergeCells>
  <pageMargins left="0.78740157480314965" right="0.6015625" top="1.1811023622047245" bottom="0.98425196850393704" header="0.51181102362204722" footer="0.51181102362204722"/>
  <pageSetup paperSize="9" scale="75" orientation="portrait" r:id="rId1"/>
  <headerFooter alignWithMargins="0"/>
  <rowBreaks count="1" manualBreakCount="1">
    <brk id="55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theme="5" tint="-0.249977111117893"/>
  </sheetPr>
  <dimension ref="A1:G150"/>
  <sheetViews>
    <sheetView showGridLines="0" zoomScalePageLayoutView="70" workbookViewId="0">
      <selection activeCell="A10" sqref="A10"/>
    </sheetView>
  </sheetViews>
  <sheetFormatPr baseColWidth="10" defaultColWidth="11.42578125" defaultRowHeight="12.75"/>
  <cols>
    <col min="1" max="1" width="22.7109375" style="390" customWidth="1"/>
    <col min="2" max="5" width="14.7109375" style="437" customWidth="1"/>
    <col min="6" max="6" width="24.7109375" style="437" customWidth="1"/>
    <col min="7" max="7" width="10.7109375" style="390" customWidth="1"/>
    <col min="8" max="16384" width="11.42578125" style="390"/>
  </cols>
  <sheetData>
    <row r="1" spans="1:7" ht="24.75" customHeight="1">
      <c r="A1" s="436" t="s">
        <v>227</v>
      </c>
      <c r="E1" s="2497" t="s">
        <v>228</v>
      </c>
      <c r="F1" s="2497"/>
    </row>
    <row r="2" spans="1:7" ht="18.95" customHeight="1">
      <c r="F2" s="438"/>
    </row>
    <row r="3" spans="1:7" ht="18.95" customHeight="1">
      <c r="A3" s="439" t="s">
        <v>334</v>
      </c>
      <c r="E3" s="2498" t="s">
        <v>335</v>
      </c>
      <c r="F3" s="2498"/>
    </row>
    <row r="4" spans="1:7" ht="18.95" customHeight="1">
      <c r="A4" s="439" t="s">
        <v>2259</v>
      </c>
      <c r="F4" s="1754" t="s">
        <v>2260</v>
      </c>
    </row>
    <row r="5" spans="1:7" ht="18.95" customHeight="1">
      <c r="C5" s="441"/>
      <c r="D5" s="442"/>
      <c r="E5" s="441"/>
      <c r="F5" s="438"/>
    </row>
    <row r="6" spans="1:7" ht="16.5" customHeight="1">
      <c r="A6" s="455"/>
      <c r="B6" s="2499" t="s">
        <v>1821</v>
      </c>
      <c r="C6" s="2499"/>
      <c r="D6" s="2500" t="s">
        <v>1706</v>
      </c>
      <c r="E6" s="2500"/>
      <c r="F6" s="446"/>
    </row>
    <row r="7" spans="1:7" ht="32.25" customHeight="1">
      <c r="A7" s="455"/>
      <c r="B7" s="2501" t="s">
        <v>1705</v>
      </c>
      <c r="C7" s="2501"/>
      <c r="D7" s="2502" t="s">
        <v>1698</v>
      </c>
      <c r="E7" s="2502"/>
      <c r="F7" s="454"/>
      <c r="G7" s="443"/>
    </row>
    <row r="8" spans="1:7" ht="23.25" customHeight="1">
      <c r="A8" s="452" t="s">
        <v>301</v>
      </c>
      <c r="B8" s="1698" t="str">
        <f>LEFT(C8,4)+1&amp;"-"&amp;RIGHT(C8,4)+1</f>
        <v>2023-2024</v>
      </c>
      <c r="C8" s="443" t="s">
        <v>2244</v>
      </c>
      <c r="D8" s="1698" t="str">
        <f>LEFT(E8,4)+1&amp;"-"&amp;RIGHT(E8,4)+1</f>
        <v>2023-2024</v>
      </c>
      <c r="E8" s="443" t="s">
        <v>2244</v>
      </c>
      <c r="F8" s="444" t="s">
        <v>302</v>
      </c>
      <c r="G8" s="445"/>
    </row>
    <row r="9" spans="1:7" ht="9" customHeight="1">
      <c r="F9" s="446"/>
    </row>
    <row r="10" spans="1:7" ht="20.100000000000001" customHeight="1">
      <c r="A10" s="1695" t="s">
        <v>337</v>
      </c>
      <c r="B10" s="1370">
        <v>464202</v>
      </c>
      <c r="C10" s="1370">
        <v>479966</v>
      </c>
      <c r="D10" s="1370">
        <v>256628</v>
      </c>
      <c r="E10" s="1370">
        <v>267668</v>
      </c>
      <c r="F10" s="447" t="s">
        <v>338</v>
      </c>
      <c r="G10" s="175"/>
    </row>
    <row r="11" spans="1:7" ht="20.100000000000001" customHeight="1">
      <c r="A11" s="1696" t="s">
        <v>339</v>
      </c>
      <c r="B11" s="1370">
        <v>68733</v>
      </c>
      <c r="C11" s="1370">
        <v>82183</v>
      </c>
      <c r="D11" s="1370">
        <v>35525</v>
      </c>
      <c r="E11" s="1370">
        <v>44256</v>
      </c>
      <c r="F11" s="447" t="s">
        <v>340</v>
      </c>
      <c r="G11" s="175"/>
    </row>
    <row r="12" spans="1:7" ht="20.100000000000001" customHeight="1">
      <c r="A12" s="1696" t="s">
        <v>341</v>
      </c>
      <c r="B12" s="1370">
        <v>3164</v>
      </c>
      <c r="C12" s="1370">
        <v>4690</v>
      </c>
      <c r="D12" s="1370">
        <v>1855</v>
      </c>
      <c r="E12" s="1370">
        <v>2924</v>
      </c>
      <c r="F12" s="447" t="s">
        <v>342</v>
      </c>
      <c r="G12" s="175"/>
    </row>
    <row r="13" spans="1:7" ht="20.100000000000001" customHeight="1">
      <c r="A13" s="1695" t="s">
        <v>343</v>
      </c>
      <c r="B13" s="1370">
        <v>2453</v>
      </c>
      <c r="C13" s="1370">
        <v>3603</v>
      </c>
      <c r="D13" s="1370">
        <v>1475</v>
      </c>
      <c r="E13" s="1370">
        <v>2230</v>
      </c>
      <c r="F13" s="447" t="s">
        <v>344</v>
      </c>
      <c r="G13" s="175"/>
    </row>
    <row r="14" spans="1:7" ht="24.75" customHeight="1">
      <c r="A14" s="451" t="s">
        <v>14</v>
      </c>
      <c r="B14" s="1697">
        <f>SUM(B10:B13)</f>
        <v>538552</v>
      </c>
      <c r="C14" s="1697">
        <f>SUM(C10:C13)</f>
        <v>570442</v>
      </c>
      <c r="D14" s="1697">
        <f>SUM(D10:D13)</f>
        <v>295483</v>
      </c>
      <c r="E14" s="1697">
        <f>SUM(E10:E13)</f>
        <v>317078</v>
      </c>
      <c r="F14" s="448" t="s">
        <v>15</v>
      </c>
      <c r="G14" s="396"/>
    </row>
    <row r="15" spans="1:7" ht="14.25">
      <c r="F15" s="444"/>
      <c r="G15" s="175"/>
    </row>
    <row r="16" spans="1:7" ht="15">
      <c r="F16" s="446"/>
      <c r="G16" s="175"/>
    </row>
    <row r="17" spans="1:7" ht="23.85" customHeight="1">
      <c r="A17" s="452" t="s">
        <v>8</v>
      </c>
      <c r="B17" s="454"/>
      <c r="C17" s="454"/>
      <c r="E17" s="454"/>
      <c r="F17" s="449" t="s">
        <v>9</v>
      </c>
      <c r="G17" s="396"/>
    </row>
    <row r="18" spans="1:7" ht="9" customHeight="1">
      <c r="A18" s="455"/>
      <c r="B18" s="454"/>
      <c r="C18" s="454"/>
      <c r="E18" s="454"/>
      <c r="F18" s="446"/>
      <c r="G18" s="175"/>
    </row>
    <row r="19" spans="1:7" ht="20.100000000000001" customHeight="1">
      <c r="A19" s="1695" t="s">
        <v>337</v>
      </c>
      <c r="B19" s="1370">
        <v>230366</v>
      </c>
      <c r="C19" s="1370">
        <v>237936</v>
      </c>
      <c r="D19" s="1370">
        <v>126985</v>
      </c>
      <c r="E19" s="1370">
        <v>131691</v>
      </c>
      <c r="F19" s="447" t="s">
        <v>338</v>
      </c>
      <c r="G19" s="175"/>
    </row>
    <row r="20" spans="1:7" ht="20.100000000000001" customHeight="1">
      <c r="A20" s="1696" t="s">
        <v>339</v>
      </c>
      <c r="B20" s="1370">
        <v>33163</v>
      </c>
      <c r="C20" s="1370">
        <v>39788</v>
      </c>
      <c r="D20" s="1370">
        <v>17301</v>
      </c>
      <c r="E20" s="1370">
        <v>21695</v>
      </c>
      <c r="F20" s="447" t="s">
        <v>340</v>
      </c>
      <c r="G20" s="175"/>
    </row>
    <row r="21" spans="1:7" ht="20.100000000000001" customHeight="1">
      <c r="A21" s="1696" t="s">
        <v>341</v>
      </c>
      <c r="B21" s="1370">
        <v>1523</v>
      </c>
      <c r="C21" s="1370">
        <v>2281</v>
      </c>
      <c r="D21" s="1370">
        <v>929</v>
      </c>
      <c r="E21" s="1370">
        <v>1509</v>
      </c>
      <c r="F21" s="447" t="s">
        <v>342</v>
      </c>
      <c r="G21" s="175"/>
    </row>
    <row r="22" spans="1:7" ht="20.100000000000001" customHeight="1">
      <c r="A22" s="1695" t="s">
        <v>343</v>
      </c>
      <c r="B22" s="1370">
        <v>1187</v>
      </c>
      <c r="C22" s="1370">
        <v>1757</v>
      </c>
      <c r="D22" s="1370">
        <v>783</v>
      </c>
      <c r="E22" s="1370">
        <v>1182</v>
      </c>
      <c r="F22" s="447" t="s">
        <v>344</v>
      </c>
      <c r="G22" s="396"/>
    </row>
    <row r="23" spans="1:7" ht="24.75" customHeight="1">
      <c r="A23" s="451" t="s">
        <v>14</v>
      </c>
      <c r="B23" s="1697">
        <f>SUM(B19:B22)</f>
        <v>266239</v>
      </c>
      <c r="C23" s="1697">
        <f>SUM(C19:C22)</f>
        <v>281762</v>
      </c>
      <c r="D23" s="1697">
        <f>SUM(D19:D22)</f>
        <v>145998</v>
      </c>
      <c r="E23" s="1697">
        <f>SUM(E19:E22)</f>
        <v>156077</v>
      </c>
      <c r="F23" s="448" t="s">
        <v>15</v>
      </c>
    </row>
    <row r="24" spans="1:7">
      <c r="F24" s="438"/>
    </row>
    <row r="25" spans="1:7">
      <c r="F25" s="438"/>
    </row>
    <row r="26" spans="1:7">
      <c r="F26" s="438"/>
    </row>
    <row r="27" spans="1:7" ht="15" customHeight="1">
      <c r="F27" s="438"/>
    </row>
    <row r="28" spans="1:7">
      <c r="F28" s="438"/>
    </row>
    <row r="29" spans="1:7">
      <c r="F29" s="438"/>
    </row>
    <row r="30" spans="1:7">
      <c r="F30" s="438"/>
    </row>
    <row r="31" spans="1:7">
      <c r="F31" s="438"/>
    </row>
    <row r="32" spans="1:7">
      <c r="F32" s="438"/>
    </row>
    <row r="33" spans="6:6" s="390" customFormat="1">
      <c r="F33" s="438"/>
    </row>
    <row r="34" spans="6:6" s="390" customFormat="1">
      <c r="F34" s="438"/>
    </row>
    <row r="35" spans="6:6" s="390" customFormat="1">
      <c r="F35" s="438"/>
    </row>
    <row r="36" spans="6:6" s="390" customFormat="1">
      <c r="F36" s="438"/>
    </row>
    <row r="37" spans="6:6" s="390" customFormat="1">
      <c r="F37" s="438"/>
    </row>
    <row r="38" spans="6:6" s="390" customFormat="1" ht="15" customHeight="1">
      <c r="F38" s="438"/>
    </row>
    <row r="39" spans="6:6" s="390" customFormat="1" ht="15" customHeight="1">
      <c r="F39" s="438"/>
    </row>
    <row r="40" spans="6:6" s="390" customFormat="1" ht="15" customHeight="1">
      <c r="F40" s="438"/>
    </row>
    <row r="41" spans="6:6" s="390" customFormat="1" ht="15" customHeight="1">
      <c r="F41" s="438"/>
    </row>
    <row r="42" spans="6:6" s="390" customFormat="1" ht="15" customHeight="1">
      <c r="F42" s="438"/>
    </row>
    <row r="43" spans="6:6" s="390" customFormat="1" ht="15" customHeight="1">
      <c r="F43" s="438"/>
    </row>
    <row r="44" spans="6:6" s="390" customFormat="1" ht="15" customHeight="1">
      <c r="F44" s="438"/>
    </row>
    <row r="45" spans="6:6" s="390" customFormat="1" ht="15" customHeight="1">
      <c r="F45" s="438"/>
    </row>
    <row r="46" spans="6:6" s="390" customFormat="1" ht="15" customHeight="1">
      <c r="F46" s="438"/>
    </row>
    <row r="47" spans="6:6" s="390" customFormat="1">
      <c r="F47" s="438"/>
    </row>
    <row r="48" spans="6:6" s="390" customFormat="1">
      <c r="F48" s="438"/>
    </row>
    <row r="49" spans="1:6">
      <c r="F49" s="438"/>
    </row>
    <row r="50" spans="1:6">
      <c r="F50" s="438"/>
    </row>
    <row r="51" spans="1:6" ht="12.75" customHeight="1">
      <c r="F51" s="438"/>
    </row>
    <row r="52" spans="1:6" ht="15" customHeight="1">
      <c r="F52" s="438"/>
    </row>
    <row r="53" spans="1:6" ht="12.75" customHeight="1">
      <c r="F53" s="438"/>
    </row>
    <row r="54" spans="1:6" ht="12.75" customHeight="1">
      <c r="F54" s="438"/>
    </row>
    <row r="55" spans="1:6" ht="12.75" customHeight="1">
      <c r="F55" s="438"/>
    </row>
    <row r="56" spans="1:6" ht="12.75" customHeight="1">
      <c r="F56" s="438"/>
    </row>
    <row r="57" spans="1:6" ht="12.75" customHeight="1">
      <c r="F57" s="438"/>
    </row>
    <row r="58" spans="1:6" ht="12.75" customHeight="1">
      <c r="F58" s="438"/>
    </row>
    <row r="59" spans="1:6" ht="12.75" customHeight="1">
      <c r="A59" s="32" t="s">
        <v>1828</v>
      </c>
      <c r="B59" s="32"/>
      <c r="C59" s="32"/>
      <c r="D59" s="392"/>
      <c r="E59" s="193"/>
      <c r="F59" s="33" t="s">
        <v>1827</v>
      </c>
    </row>
    <row r="60" spans="1:6" ht="12.75" customHeight="1">
      <c r="A60" s="195"/>
      <c r="F60" s="390"/>
    </row>
    <row r="61" spans="1:6" ht="12.75" customHeight="1">
      <c r="A61" s="2496"/>
      <c r="B61" s="2496"/>
      <c r="C61" s="2496"/>
      <c r="D61" s="2496"/>
      <c r="E61" s="2496"/>
      <c r="F61" s="2496"/>
    </row>
    <row r="62" spans="1:6" ht="12.75" customHeight="1"/>
    <row r="63" spans="1:6" ht="12.75" customHeight="1"/>
    <row r="64" spans="1:6" ht="12.75" customHeight="1"/>
    <row r="65" ht="13.5" customHeight="1"/>
    <row r="66" ht="13.5" customHeight="1"/>
    <row r="82" spans="1:1" ht="15.75">
      <c r="A82" s="450"/>
    </row>
    <row r="84" spans="1:1" ht="14.25">
      <c r="A84" s="451"/>
    </row>
    <row r="85" spans="1:1" ht="14.25">
      <c r="A85" s="451"/>
    </row>
    <row r="86" spans="1:1" ht="14.25">
      <c r="A86" s="451"/>
    </row>
    <row r="87" spans="1:1" ht="14.25">
      <c r="A87" s="451"/>
    </row>
    <row r="88" spans="1:1" ht="14.25">
      <c r="A88" s="451"/>
    </row>
    <row r="89" spans="1:1" ht="14.25">
      <c r="A89" s="451"/>
    </row>
    <row r="90" spans="1:1" ht="14.25">
      <c r="A90" s="451"/>
    </row>
    <row r="95" spans="1:1" ht="18.75">
      <c r="A95" s="440"/>
    </row>
    <row r="98" spans="1:7" ht="15">
      <c r="A98" s="452"/>
      <c r="B98" s="453"/>
      <c r="C98" s="453"/>
      <c r="D98" s="453"/>
      <c r="E98" s="453"/>
      <c r="F98" s="453"/>
      <c r="G98" s="454"/>
    </row>
    <row r="99" spans="1:7" ht="14.25">
      <c r="A99" s="452"/>
      <c r="B99" s="453"/>
      <c r="C99" s="453"/>
      <c r="D99" s="453"/>
      <c r="E99" s="453"/>
      <c r="F99" s="453"/>
    </row>
    <row r="100" spans="1:7" ht="15.95" customHeight="1">
      <c r="A100" s="455"/>
      <c r="B100" s="454"/>
      <c r="C100" s="454"/>
      <c r="D100" s="454"/>
      <c r="E100" s="454"/>
      <c r="F100" s="454"/>
    </row>
    <row r="101" spans="1:7" ht="15.95" customHeight="1">
      <c r="A101" s="455"/>
      <c r="B101" s="454"/>
      <c r="C101" s="454"/>
      <c r="D101" s="454"/>
      <c r="E101" s="454"/>
      <c r="F101" s="454"/>
    </row>
    <row r="102" spans="1:7" ht="15.95" customHeight="1">
      <c r="A102" s="455"/>
      <c r="B102" s="454"/>
      <c r="C102" s="454"/>
      <c r="D102" s="454"/>
      <c r="E102" s="454"/>
      <c r="F102" s="454"/>
    </row>
    <row r="103" spans="1:7" ht="15.95" customHeight="1">
      <c r="A103" s="455"/>
      <c r="B103" s="454"/>
      <c r="C103" s="454"/>
      <c r="D103" s="454"/>
      <c r="E103" s="454"/>
      <c r="F103" s="454"/>
    </row>
    <row r="104" spans="1:7" ht="15.95" customHeight="1">
      <c r="A104" s="455"/>
      <c r="B104" s="454"/>
      <c r="C104" s="454"/>
      <c r="D104" s="454"/>
      <c r="E104" s="454"/>
      <c r="F104" s="454"/>
    </row>
    <row r="105" spans="1:7" ht="15.95" customHeight="1">
      <c r="A105" s="455"/>
      <c r="B105" s="454"/>
      <c r="C105" s="454"/>
      <c r="D105" s="454"/>
      <c r="E105" s="454"/>
      <c r="F105" s="454"/>
    </row>
    <row r="106" spans="1:7" ht="15.95" customHeight="1">
      <c r="A106" s="455"/>
      <c r="B106" s="454"/>
      <c r="C106" s="454"/>
      <c r="D106" s="454"/>
      <c r="E106" s="454"/>
      <c r="F106" s="454"/>
    </row>
    <row r="107" spans="1:7" ht="15.95" customHeight="1">
      <c r="A107" s="455"/>
      <c r="B107" s="454"/>
      <c r="C107" s="454"/>
      <c r="D107" s="454"/>
      <c r="E107" s="454"/>
      <c r="F107" s="454"/>
    </row>
    <row r="108" spans="1:7" ht="15.95" customHeight="1">
      <c r="A108" s="455"/>
      <c r="B108" s="454"/>
      <c r="C108" s="454"/>
      <c r="D108" s="454"/>
      <c r="E108" s="454"/>
      <c r="F108" s="454"/>
    </row>
    <row r="109" spans="1:7" ht="15.95" customHeight="1">
      <c r="A109" s="455"/>
      <c r="B109" s="454"/>
      <c r="C109" s="454"/>
      <c r="D109" s="454"/>
      <c r="E109" s="454"/>
      <c r="F109" s="454"/>
    </row>
    <row r="110" spans="1:7" ht="15.95" customHeight="1">
      <c r="A110" s="455"/>
      <c r="B110" s="454"/>
      <c r="C110" s="454"/>
      <c r="D110" s="454"/>
      <c r="E110" s="454"/>
      <c r="F110" s="454"/>
    </row>
    <row r="111" spans="1:7" ht="15.95" customHeight="1">
      <c r="A111" s="455"/>
      <c r="B111" s="454"/>
      <c r="C111" s="454"/>
      <c r="D111" s="454"/>
      <c r="E111" s="454"/>
      <c r="F111" s="454"/>
    </row>
    <row r="112" spans="1:7" ht="15.95" customHeight="1">
      <c r="A112" s="452"/>
      <c r="B112" s="454"/>
      <c r="C112" s="454"/>
      <c r="D112" s="454"/>
      <c r="E112" s="454"/>
      <c r="F112" s="454"/>
    </row>
    <row r="113" spans="1:6" ht="15.95" customHeight="1">
      <c r="A113" s="455"/>
      <c r="B113" s="454"/>
      <c r="C113" s="454"/>
      <c r="D113" s="454"/>
      <c r="E113" s="454"/>
      <c r="F113" s="454"/>
    </row>
    <row r="114" spans="1:6" ht="15.95" customHeight="1">
      <c r="A114" s="455"/>
      <c r="B114" s="454"/>
      <c r="C114" s="454"/>
      <c r="D114" s="454"/>
      <c r="E114" s="454"/>
      <c r="F114" s="454"/>
    </row>
    <row r="115" spans="1:6" ht="15.95" customHeight="1">
      <c r="A115" s="452"/>
      <c r="B115" s="454"/>
      <c r="C115" s="454"/>
      <c r="D115" s="454"/>
      <c r="E115" s="454"/>
      <c r="F115" s="454"/>
    </row>
    <row r="116" spans="1:6" ht="15">
      <c r="A116" s="455"/>
      <c r="B116" s="454"/>
      <c r="C116" s="454"/>
      <c r="D116" s="454"/>
      <c r="E116" s="454"/>
      <c r="F116" s="454"/>
    </row>
    <row r="117" spans="1:6" ht="15.95" customHeight="1">
      <c r="A117" s="455"/>
      <c r="B117" s="454"/>
      <c r="C117" s="454"/>
      <c r="D117" s="454"/>
      <c r="E117" s="454"/>
      <c r="F117" s="454"/>
    </row>
    <row r="118" spans="1:6" ht="15.95" customHeight="1">
      <c r="A118" s="455"/>
      <c r="B118" s="454"/>
      <c r="C118" s="454"/>
      <c r="D118" s="454"/>
      <c r="E118" s="454"/>
      <c r="F118" s="454"/>
    </row>
    <row r="119" spans="1:6" ht="15.95" customHeight="1">
      <c r="A119" s="455"/>
      <c r="B119" s="454"/>
      <c r="C119" s="454"/>
      <c r="D119" s="454"/>
      <c r="E119" s="454"/>
      <c r="F119" s="454"/>
    </row>
    <row r="120" spans="1:6" ht="15.95" customHeight="1">
      <c r="A120" s="455"/>
      <c r="B120" s="454"/>
      <c r="C120" s="454"/>
      <c r="D120" s="454"/>
      <c r="E120" s="454"/>
      <c r="F120" s="454"/>
    </row>
    <row r="121" spans="1:6" ht="15.95" customHeight="1">
      <c r="A121" s="455"/>
      <c r="B121" s="454"/>
      <c r="C121" s="454"/>
      <c r="D121" s="454"/>
      <c r="E121" s="454"/>
      <c r="F121" s="454"/>
    </row>
    <row r="122" spans="1:6" ht="15.95" customHeight="1">
      <c r="A122" s="455"/>
      <c r="B122" s="454"/>
      <c r="C122" s="454"/>
      <c r="D122" s="454"/>
      <c r="E122" s="454"/>
      <c r="F122" s="454"/>
    </row>
    <row r="123" spans="1:6" ht="15.95" customHeight="1">
      <c r="A123" s="455"/>
      <c r="B123" s="454"/>
      <c r="C123" s="454"/>
      <c r="D123" s="454"/>
      <c r="E123" s="454"/>
      <c r="F123" s="454"/>
    </row>
    <row r="124" spans="1:6" ht="15.95" customHeight="1">
      <c r="A124" s="455"/>
      <c r="B124" s="454"/>
      <c r="C124" s="454"/>
      <c r="D124" s="454"/>
      <c r="E124" s="454"/>
      <c r="F124" s="454"/>
    </row>
    <row r="125" spans="1:6" ht="15.95" customHeight="1">
      <c r="A125" s="455"/>
      <c r="B125" s="454"/>
      <c r="C125" s="454"/>
      <c r="D125" s="454"/>
      <c r="E125" s="454"/>
      <c r="F125" s="454"/>
    </row>
    <row r="126" spans="1:6" ht="15.95" customHeight="1">
      <c r="A126" s="455"/>
      <c r="B126" s="454"/>
      <c r="C126" s="454"/>
      <c r="D126" s="454"/>
      <c r="E126" s="454"/>
      <c r="F126" s="454"/>
    </row>
    <row r="127" spans="1:6" ht="15.95" customHeight="1">
      <c r="A127" s="455"/>
      <c r="B127" s="454"/>
      <c r="C127" s="454"/>
      <c r="D127" s="454"/>
      <c r="E127" s="454"/>
      <c r="F127" s="454"/>
    </row>
    <row r="128" spans="1:6" ht="15.95" customHeight="1">
      <c r="A128" s="455"/>
      <c r="B128" s="454"/>
      <c r="C128" s="454"/>
      <c r="D128" s="454"/>
      <c r="E128" s="454"/>
      <c r="F128" s="454"/>
    </row>
    <row r="129" spans="1:6" ht="15.95" customHeight="1">
      <c r="A129" s="452"/>
      <c r="B129" s="454"/>
      <c r="C129" s="454"/>
      <c r="D129" s="454"/>
      <c r="E129" s="454"/>
      <c r="F129" s="454"/>
    </row>
    <row r="130" spans="1:6" ht="15.95" customHeight="1">
      <c r="A130" s="455"/>
      <c r="B130" s="454"/>
      <c r="C130" s="454"/>
      <c r="D130" s="454"/>
      <c r="E130" s="454"/>
      <c r="F130" s="454"/>
    </row>
    <row r="131" spans="1:6" ht="15.95" customHeight="1">
      <c r="A131" s="455"/>
      <c r="B131" s="454"/>
      <c r="C131" s="454"/>
      <c r="D131" s="454"/>
      <c r="E131" s="454"/>
      <c r="F131" s="454"/>
    </row>
    <row r="132" spans="1:6">
      <c r="A132" s="456"/>
    </row>
    <row r="133" spans="1:6" ht="15.95" customHeight="1">
      <c r="A133" s="455"/>
      <c r="B133" s="454"/>
      <c r="C133" s="454"/>
      <c r="D133" s="454"/>
      <c r="E133" s="454"/>
      <c r="F133" s="454"/>
    </row>
    <row r="134" spans="1:6" ht="15.95" customHeight="1">
      <c r="A134" s="455"/>
      <c r="B134" s="454"/>
      <c r="C134" s="454"/>
      <c r="D134" s="454"/>
      <c r="E134" s="454"/>
      <c r="F134" s="454"/>
    </row>
    <row r="135" spans="1:6" ht="15.95" customHeight="1">
      <c r="A135" s="455"/>
      <c r="B135" s="454"/>
      <c r="C135" s="454"/>
      <c r="D135" s="454"/>
      <c r="E135" s="454"/>
      <c r="F135" s="454"/>
    </row>
    <row r="136" spans="1:6" ht="15.95" customHeight="1">
      <c r="A136" s="455"/>
      <c r="B136" s="454"/>
      <c r="C136" s="454"/>
      <c r="D136" s="454"/>
      <c r="E136" s="454"/>
      <c r="F136" s="454"/>
    </row>
    <row r="137" spans="1:6" ht="15.95" customHeight="1">
      <c r="A137" s="455"/>
      <c r="B137" s="454"/>
      <c r="C137" s="454"/>
      <c r="D137" s="454"/>
      <c r="E137" s="454"/>
      <c r="F137" s="454"/>
    </row>
    <row r="138" spans="1:6" ht="15.95" customHeight="1">
      <c r="A138" s="455"/>
      <c r="B138" s="454"/>
      <c r="C138" s="454"/>
      <c r="D138" s="454"/>
      <c r="E138" s="454"/>
      <c r="F138" s="454"/>
    </row>
    <row r="139" spans="1:6">
      <c r="F139" s="390"/>
    </row>
    <row r="140" spans="1:6" ht="15.95" customHeight="1">
      <c r="A140" s="455"/>
      <c r="B140" s="454"/>
      <c r="C140" s="454"/>
      <c r="D140" s="454"/>
      <c r="E140" s="454"/>
      <c r="F140" s="454"/>
    </row>
    <row r="141" spans="1:6" ht="15.95" customHeight="1">
      <c r="A141" s="455"/>
      <c r="B141" s="454"/>
      <c r="C141" s="454"/>
      <c r="D141" s="454"/>
      <c r="E141" s="454"/>
      <c r="F141" s="454"/>
    </row>
    <row r="142" spans="1:6" ht="15.95" customHeight="1">
      <c r="A142" s="455"/>
      <c r="B142" s="454"/>
      <c r="C142" s="454"/>
      <c r="D142" s="454"/>
      <c r="E142" s="454"/>
      <c r="F142" s="454"/>
    </row>
    <row r="143" spans="1:6" ht="15.95" customHeight="1">
      <c r="A143" s="455"/>
      <c r="B143" s="454"/>
      <c r="C143" s="454"/>
      <c r="D143" s="454"/>
      <c r="E143" s="454"/>
      <c r="F143" s="454"/>
    </row>
    <row r="144" spans="1:6" ht="15.95" customHeight="1">
      <c r="A144" s="455"/>
      <c r="B144" s="454"/>
      <c r="C144" s="454"/>
      <c r="D144" s="454"/>
      <c r="E144" s="454"/>
      <c r="F144" s="454"/>
    </row>
    <row r="145" spans="1:6" ht="15.95" customHeight="1">
      <c r="A145" s="455"/>
      <c r="B145" s="454"/>
      <c r="C145" s="454"/>
      <c r="D145" s="454"/>
      <c r="E145" s="454"/>
      <c r="F145" s="454"/>
    </row>
    <row r="146" spans="1:6" ht="15.95" customHeight="1">
      <c r="A146" s="455"/>
      <c r="B146" s="454"/>
      <c r="C146" s="454"/>
      <c r="D146" s="454"/>
      <c r="E146" s="454"/>
      <c r="F146" s="454"/>
    </row>
    <row r="147" spans="1:6" ht="15.95" customHeight="1">
      <c r="A147" s="455"/>
      <c r="B147" s="454"/>
      <c r="C147" s="454"/>
      <c r="D147" s="454"/>
      <c r="E147" s="454"/>
      <c r="F147" s="454"/>
    </row>
    <row r="148" spans="1:6" ht="15.95" customHeight="1">
      <c r="A148" s="455"/>
      <c r="B148" s="454"/>
      <c r="C148" s="454"/>
      <c r="D148" s="454"/>
      <c r="E148" s="454"/>
      <c r="F148" s="454"/>
    </row>
    <row r="150" spans="1:6">
      <c r="F150" s="390"/>
    </row>
  </sheetData>
  <mergeCells count="7">
    <mergeCell ref="A61:F61"/>
    <mergeCell ref="E1:F1"/>
    <mergeCell ref="E3:F3"/>
    <mergeCell ref="B6:C6"/>
    <mergeCell ref="D6:E6"/>
    <mergeCell ref="B7:C7"/>
    <mergeCell ref="D7:E7"/>
  </mergeCells>
  <pageMargins left="0.78740157480314965" right="0.78740157480314965" top="1.1811023622047245" bottom="0.98425196850393704" header="0.51181102362204722" footer="0.51181102362204722"/>
  <pageSetup paperSize="9" scale="75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 syncVertical="1" syncRef="A1">
    <tabColor theme="5" tint="-0.249977111117893"/>
  </sheetPr>
  <dimension ref="A1:F148"/>
  <sheetViews>
    <sheetView showGridLines="0" view="pageLayout" zoomScale="70" zoomScalePageLayoutView="70" workbookViewId="0">
      <selection activeCell="F7" sqref="F7"/>
    </sheetView>
  </sheetViews>
  <sheetFormatPr baseColWidth="10" defaultColWidth="11" defaultRowHeight="12.75"/>
  <cols>
    <col min="1" max="1" width="30.7109375" style="458" customWidth="1"/>
    <col min="2" max="5" width="10.7109375" style="458" customWidth="1"/>
    <col min="6" max="6" width="31.7109375" style="458" customWidth="1"/>
    <col min="7" max="14" width="11" style="458" customWidth="1"/>
    <col min="15" max="24" width="9.85546875" style="458" customWidth="1"/>
    <col min="25" max="28" width="11" style="458" customWidth="1"/>
    <col min="29" max="29" width="14.42578125" style="458" customWidth="1"/>
    <col min="30" max="30" width="4.140625" style="458" customWidth="1"/>
    <col min="31" max="31" width="13.28515625" style="458" customWidth="1"/>
    <col min="32" max="32" width="28.140625" style="458" customWidth="1"/>
    <col min="33" max="33" width="11" style="458" customWidth="1"/>
    <col min="34" max="34" width="14.42578125" style="458" customWidth="1"/>
    <col min="35" max="35" width="4.140625" style="458" customWidth="1"/>
    <col min="36" max="37" width="11" style="458" customWidth="1"/>
    <col min="38" max="38" width="14.42578125" style="458" customWidth="1"/>
    <col min="39" max="39" width="4.140625" style="458" customWidth="1"/>
    <col min="40" max="40" width="14.42578125" style="458" customWidth="1"/>
    <col min="41" max="16384" width="11" style="458"/>
  </cols>
  <sheetData>
    <row r="1" spans="1:6" ht="24.75" customHeight="1">
      <c r="A1" s="457" t="s">
        <v>227</v>
      </c>
      <c r="F1" s="150" t="s">
        <v>228</v>
      </c>
    </row>
    <row r="2" spans="1:6" ht="18.95" customHeight="1">
      <c r="F2" s="459"/>
    </row>
    <row r="3" spans="1:6" ht="21.75">
      <c r="A3" s="460" t="s">
        <v>345</v>
      </c>
      <c r="E3" s="2503" t="s">
        <v>346</v>
      </c>
      <c r="F3" s="2503"/>
    </row>
    <row r="4" spans="1:6" ht="20.25">
      <c r="A4" s="460" t="s">
        <v>347</v>
      </c>
      <c r="F4" s="461" t="s">
        <v>348</v>
      </c>
    </row>
    <row r="5" spans="1:6" ht="18.95" customHeight="1">
      <c r="A5" s="317" t="s">
        <v>349</v>
      </c>
      <c r="B5" s="317"/>
      <c r="C5" s="317"/>
      <c r="D5" s="317"/>
      <c r="E5" s="317"/>
      <c r="F5" s="462" t="s">
        <v>350</v>
      </c>
    </row>
    <row r="6" spans="1:6" ht="18.95" customHeight="1">
      <c r="A6" s="317"/>
      <c r="B6" s="317"/>
      <c r="C6" s="317"/>
      <c r="D6" s="317"/>
      <c r="E6" s="317"/>
      <c r="F6" s="462"/>
    </row>
    <row r="7" spans="1:6" ht="16.5" customHeight="1">
      <c r="A7" s="1750" t="s">
        <v>2357</v>
      </c>
      <c r="B7" s="317"/>
      <c r="C7" s="318" t="s">
        <v>351</v>
      </c>
      <c r="D7" s="317"/>
      <c r="E7" s="319" t="s">
        <v>272</v>
      </c>
      <c r="F7" s="1659" t="s">
        <v>2356</v>
      </c>
    </row>
    <row r="8" spans="1:6" s="463" customFormat="1" ht="12.95" customHeight="1">
      <c r="A8" s="248"/>
      <c r="B8" s="320" t="s">
        <v>352</v>
      </c>
      <c r="C8" s="321"/>
      <c r="D8" s="322" t="s">
        <v>1707</v>
      </c>
      <c r="E8" s="1331"/>
      <c r="F8" s="248"/>
    </row>
    <row r="9" spans="1:6" s="463" customFormat="1" ht="15.75">
      <c r="A9" s="136"/>
      <c r="B9" s="323" t="s">
        <v>15</v>
      </c>
      <c r="C9" s="323" t="s">
        <v>275</v>
      </c>
      <c r="D9" s="323" t="s">
        <v>15</v>
      </c>
      <c r="E9" s="323" t="s">
        <v>275</v>
      </c>
      <c r="F9" s="324"/>
    </row>
    <row r="10" spans="1:6" s="463" customFormat="1" ht="31.5" customHeight="1">
      <c r="A10" s="252"/>
      <c r="B10" s="464" t="s">
        <v>276</v>
      </c>
      <c r="C10" s="464" t="s">
        <v>353</v>
      </c>
      <c r="D10" s="464" t="s">
        <v>276</v>
      </c>
      <c r="E10" s="464" t="s">
        <v>353</v>
      </c>
      <c r="F10" s="256"/>
    </row>
    <row r="11" spans="1:6" s="463" customFormat="1" ht="17.100000000000001" customHeight="1">
      <c r="A11" s="1699" t="s">
        <v>35</v>
      </c>
      <c r="B11" s="1700">
        <f>SUM(B12:B19)</f>
        <v>65153</v>
      </c>
      <c r="C11" s="1700">
        <f>SUM(C12:C19)</f>
        <v>32378</v>
      </c>
      <c r="D11" s="1700">
        <f>SUM(D12:D19)</f>
        <v>28579</v>
      </c>
      <c r="E11" s="1700">
        <f>SUM(E12:E19)</f>
        <v>14212</v>
      </c>
      <c r="F11" s="414" t="s">
        <v>36</v>
      </c>
    </row>
    <row r="12" spans="1:6" s="463" customFormat="1" ht="17.100000000000001" customHeight="1">
      <c r="A12" s="1701" t="s">
        <v>37</v>
      </c>
      <c r="B12" s="55">
        <v>6830</v>
      </c>
      <c r="C12" s="55">
        <v>3412</v>
      </c>
      <c r="D12" s="55">
        <v>4619</v>
      </c>
      <c r="E12" s="55">
        <v>2339</v>
      </c>
      <c r="F12" s="417" t="s">
        <v>38</v>
      </c>
    </row>
    <row r="13" spans="1:6" ht="17.100000000000001" customHeight="1">
      <c r="A13" s="1701" t="s">
        <v>39</v>
      </c>
      <c r="B13" s="55">
        <v>7590</v>
      </c>
      <c r="C13" s="55">
        <v>3786</v>
      </c>
      <c r="D13" s="55">
        <v>6926</v>
      </c>
      <c r="E13" s="55">
        <v>3467</v>
      </c>
      <c r="F13" s="417" t="s">
        <v>40</v>
      </c>
    </row>
    <row r="14" spans="1:6" ht="17.100000000000001" customHeight="1">
      <c r="A14" s="1702" t="s">
        <v>41</v>
      </c>
      <c r="B14" s="55">
        <v>1970</v>
      </c>
      <c r="C14" s="55">
        <v>975</v>
      </c>
      <c r="D14" s="55">
        <v>1970</v>
      </c>
      <c r="E14" s="55">
        <v>975</v>
      </c>
      <c r="F14" s="417" t="s">
        <v>42</v>
      </c>
    </row>
    <row r="15" spans="1:6" ht="17.100000000000001" customHeight="1">
      <c r="A15" s="1703" t="s">
        <v>43</v>
      </c>
      <c r="B15" s="55">
        <v>9639</v>
      </c>
      <c r="C15" s="55">
        <v>4737</v>
      </c>
      <c r="D15" s="55">
        <v>5652</v>
      </c>
      <c r="E15" s="55">
        <v>2750</v>
      </c>
      <c r="F15" s="417" t="s">
        <v>44</v>
      </c>
    </row>
    <row r="16" spans="1:6" ht="17.100000000000001" customHeight="1">
      <c r="A16" s="1703" t="s">
        <v>45</v>
      </c>
      <c r="B16" s="55">
        <v>4381</v>
      </c>
      <c r="C16" s="55">
        <v>2193</v>
      </c>
      <c r="D16" s="55">
        <v>3680</v>
      </c>
      <c r="E16" s="55">
        <v>1849</v>
      </c>
      <c r="F16" s="417" t="s">
        <v>46</v>
      </c>
    </row>
    <row r="17" spans="1:6" ht="17.100000000000001" customHeight="1">
      <c r="A17" s="1703" t="s">
        <v>47</v>
      </c>
      <c r="B17" s="55">
        <v>20950</v>
      </c>
      <c r="C17" s="55">
        <v>10477</v>
      </c>
      <c r="D17" s="55">
        <v>1875</v>
      </c>
      <c r="E17" s="55">
        <v>907</v>
      </c>
      <c r="F17" s="417" t="s">
        <v>48</v>
      </c>
    </row>
    <row r="18" spans="1:6" ht="17.100000000000001" customHeight="1">
      <c r="A18" s="1703" t="s">
        <v>49</v>
      </c>
      <c r="B18" s="55">
        <v>9450</v>
      </c>
      <c r="C18" s="55">
        <v>4700</v>
      </c>
      <c r="D18" s="55">
        <v>3597</v>
      </c>
      <c r="E18" s="55">
        <v>1808</v>
      </c>
      <c r="F18" s="417" t="s">
        <v>50</v>
      </c>
    </row>
    <row r="19" spans="1:6" ht="17.100000000000001" customHeight="1">
      <c r="A19" s="1703" t="s">
        <v>51</v>
      </c>
      <c r="B19" s="55">
        <v>4343</v>
      </c>
      <c r="C19" s="55">
        <v>2098</v>
      </c>
      <c r="D19" s="55">
        <v>260</v>
      </c>
      <c r="E19" s="55">
        <v>117</v>
      </c>
      <c r="F19" s="417" t="s">
        <v>52</v>
      </c>
    </row>
    <row r="20" spans="1:6" ht="17.100000000000001" customHeight="1">
      <c r="A20" s="1704" t="s">
        <v>53</v>
      </c>
      <c r="B20" s="1700">
        <f>SUM(B21:B28)</f>
        <v>36522</v>
      </c>
      <c r="C20" s="1700">
        <f>SUM(C21:C28)</f>
        <v>17909</v>
      </c>
      <c r="D20" s="1700">
        <f>SUM(D21:D28)</f>
        <v>16021</v>
      </c>
      <c r="E20" s="1700">
        <f>SUM(E21:E28)</f>
        <v>7831</v>
      </c>
      <c r="F20" s="420" t="s">
        <v>54</v>
      </c>
    </row>
    <row r="21" spans="1:6" ht="17.100000000000001" customHeight="1">
      <c r="A21" s="1705" t="s">
        <v>55</v>
      </c>
      <c r="B21" s="55">
        <v>4095</v>
      </c>
      <c r="C21" s="55">
        <v>2033</v>
      </c>
      <c r="D21" s="55">
        <v>1844</v>
      </c>
      <c r="E21" s="55">
        <v>898</v>
      </c>
      <c r="F21" s="422" t="s">
        <v>56</v>
      </c>
    </row>
    <row r="22" spans="1:6" ht="17.100000000000001" customHeight="1">
      <c r="A22" s="1701" t="s">
        <v>57</v>
      </c>
      <c r="B22" s="55">
        <v>3401</v>
      </c>
      <c r="C22" s="55">
        <v>1673</v>
      </c>
      <c r="D22" s="55">
        <v>2418</v>
      </c>
      <c r="E22" s="55">
        <v>1192</v>
      </c>
      <c r="F22" s="423" t="s">
        <v>58</v>
      </c>
    </row>
    <row r="23" spans="1:6" ht="17.100000000000001" customHeight="1">
      <c r="A23" s="1701" t="s">
        <v>59</v>
      </c>
      <c r="B23" s="55">
        <v>2968</v>
      </c>
      <c r="C23" s="55">
        <v>1462</v>
      </c>
      <c r="D23" s="55">
        <v>2319</v>
      </c>
      <c r="E23" s="55">
        <v>1141</v>
      </c>
      <c r="F23" s="423" t="s">
        <v>60</v>
      </c>
    </row>
    <row r="24" spans="1:6" ht="17.100000000000001" customHeight="1">
      <c r="A24" s="1701" t="s">
        <v>61</v>
      </c>
      <c r="B24" s="55">
        <v>3985</v>
      </c>
      <c r="C24" s="55">
        <v>1940</v>
      </c>
      <c r="D24" s="55">
        <v>2622</v>
      </c>
      <c r="E24" s="55">
        <v>1261</v>
      </c>
      <c r="F24" s="417" t="s">
        <v>62</v>
      </c>
    </row>
    <row r="25" spans="1:6" ht="17.100000000000001" customHeight="1">
      <c r="A25" s="1701" t="s">
        <v>63</v>
      </c>
      <c r="B25" s="55">
        <v>1862</v>
      </c>
      <c r="C25" s="55">
        <v>887</v>
      </c>
      <c r="D25" s="55">
        <v>850</v>
      </c>
      <c r="E25" s="55">
        <v>420</v>
      </c>
      <c r="F25" s="423" t="s">
        <v>64</v>
      </c>
    </row>
    <row r="26" spans="1:6" ht="17.100000000000001" customHeight="1">
      <c r="A26" s="1701" t="s">
        <v>65</v>
      </c>
      <c r="B26" s="55">
        <v>9139</v>
      </c>
      <c r="C26" s="55">
        <v>4469</v>
      </c>
      <c r="D26" s="55">
        <v>3540</v>
      </c>
      <c r="E26" s="55">
        <v>1706</v>
      </c>
      <c r="F26" s="423" t="s">
        <v>66</v>
      </c>
    </row>
    <row r="27" spans="1:6" ht="17.100000000000001" customHeight="1">
      <c r="A27" s="1701" t="s">
        <v>67</v>
      </c>
      <c r="B27" s="55">
        <v>7112</v>
      </c>
      <c r="C27" s="55">
        <v>3458</v>
      </c>
      <c r="D27" s="55">
        <v>947</v>
      </c>
      <c r="E27" s="55">
        <v>452</v>
      </c>
      <c r="F27" s="423" t="s">
        <v>68</v>
      </c>
    </row>
    <row r="28" spans="1:6" s="463" customFormat="1" ht="17.100000000000001" customHeight="1">
      <c r="A28" s="1701" t="s">
        <v>69</v>
      </c>
      <c r="B28" s="55">
        <v>3960</v>
      </c>
      <c r="C28" s="55">
        <v>1987</v>
      </c>
      <c r="D28" s="55">
        <v>1481</v>
      </c>
      <c r="E28" s="55">
        <v>761</v>
      </c>
      <c r="F28" s="423" t="s">
        <v>70</v>
      </c>
    </row>
    <row r="29" spans="1:6" ht="17.100000000000001" customHeight="1">
      <c r="A29" s="1699" t="s">
        <v>71</v>
      </c>
      <c r="B29" s="1700">
        <f>SUM(B30:B38)</f>
        <v>65587</v>
      </c>
      <c r="C29" s="1700">
        <f>SUM(C30:C38)</f>
        <v>32429</v>
      </c>
      <c r="D29" s="1700">
        <f>SUM(D30:D38)</f>
        <v>34528</v>
      </c>
      <c r="E29" s="1700">
        <f>SUM(E30:E38)</f>
        <v>17132</v>
      </c>
      <c r="F29" s="414" t="s">
        <v>72</v>
      </c>
    </row>
    <row r="30" spans="1:6" ht="17.100000000000001" customHeight="1">
      <c r="A30" s="1706" t="s">
        <v>73</v>
      </c>
      <c r="B30" s="55">
        <v>11476</v>
      </c>
      <c r="C30" s="55">
        <v>5640</v>
      </c>
      <c r="D30" s="55">
        <v>3875</v>
      </c>
      <c r="E30" s="55">
        <v>1937</v>
      </c>
      <c r="F30" s="417" t="s">
        <v>74</v>
      </c>
    </row>
    <row r="31" spans="1:6" ht="17.100000000000001" customHeight="1">
      <c r="A31" s="1707" t="s">
        <v>75</v>
      </c>
      <c r="B31" s="55">
        <v>3877</v>
      </c>
      <c r="C31" s="55">
        <v>1879</v>
      </c>
      <c r="D31" s="55">
        <v>2911</v>
      </c>
      <c r="E31" s="55">
        <v>1413</v>
      </c>
      <c r="F31" s="417" t="s">
        <v>76</v>
      </c>
    </row>
    <row r="32" spans="1:6" ht="17.100000000000001" customHeight="1">
      <c r="A32" s="1706" t="s">
        <v>77</v>
      </c>
      <c r="B32" s="55">
        <v>4358</v>
      </c>
      <c r="C32" s="55">
        <v>2187</v>
      </c>
      <c r="D32" s="55">
        <v>2623</v>
      </c>
      <c r="E32" s="55">
        <v>1310</v>
      </c>
      <c r="F32" s="417" t="s">
        <v>78</v>
      </c>
    </row>
    <row r="33" spans="1:6" ht="17.100000000000001" customHeight="1">
      <c r="A33" s="1701" t="s">
        <v>79</v>
      </c>
      <c r="B33" s="55">
        <v>15342</v>
      </c>
      <c r="C33" s="55">
        <v>7629</v>
      </c>
      <c r="D33" s="55">
        <v>1240</v>
      </c>
      <c r="E33" s="55">
        <v>633</v>
      </c>
      <c r="F33" s="417" t="s">
        <v>80</v>
      </c>
    </row>
    <row r="34" spans="1:6" ht="17.100000000000001" customHeight="1">
      <c r="A34" s="1707" t="s">
        <v>81</v>
      </c>
      <c r="B34" s="55">
        <v>2370</v>
      </c>
      <c r="C34" s="55">
        <v>1212</v>
      </c>
      <c r="D34" s="55">
        <v>1532</v>
      </c>
      <c r="E34" s="55">
        <v>759</v>
      </c>
      <c r="F34" s="417" t="s">
        <v>1535</v>
      </c>
    </row>
    <row r="35" spans="1:6" ht="17.100000000000001" customHeight="1">
      <c r="A35" s="1701" t="s">
        <v>82</v>
      </c>
      <c r="B35" s="55">
        <v>4150</v>
      </c>
      <c r="C35" s="55">
        <v>2027</v>
      </c>
      <c r="D35" s="55">
        <v>2604</v>
      </c>
      <c r="E35" s="55">
        <v>1291</v>
      </c>
      <c r="F35" s="417" t="s">
        <v>83</v>
      </c>
    </row>
    <row r="36" spans="1:6" ht="17.100000000000001" customHeight="1">
      <c r="A36" s="1701" t="s">
        <v>84</v>
      </c>
      <c r="B36" s="55">
        <v>11661</v>
      </c>
      <c r="C36" s="55">
        <v>5747</v>
      </c>
      <c r="D36" s="55">
        <v>10159</v>
      </c>
      <c r="E36" s="55">
        <v>5015</v>
      </c>
      <c r="F36" s="417" t="s">
        <v>85</v>
      </c>
    </row>
    <row r="37" spans="1:6" s="463" customFormat="1" ht="17.100000000000001" customHeight="1">
      <c r="A37" s="1701" t="s">
        <v>86</v>
      </c>
      <c r="B37" s="55">
        <v>8251</v>
      </c>
      <c r="C37" s="55">
        <v>4047</v>
      </c>
      <c r="D37" s="55">
        <v>5577</v>
      </c>
      <c r="E37" s="55">
        <v>2758</v>
      </c>
      <c r="F37" s="417" t="s">
        <v>87</v>
      </c>
    </row>
    <row r="38" spans="1:6" ht="17.100000000000001" customHeight="1">
      <c r="A38" s="1701" t="s">
        <v>88</v>
      </c>
      <c r="B38" s="55">
        <v>4102</v>
      </c>
      <c r="C38" s="55">
        <v>2061</v>
      </c>
      <c r="D38" s="55">
        <v>4007</v>
      </c>
      <c r="E38" s="55">
        <v>2016</v>
      </c>
      <c r="F38" s="417" t="s">
        <v>89</v>
      </c>
    </row>
    <row r="39" spans="1:6" ht="17.100000000000001" customHeight="1">
      <c r="A39" s="1708" t="s">
        <v>90</v>
      </c>
      <c r="B39" s="1700">
        <f>SUM(B40:B46)</f>
        <v>68710</v>
      </c>
      <c r="C39" s="1700">
        <f>SUM(C40:C46)</f>
        <v>33734</v>
      </c>
      <c r="D39" s="1700">
        <f>SUM(D40:D46)</f>
        <v>36537</v>
      </c>
      <c r="E39" s="1700">
        <f>SUM(E40:E46)</f>
        <v>17943</v>
      </c>
      <c r="F39" s="414" t="s">
        <v>91</v>
      </c>
    </row>
    <row r="40" spans="1:6" ht="17.100000000000001" customHeight="1">
      <c r="A40" s="1706" t="s">
        <v>92</v>
      </c>
      <c r="B40" s="55">
        <v>20745</v>
      </c>
      <c r="C40" s="55">
        <v>10156</v>
      </c>
      <c r="D40" s="55">
        <v>14824</v>
      </c>
      <c r="E40" s="55">
        <v>7257</v>
      </c>
      <c r="F40" s="423" t="s">
        <v>93</v>
      </c>
    </row>
    <row r="41" spans="1:6" ht="17.100000000000001" customHeight="1">
      <c r="A41" s="1706" t="s">
        <v>94</v>
      </c>
      <c r="B41" s="55">
        <v>8301</v>
      </c>
      <c r="C41" s="55">
        <v>4025</v>
      </c>
      <c r="D41" s="55">
        <v>4856</v>
      </c>
      <c r="E41" s="55">
        <v>2383</v>
      </c>
      <c r="F41" s="417" t="s">
        <v>95</v>
      </c>
    </row>
    <row r="42" spans="1:6" ht="17.100000000000001" customHeight="1">
      <c r="A42" s="1706" t="s">
        <v>96</v>
      </c>
      <c r="B42" s="55">
        <v>2958</v>
      </c>
      <c r="C42" s="55">
        <v>1441</v>
      </c>
      <c r="D42" s="55">
        <v>0</v>
      </c>
      <c r="E42" s="55">
        <v>0</v>
      </c>
      <c r="F42" s="417" t="s">
        <v>97</v>
      </c>
    </row>
    <row r="43" spans="1:6" ht="17.100000000000001" customHeight="1">
      <c r="A43" s="1706" t="s">
        <v>98</v>
      </c>
      <c r="B43" s="55">
        <v>11892</v>
      </c>
      <c r="C43" s="55">
        <v>5870</v>
      </c>
      <c r="D43" s="55">
        <v>1753</v>
      </c>
      <c r="E43" s="55">
        <v>843</v>
      </c>
      <c r="F43" s="417" t="s">
        <v>99</v>
      </c>
    </row>
    <row r="44" spans="1:6" ht="17.100000000000001" customHeight="1">
      <c r="A44" s="1706" t="s">
        <v>100</v>
      </c>
      <c r="B44" s="55">
        <v>9936</v>
      </c>
      <c r="C44" s="55">
        <v>4956</v>
      </c>
      <c r="D44" s="55">
        <v>7989</v>
      </c>
      <c r="E44" s="55">
        <v>3969</v>
      </c>
      <c r="F44" s="423" t="s">
        <v>101</v>
      </c>
    </row>
    <row r="45" spans="1:6" ht="17.100000000000001" customHeight="1">
      <c r="A45" s="1706" t="s">
        <v>102</v>
      </c>
      <c r="B45" s="55">
        <v>6593</v>
      </c>
      <c r="C45" s="55">
        <v>3277</v>
      </c>
      <c r="D45" s="55">
        <v>4498</v>
      </c>
      <c r="E45" s="55">
        <v>2233</v>
      </c>
      <c r="F45" s="423" t="s">
        <v>103</v>
      </c>
    </row>
    <row r="46" spans="1:6" ht="17.100000000000001" customHeight="1">
      <c r="A46" s="1706" t="s">
        <v>104</v>
      </c>
      <c r="B46" s="55">
        <v>8285</v>
      </c>
      <c r="C46" s="55">
        <v>4009</v>
      </c>
      <c r="D46" s="55">
        <v>2617</v>
      </c>
      <c r="E46" s="55">
        <v>1258</v>
      </c>
      <c r="F46" s="417" t="s">
        <v>105</v>
      </c>
    </row>
    <row r="47" spans="1:6" ht="17.100000000000001" customHeight="1">
      <c r="A47" s="1709" t="s">
        <v>106</v>
      </c>
      <c r="B47" s="1700">
        <f>SUM(B48:B52)</f>
        <v>40407</v>
      </c>
      <c r="C47" s="1700">
        <f>SUM(C48:C52)</f>
        <v>19950</v>
      </c>
      <c r="D47" s="1700">
        <f>SUM(D48:D52)</f>
        <v>26504</v>
      </c>
      <c r="E47" s="1700">
        <f>SUM(E48:E52)</f>
        <v>13103</v>
      </c>
      <c r="F47" s="414" t="s">
        <v>107</v>
      </c>
    </row>
    <row r="48" spans="1:6" ht="17.100000000000001" customHeight="1">
      <c r="A48" s="1710" t="s">
        <v>108</v>
      </c>
      <c r="B48" s="55">
        <v>10845</v>
      </c>
      <c r="C48" s="55">
        <v>5404</v>
      </c>
      <c r="D48" s="55">
        <v>9519</v>
      </c>
      <c r="E48" s="55">
        <v>4719</v>
      </c>
      <c r="F48" s="417" t="s">
        <v>109</v>
      </c>
    </row>
    <row r="49" spans="1:6" s="463" customFormat="1" ht="17.100000000000001" customHeight="1">
      <c r="A49" s="1706" t="s">
        <v>110</v>
      </c>
      <c r="B49" s="55">
        <v>8409</v>
      </c>
      <c r="C49" s="55">
        <v>4196</v>
      </c>
      <c r="D49" s="55">
        <v>5029</v>
      </c>
      <c r="E49" s="55">
        <v>2504</v>
      </c>
      <c r="F49" s="417" t="s">
        <v>111</v>
      </c>
    </row>
    <row r="50" spans="1:6" ht="17.100000000000001" customHeight="1">
      <c r="A50" s="1706" t="s">
        <v>112</v>
      </c>
      <c r="B50" s="55">
        <v>8158</v>
      </c>
      <c r="C50" s="55">
        <v>3938</v>
      </c>
      <c r="D50" s="55">
        <v>5860</v>
      </c>
      <c r="E50" s="55">
        <v>2837</v>
      </c>
      <c r="F50" s="417" t="s">
        <v>113</v>
      </c>
    </row>
    <row r="51" spans="1:6" ht="17.100000000000001" customHeight="1">
      <c r="A51" s="1706" t="s">
        <v>114</v>
      </c>
      <c r="B51" s="55">
        <v>5862</v>
      </c>
      <c r="C51" s="55">
        <v>2871</v>
      </c>
      <c r="D51" s="55">
        <v>3284</v>
      </c>
      <c r="E51" s="55">
        <v>1618</v>
      </c>
      <c r="F51" s="417" t="s">
        <v>115</v>
      </c>
    </row>
    <row r="52" spans="1:6" ht="17.100000000000001" customHeight="1">
      <c r="A52" s="1706" t="s">
        <v>116</v>
      </c>
      <c r="B52" s="55">
        <v>7133</v>
      </c>
      <c r="C52" s="55">
        <v>3541</v>
      </c>
      <c r="D52" s="55">
        <v>2812</v>
      </c>
      <c r="E52" s="55">
        <v>1425</v>
      </c>
      <c r="F52" s="423" t="s">
        <v>117</v>
      </c>
    </row>
    <row r="53" spans="1:6" s="463" customFormat="1" ht="12.75" customHeight="1">
      <c r="A53" s="428"/>
      <c r="B53" s="1711"/>
      <c r="C53" s="1711"/>
      <c r="D53" s="1711"/>
      <c r="E53" s="1711"/>
      <c r="F53" s="465"/>
    </row>
    <row r="54" spans="1:6" ht="22.5" customHeight="1">
      <c r="A54" s="468" t="s">
        <v>227</v>
      </c>
      <c r="B54" s="469"/>
      <c r="C54" s="469"/>
      <c r="D54" s="469"/>
      <c r="E54" s="469"/>
      <c r="F54" s="470" t="s">
        <v>228</v>
      </c>
    </row>
    <row r="55" spans="1:6" ht="15" customHeight="1">
      <c r="A55" s="469"/>
      <c r="B55" s="469"/>
      <c r="C55" s="469"/>
      <c r="D55" s="469"/>
      <c r="E55" s="469"/>
      <c r="F55" s="472"/>
    </row>
    <row r="56" spans="1:6" ht="24.75" customHeight="1">
      <c r="A56" s="473" t="s">
        <v>345</v>
      </c>
      <c r="B56" s="469"/>
      <c r="C56" s="469"/>
      <c r="D56" s="469"/>
      <c r="E56" s="2504" t="s">
        <v>346</v>
      </c>
      <c r="F56" s="2504"/>
    </row>
    <row r="57" spans="1:6" ht="15" customHeight="1">
      <c r="A57" s="473" t="s">
        <v>354</v>
      </c>
      <c r="B57" s="469"/>
      <c r="C57" s="469"/>
      <c r="D57" s="469"/>
      <c r="E57" s="469"/>
      <c r="F57" s="474" t="s">
        <v>348</v>
      </c>
    </row>
    <row r="58" spans="1:6" ht="20.25" customHeight="1">
      <c r="A58" s="475" t="s">
        <v>355</v>
      </c>
      <c r="B58" s="476"/>
      <c r="C58" s="476"/>
      <c r="D58" s="476"/>
      <c r="E58" s="476"/>
      <c r="F58" s="477" t="s">
        <v>356</v>
      </c>
    </row>
    <row r="59" spans="1:6" s="463" customFormat="1" ht="15" customHeight="1">
      <c r="A59" s="476"/>
      <c r="B59" s="476"/>
      <c r="C59" s="476"/>
      <c r="D59" s="476"/>
      <c r="E59" s="476"/>
      <c r="F59" s="477"/>
    </row>
    <row r="60" spans="1:6" ht="15" customHeight="1">
      <c r="A60" s="1750" t="s">
        <v>2357</v>
      </c>
      <c r="B60" s="317"/>
      <c r="C60" s="318" t="s">
        <v>351</v>
      </c>
      <c r="D60" s="317"/>
      <c r="E60" s="319" t="s">
        <v>272</v>
      </c>
      <c r="F60" s="1659" t="s">
        <v>2356</v>
      </c>
    </row>
    <row r="61" spans="1:6" ht="15" customHeight="1">
      <c r="A61" s="248"/>
      <c r="B61" s="478" t="s">
        <v>357</v>
      </c>
      <c r="C61" s="479"/>
      <c r="D61" s="480" t="s">
        <v>1708</v>
      </c>
      <c r="E61" s="390"/>
      <c r="F61" s="248"/>
    </row>
    <row r="62" spans="1:6" ht="15" customHeight="1">
      <c r="A62" s="136"/>
      <c r="B62" s="481" t="s">
        <v>15</v>
      </c>
      <c r="C62" s="481" t="s">
        <v>275</v>
      </c>
      <c r="D62" s="481" t="s">
        <v>15</v>
      </c>
      <c r="E62" s="481" t="s">
        <v>275</v>
      </c>
      <c r="F62" s="324"/>
    </row>
    <row r="63" spans="1:6" ht="15" customHeight="1">
      <c r="A63" s="252"/>
      <c r="B63" s="482" t="s">
        <v>276</v>
      </c>
      <c r="C63" s="482" t="s">
        <v>353</v>
      </c>
      <c r="D63" s="482" t="s">
        <v>276</v>
      </c>
      <c r="E63" s="482" t="s">
        <v>353</v>
      </c>
      <c r="F63" s="256"/>
    </row>
    <row r="64" spans="1:6" s="317" customFormat="1" ht="13.5" customHeight="1">
      <c r="A64" s="1708" t="s">
        <v>120</v>
      </c>
      <c r="B64" s="1712">
        <f>SUM(B65:B73)</f>
        <v>87992</v>
      </c>
      <c r="C64" s="1712">
        <f>SUM(C65:C73)</f>
        <v>43680</v>
      </c>
      <c r="D64" s="1712">
        <f>SUM(D65:D73)</f>
        <v>42298</v>
      </c>
      <c r="E64" s="1712">
        <f>SUM(E65:E73)</f>
        <v>20974</v>
      </c>
      <c r="F64" s="96" t="s">
        <v>121</v>
      </c>
    </row>
    <row r="65" spans="1:6" s="466" customFormat="1" ht="13.5" customHeight="1">
      <c r="A65" s="1713" t="s">
        <v>122</v>
      </c>
      <c r="B65" s="55">
        <v>3785</v>
      </c>
      <c r="C65" s="55">
        <v>1913</v>
      </c>
      <c r="D65" s="55">
        <v>2229</v>
      </c>
      <c r="E65" s="55">
        <v>1124</v>
      </c>
      <c r="F65" s="262" t="s">
        <v>123</v>
      </c>
    </row>
    <row r="66" spans="1:6" s="317" customFormat="1" ht="13.5" customHeight="1">
      <c r="A66" s="1713" t="s">
        <v>124</v>
      </c>
      <c r="B66" s="55">
        <v>8170</v>
      </c>
      <c r="C66" s="55">
        <v>4053</v>
      </c>
      <c r="D66" s="55">
        <v>4078</v>
      </c>
      <c r="E66" s="55">
        <v>2012</v>
      </c>
      <c r="F66" s="262" t="s">
        <v>125</v>
      </c>
    </row>
    <row r="67" spans="1:6" s="317" customFormat="1" ht="13.5" customHeight="1">
      <c r="A67" s="1713" t="s">
        <v>126</v>
      </c>
      <c r="B67" s="1714">
        <v>22689</v>
      </c>
      <c r="C67" s="1714">
        <v>11189</v>
      </c>
      <c r="D67" s="1714">
        <v>0</v>
      </c>
      <c r="E67" s="1714">
        <v>0</v>
      </c>
      <c r="F67" s="262" t="s">
        <v>127</v>
      </c>
    </row>
    <row r="68" spans="1:6" s="317" customFormat="1" ht="13.5" customHeight="1">
      <c r="A68" s="1713" t="s">
        <v>128</v>
      </c>
      <c r="B68" s="55">
        <v>14506</v>
      </c>
      <c r="C68" s="55">
        <v>7261</v>
      </c>
      <c r="D68" s="55">
        <v>11686</v>
      </c>
      <c r="E68" s="55">
        <v>5866</v>
      </c>
      <c r="F68" s="262" t="s">
        <v>129</v>
      </c>
    </row>
    <row r="69" spans="1:6" s="317" customFormat="1" ht="13.5" customHeight="1">
      <c r="A69" s="1713" t="s">
        <v>130</v>
      </c>
      <c r="B69" s="55">
        <v>5092</v>
      </c>
      <c r="C69" s="55">
        <v>2528</v>
      </c>
      <c r="D69" s="55">
        <v>2872</v>
      </c>
      <c r="E69" s="55">
        <v>1407</v>
      </c>
      <c r="F69" s="262" t="s">
        <v>131</v>
      </c>
    </row>
    <row r="70" spans="1:6" s="317" customFormat="1" ht="13.5" customHeight="1">
      <c r="A70" s="1713" t="s">
        <v>132</v>
      </c>
      <c r="B70" s="55">
        <v>5826</v>
      </c>
      <c r="C70" s="55">
        <v>2938</v>
      </c>
      <c r="D70" s="55">
        <v>3679</v>
      </c>
      <c r="E70" s="55">
        <v>1843</v>
      </c>
      <c r="F70" s="262" t="s">
        <v>133</v>
      </c>
    </row>
    <row r="71" spans="1:6" s="317" customFormat="1" ht="13.5" customHeight="1">
      <c r="A71" s="1713" t="s">
        <v>134</v>
      </c>
      <c r="B71" s="55">
        <v>8367</v>
      </c>
      <c r="C71" s="55">
        <v>4167</v>
      </c>
      <c r="D71" s="55">
        <v>1688</v>
      </c>
      <c r="E71" s="55">
        <v>824</v>
      </c>
      <c r="F71" s="262" t="s">
        <v>135</v>
      </c>
    </row>
    <row r="72" spans="1:6" s="466" customFormat="1" ht="13.5" customHeight="1">
      <c r="A72" s="1713" t="s">
        <v>136</v>
      </c>
      <c r="B72" s="55">
        <v>10974</v>
      </c>
      <c r="C72" s="55">
        <v>5381</v>
      </c>
      <c r="D72" s="55">
        <v>8364</v>
      </c>
      <c r="E72" s="55">
        <v>4092</v>
      </c>
      <c r="F72" s="262" t="s">
        <v>137</v>
      </c>
    </row>
    <row r="73" spans="1:6" ht="13.5" customHeight="1">
      <c r="A73" s="1713" t="s">
        <v>138</v>
      </c>
      <c r="B73" s="55">
        <v>8583</v>
      </c>
      <c r="C73" s="55">
        <v>4250</v>
      </c>
      <c r="D73" s="55">
        <v>7702</v>
      </c>
      <c r="E73" s="55">
        <v>3806</v>
      </c>
      <c r="F73" s="262" t="s">
        <v>139</v>
      </c>
    </row>
    <row r="74" spans="1:6" ht="13.5" customHeight="1">
      <c r="A74" s="1715" t="s">
        <v>140</v>
      </c>
      <c r="B74" s="1712">
        <f>SUM(B75:B82)</f>
        <v>81426</v>
      </c>
      <c r="C74" s="1712">
        <f>SUM(C75:C82)</f>
        <v>40191</v>
      </c>
      <c r="D74" s="1712">
        <f>SUM(D75:D82)</f>
        <v>57746</v>
      </c>
      <c r="E74" s="1712">
        <f>SUM(E75:E82)</f>
        <v>28553</v>
      </c>
      <c r="F74" s="94" t="s">
        <v>141</v>
      </c>
    </row>
    <row r="75" spans="1:6" s="151" customFormat="1" ht="13.5" customHeight="1">
      <c r="A75" s="1713" t="s">
        <v>142</v>
      </c>
      <c r="B75" s="55">
        <v>12215</v>
      </c>
      <c r="C75" s="55">
        <v>6102</v>
      </c>
      <c r="D75" s="55">
        <v>10764</v>
      </c>
      <c r="E75" s="55">
        <v>5340</v>
      </c>
      <c r="F75" s="262" t="s">
        <v>143</v>
      </c>
    </row>
    <row r="76" spans="1:6" ht="13.5" customHeight="1">
      <c r="A76" s="1713" t="s">
        <v>144</v>
      </c>
      <c r="B76" s="55">
        <v>7862</v>
      </c>
      <c r="C76" s="55">
        <v>3993</v>
      </c>
      <c r="D76" s="55">
        <v>6656</v>
      </c>
      <c r="E76" s="55">
        <v>3368</v>
      </c>
      <c r="F76" s="262" t="s">
        <v>145</v>
      </c>
    </row>
    <row r="77" spans="1:6" ht="13.5" customHeight="1">
      <c r="A77" s="1713" t="s">
        <v>146</v>
      </c>
      <c r="B77" s="55">
        <v>11052</v>
      </c>
      <c r="C77" s="55">
        <v>5470</v>
      </c>
      <c r="D77" s="55">
        <v>8453</v>
      </c>
      <c r="E77" s="55">
        <v>4190</v>
      </c>
      <c r="F77" s="262" t="s">
        <v>147</v>
      </c>
    </row>
    <row r="78" spans="1:6" ht="13.5" customHeight="1">
      <c r="A78" s="1713" t="s">
        <v>148</v>
      </c>
      <c r="B78" s="55">
        <v>7825</v>
      </c>
      <c r="C78" s="55">
        <v>3864</v>
      </c>
      <c r="D78" s="55">
        <v>6383</v>
      </c>
      <c r="E78" s="55">
        <v>3116</v>
      </c>
      <c r="F78" s="262" t="s">
        <v>149</v>
      </c>
    </row>
    <row r="79" spans="1:6" ht="13.5" customHeight="1">
      <c r="A79" s="1713" t="s">
        <v>150</v>
      </c>
      <c r="B79" s="55">
        <v>20580</v>
      </c>
      <c r="C79" s="55">
        <v>10234</v>
      </c>
      <c r="D79" s="55">
        <v>10551</v>
      </c>
      <c r="E79" s="55">
        <v>5303</v>
      </c>
      <c r="F79" s="262" t="s">
        <v>151</v>
      </c>
    </row>
    <row r="80" spans="1:6" ht="13.5" customHeight="1">
      <c r="A80" s="1713" t="s">
        <v>152</v>
      </c>
      <c r="B80" s="55">
        <v>6165</v>
      </c>
      <c r="C80" s="55">
        <v>2925</v>
      </c>
      <c r="D80" s="55">
        <v>4361</v>
      </c>
      <c r="E80" s="55">
        <v>2069</v>
      </c>
      <c r="F80" s="262" t="s">
        <v>153</v>
      </c>
    </row>
    <row r="81" spans="1:6" s="151" customFormat="1" ht="13.5" customHeight="1">
      <c r="A81" s="1713" t="s">
        <v>154</v>
      </c>
      <c r="B81" s="55">
        <v>10993</v>
      </c>
      <c r="C81" s="55">
        <v>5249</v>
      </c>
      <c r="D81" s="55">
        <v>7164</v>
      </c>
      <c r="E81" s="55">
        <v>3466</v>
      </c>
      <c r="F81" s="262" t="s">
        <v>1823</v>
      </c>
    </row>
    <row r="82" spans="1:6" ht="13.5" customHeight="1">
      <c r="A82" s="1713" t="s">
        <v>155</v>
      </c>
      <c r="B82" s="55">
        <v>4734</v>
      </c>
      <c r="C82" s="55">
        <v>2354</v>
      </c>
      <c r="D82" s="55">
        <v>3414</v>
      </c>
      <c r="E82" s="55">
        <v>1701</v>
      </c>
      <c r="F82" s="262" t="s">
        <v>156</v>
      </c>
    </row>
    <row r="83" spans="1:6" ht="13.5" customHeight="1">
      <c r="A83" s="1709" t="s">
        <v>157</v>
      </c>
      <c r="B83" s="1712">
        <f>SUM(B84:B88)</f>
        <v>33606</v>
      </c>
      <c r="C83" s="1712">
        <f>SUM(C84:C88)</f>
        <v>16633</v>
      </c>
      <c r="D83" s="1712">
        <f>SUM(D84:D88)</f>
        <v>25036</v>
      </c>
      <c r="E83" s="1712">
        <f>SUM(E84:E88)</f>
        <v>12390</v>
      </c>
      <c r="F83" s="96" t="s">
        <v>158</v>
      </c>
    </row>
    <row r="84" spans="1:6" ht="13.5" customHeight="1">
      <c r="A84" s="1713" t="s">
        <v>159</v>
      </c>
      <c r="B84" s="55">
        <v>8019</v>
      </c>
      <c r="C84" s="55">
        <v>3974</v>
      </c>
      <c r="D84" s="55">
        <v>4783</v>
      </c>
      <c r="E84" s="55">
        <v>2359</v>
      </c>
      <c r="F84" s="262" t="s">
        <v>160</v>
      </c>
    </row>
    <row r="85" spans="1:6" ht="13.5" customHeight="1">
      <c r="A85" s="1713" t="s">
        <v>161</v>
      </c>
      <c r="B85" s="55">
        <v>5874</v>
      </c>
      <c r="C85" s="55">
        <v>2962</v>
      </c>
      <c r="D85" s="55">
        <v>4551</v>
      </c>
      <c r="E85" s="55">
        <v>2320</v>
      </c>
      <c r="F85" s="262" t="s">
        <v>162</v>
      </c>
    </row>
    <row r="86" spans="1:6" ht="13.5" customHeight="1">
      <c r="A86" s="1713" t="s">
        <v>163</v>
      </c>
      <c r="B86" s="55">
        <v>5713</v>
      </c>
      <c r="C86" s="55">
        <v>2843</v>
      </c>
      <c r="D86" s="55">
        <v>4226</v>
      </c>
      <c r="E86" s="55">
        <v>2104</v>
      </c>
      <c r="F86" s="262" t="s">
        <v>164</v>
      </c>
    </row>
    <row r="87" spans="1:6" ht="13.5" customHeight="1">
      <c r="A87" s="1713" t="s">
        <v>165</v>
      </c>
      <c r="B87" s="55">
        <v>7276</v>
      </c>
      <c r="C87" s="55">
        <v>3526</v>
      </c>
      <c r="D87" s="55">
        <v>5819</v>
      </c>
      <c r="E87" s="55">
        <v>2800</v>
      </c>
      <c r="F87" s="262" t="s">
        <v>166</v>
      </c>
    </row>
    <row r="88" spans="1:6" ht="13.5" customHeight="1">
      <c r="A88" s="1713" t="s">
        <v>167</v>
      </c>
      <c r="B88" s="55">
        <v>6724</v>
      </c>
      <c r="C88" s="55">
        <v>3328</v>
      </c>
      <c r="D88" s="55">
        <v>5657</v>
      </c>
      <c r="E88" s="55">
        <v>2807</v>
      </c>
      <c r="F88" s="262" t="s">
        <v>168</v>
      </c>
    </row>
    <row r="89" spans="1:6" ht="13.5" customHeight="1">
      <c r="A89" s="1715" t="s">
        <v>169</v>
      </c>
      <c r="B89" s="1712">
        <f>SUM(B90:B95)</f>
        <v>44788</v>
      </c>
      <c r="C89" s="1712">
        <f>SUM(C90:C95)</f>
        <v>22167</v>
      </c>
      <c r="D89" s="1712">
        <f>SUM(D90:D95)</f>
        <v>25720</v>
      </c>
      <c r="E89" s="1712">
        <f>SUM(E90:E95)</f>
        <v>12641</v>
      </c>
      <c r="F89" s="94" t="s">
        <v>170</v>
      </c>
    </row>
    <row r="90" spans="1:6" ht="13.5" customHeight="1">
      <c r="A90" s="1713" t="s">
        <v>171</v>
      </c>
      <c r="B90" s="55">
        <v>8085</v>
      </c>
      <c r="C90" s="55">
        <v>4006</v>
      </c>
      <c r="D90" s="55">
        <v>3568</v>
      </c>
      <c r="E90" s="55">
        <v>1786</v>
      </c>
      <c r="F90" s="262" t="s">
        <v>172</v>
      </c>
    </row>
    <row r="91" spans="1:6" ht="13.5" customHeight="1">
      <c r="A91" s="1713" t="s">
        <v>173</v>
      </c>
      <c r="B91" s="55">
        <v>8774</v>
      </c>
      <c r="C91" s="55">
        <v>4298</v>
      </c>
      <c r="D91" s="55">
        <v>7882</v>
      </c>
      <c r="E91" s="55">
        <v>3860</v>
      </c>
      <c r="F91" s="262" t="s">
        <v>1825</v>
      </c>
    </row>
    <row r="92" spans="1:6" ht="13.5" customHeight="1">
      <c r="A92" s="1713" t="s">
        <v>175</v>
      </c>
      <c r="B92" s="55">
        <v>8651</v>
      </c>
      <c r="C92" s="55">
        <v>4354</v>
      </c>
      <c r="D92" s="55">
        <v>1244</v>
      </c>
      <c r="E92" s="55">
        <v>595</v>
      </c>
      <c r="F92" s="262" t="s">
        <v>1830</v>
      </c>
    </row>
    <row r="93" spans="1:6" ht="13.5" customHeight="1">
      <c r="A93" s="1713" t="s">
        <v>177</v>
      </c>
      <c r="B93" s="55">
        <v>14547</v>
      </c>
      <c r="C93" s="55">
        <v>7169</v>
      </c>
      <c r="D93" s="55">
        <v>10160</v>
      </c>
      <c r="E93" s="55">
        <v>4977</v>
      </c>
      <c r="F93" s="262" t="s">
        <v>178</v>
      </c>
    </row>
    <row r="94" spans="1:6" ht="13.5" customHeight="1">
      <c r="A94" s="1713" t="s">
        <v>179</v>
      </c>
      <c r="B94" s="55">
        <v>2097</v>
      </c>
      <c r="C94" s="55">
        <v>1053</v>
      </c>
      <c r="D94" s="55">
        <v>1307</v>
      </c>
      <c r="E94" s="55">
        <v>660</v>
      </c>
      <c r="F94" s="262" t="s">
        <v>180</v>
      </c>
    </row>
    <row r="95" spans="1:6" ht="13.5" customHeight="1">
      <c r="A95" s="1713" t="s">
        <v>181</v>
      </c>
      <c r="B95" s="55">
        <v>2634</v>
      </c>
      <c r="C95" s="55">
        <v>1287</v>
      </c>
      <c r="D95" s="55">
        <v>1559</v>
      </c>
      <c r="E95" s="55">
        <v>763</v>
      </c>
      <c r="F95" s="262" t="s">
        <v>182</v>
      </c>
    </row>
    <row r="96" spans="1:6" ht="13.5" customHeight="1">
      <c r="A96" s="1704" t="s">
        <v>183</v>
      </c>
      <c r="B96" s="1712">
        <f>SUM(B97:B100)</f>
        <v>6637</v>
      </c>
      <c r="C96" s="1712">
        <f>SUM(C97:C100)</f>
        <v>3263</v>
      </c>
      <c r="D96" s="1712">
        <f>SUM(D97:D100)</f>
        <v>2264</v>
      </c>
      <c r="E96" s="1712">
        <f>SUM(E97:E100)</f>
        <v>1094</v>
      </c>
      <c r="F96" s="94" t="s">
        <v>184</v>
      </c>
    </row>
    <row r="97" spans="1:6" ht="13.5" customHeight="1">
      <c r="A97" s="1713" t="s">
        <v>185</v>
      </c>
      <c r="B97" s="55">
        <v>463</v>
      </c>
      <c r="C97" s="55">
        <v>221</v>
      </c>
      <c r="D97" s="55">
        <v>76</v>
      </c>
      <c r="E97" s="55">
        <v>37</v>
      </c>
      <c r="F97" s="262" t="s">
        <v>186</v>
      </c>
    </row>
    <row r="98" spans="1:6" ht="13.5" customHeight="1">
      <c r="A98" s="1713" t="s">
        <v>187</v>
      </c>
      <c r="B98" s="55">
        <v>2898</v>
      </c>
      <c r="C98" s="55">
        <v>1455</v>
      </c>
      <c r="D98" s="55">
        <v>828</v>
      </c>
      <c r="E98" s="55">
        <v>408</v>
      </c>
      <c r="F98" s="262" t="s">
        <v>188</v>
      </c>
    </row>
    <row r="99" spans="1:6" ht="13.5" customHeight="1">
      <c r="A99" s="1713" t="s">
        <v>189</v>
      </c>
      <c r="B99" s="55">
        <v>1820</v>
      </c>
      <c r="C99" s="55">
        <v>876</v>
      </c>
      <c r="D99" s="55">
        <v>1339</v>
      </c>
      <c r="E99" s="55">
        <v>639</v>
      </c>
      <c r="F99" s="262" t="s">
        <v>190</v>
      </c>
    </row>
    <row r="100" spans="1:6" ht="13.5" customHeight="1">
      <c r="A100" s="1713" t="s">
        <v>191</v>
      </c>
      <c r="B100" s="55">
        <v>1456</v>
      </c>
      <c r="C100" s="55">
        <v>711</v>
      </c>
      <c r="D100" s="55">
        <v>21</v>
      </c>
      <c r="E100" s="55">
        <v>10</v>
      </c>
      <c r="F100" s="262" t="s">
        <v>192</v>
      </c>
    </row>
    <row r="101" spans="1:6" ht="13.5" customHeight="1">
      <c r="A101" s="1708" t="s">
        <v>193</v>
      </c>
      <c r="B101" s="1712">
        <f>SUM(B102:B105)</f>
        <v>5575</v>
      </c>
      <c r="C101" s="1712">
        <f>SUM(C102:C105)</f>
        <v>2802</v>
      </c>
      <c r="D101" s="1712">
        <f>SUM(D102:D105)</f>
        <v>170</v>
      </c>
      <c r="E101" s="1712">
        <f>SUM(E102:E105)</f>
        <v>86</v>
      </c>
      <c r="F101" s="94" t="s">
        <v>194</v>
      </c>
    </row>
    <row r="102" spans="1:6" ht="13.5" customHeight="1">
      <c r="A102" s="1713" t="s">
        <v>195</v>
      </c>
      <c r="B102" s="55">
        <v>963</v>
      </c>
      <c r="C102" s="55">
        <v>450</v>
      </c>
      <c r="D102" s="55">
        <v>0</v>
      </c>
      <c r="E102" s="55">
        <v>0</v>
      </c>
      <c r="F102" s="262" t="s">
        <v>196</v>
      </c>
    </row>
    <row r="103" spans="1:6" ht="13.5" customHeight="1">
      <c r="A103" s="1713" t="s">
        <v>197</v>
      </c>
      <c r="B103" s="55">
        <v>679</v>
      </c>
      <c r="C103" s="55">
        <v>347</v>
      </c>
      <c r="D103" s="55">
        <v>11</v>
      </c>
      <c r="E103" s="55">
        <v>4</v>
      </c>
      <c r="F103" s="262" t="s">
        <v>198</v>
      </c>
    </row>
    <row r="104" spans="1:6" ht="13.5" customHeight="1">
      <c r="A104" s="1713" t="s">
        <v>2361</v>
      </c>
      <c r="B104" s="55">
        <v>3646</v>
      </c>
      <c r="C104" s="55">
        <v>1858</v>
      </c>
      <c r="D104" s="55">
        <v>64</v>
      </c>
      <c r="E104" s="55">
        <v>37</v>
      </c>
      <c r="F104" s="262" t="s">
        <v>199</v>
      </c>
    </row>
    <row r="105" spans="1:6" ht="13.5" customHeight="1">
      <c r="A105" s="1713" t="s">
        <v>200</v>
      </c>
      <c r="B105" s="55">
        <v>287</v>
      </c>
      <c r="C105" s="55">
        <v>147</v>
      </c>
      <c r="D105" s="55">
        <v>95</v>
      </c>
      <c r="E105" s="55">
        <v>45</v>
      </c>
      <c r="F105" s="262" t="s">
        <v>201</v>
      </c>
    </row>
    <row r="106" spans="1:6" ht="13.5" customHeight="1">
      <c r="A106" s="1704" t="s">
        <v>202</v>
      </c>
      <c r="B106" s="1712">
        <f>SUM(B107:B108)</f>
        <v>2149</v>
      </c>
      <c r="C106" s="1712">
        <f>SUM(C107:C108)</f>
        <v>1103</v>
      </c>
      <c r="D106" s="1712">
        <f>SUM(D107:D108)</f>
        <v>80</v>
      </c>
      <c r="E106" s="1712">
        <f>SUM(E107:E108)</f>
        <v>39</v>
      </c>
      <c r="F106" s="94" t="s">
        <v>203</v>
      </c>
    </row>
    <row r="107" spans="1:6" ht="13.5" customHeight="1">
      <c r="A107" s="1716" t="s">
        <v>204</v>
      </c>
      <c r="B107" s="55">
        <v>64</v>
      </c>
      <c r="C107" s="55">
        <v>32</v>
      </c>
      <c r="D107" s="55">
        <v>64</v>
      </c>
      <c r="E107" s="55">
        <v>32</v>
      </c>
      <c r="F107" s="100" t="s">
        <v>2360</v>
      </c>
    </row>
    <row r="108" spans="1:6" ht="13.5" customHeight="1">
      <c r="A108" s="1710" t="s">
        <v>206</v>
      </c>
      <c r="B108" s="55">
        <v>2085</v>
      </c>
      <c r="C108" s="55">
        <v>1071</v>
      </c>
      <c r="D108" s="55">
        <v>16</v>
      </c>
      <c r="E108" s="55">
        <v>7</v>
      </c>
      <c r="F108" s="100" t="s">
        <v>2358</v>
      </c>
    </row>
    <row r="109" spans="1:6" ht="13.5" customHeight="1">
      <c r="A109" s="1717" t="s">
        <v>223</v>
      </c>
      <c r="B109" s="1718">
        <f>'prim 12'!B47+'prim 12'!B39+'prim 12'!B29+'prim 12'!B20+'prim 12'!B11+'prim 12'!B106+'prim 12'!B101+'prim 12'!B96+'prim 12'!B89+'prim 12'!B83+'prim 12'!B74+'prim 12'!B64</f>
        <v>538552</v>
      </c>
      <c r="C109" s="1718">
        <f>'prim 12'!C47+'prim 12'!C39+'prim 12'!C29+'prim 12'!C20+'prim 12'!C11+'prim 12'!C106+'prim 12'!C101+'prim 12'!C96+'prim 12'!C89+'prim 12'!C83+'prim 12'!C74+'prim 12'!C64</f>
        <v>266239</v>
      </c>
      <c r="D109" s="1718">
        <f>'prim 12'!D47+'prim 12'!D39+'prim 12'!D29+'prim 12'!D20+'prim 12'!D11+'prim 12'!D106+'prim 12'!D101+'prim 12'!D96+'prim 12'!D89+'prim 12'!D83+'prim 12'!D74+'prim 12'!D64</f>
        <v>295483</v>
      </c>
      <c r="E109" s="1718">
        <f>'prim 12'!E47+'prim 12'!E39+'prim 12'!E29+'prim 12'!E20+'prim 12'!E11+'prim 12'!E106+'prim 12'!E101+'prim 12'!E96+'prim 12'!E89+'prim 12'!E83+'prim 12'!E74+'prim 12'!E64</f>
        <v>145998</v>
      </c>
      <c r="F109" s="267" t="s">
        <v>15</v>
      </c>
    </row>
    <row r="110" spans="1:6" ht="11.45" customHeight="1">
      <c r="A110" s="1719"/>
      <c r="B110" s="1711"/>
      <c r="C110" s="1711"/>
      <c r="D110" s="1711"/>
      <c r="E110" s="1711"/>
      <c r="F110" s="267"/>
    </row>
    <row r="111" spans="1:6" ht="11.45" customHeight="1">
      <c r="A111" s="431"/>
      <c r="B111" s="299"/>
      <c r="C111" s="299"/>
      <c r="D111" s="299"/>
      <c r="E111" s="299"/>
      <c r="F111" s="268"/>
    </row>
    <row r="112" spans="1:6" ht="11.45" customHeight="1">
      <c r="A112" s="431"/>
      <c r="B112" s="299"/>
      <c r="C112" s="299"/>
      <c r="D112" s="299"/>
      <c r="E112" s="299"/>
      <c r="F112" s="268"/>
    </row>
    <row r="113" spans="1:6" ht="11.45" customHeight="1">
      <c r="A113" s="431"/>
      <c r="B113" s="299"/>
      <c r="C113" s="299"/>
      <c r="D113" s="299"/>
      <c r="E113" s="299"/>
      <c r="F113" s="268"/>
    </row>
    <row r="114" spans="1:6" ht="16.5" customHeight="1">
      <c r="A114" s="1024" t="s">
        <v>1828</v>
      </c>
      <c r="B114" s="32"/>
      <c r="C114" s="32"/>
      <c r="D114" s="392"/>
      <c r="E114" s="193"/>
      <c r="F114" s="1720" t="s">
        <v>1827</v>
      </c>
    </row>
    <row r="115" spans="1:6" ht="11.45" customHeight="1">
      <c r="A115" s="471"/>
      <c r="B115" s="471"/>
      <c r="C115" s="471"/>
      <c r="D115" s="471"/>
      <c r="E115" s="471"/>
      <c r="F115" s="471"/>
    </row>
    <row r="116" spans="1:6" ht="11.45" customHeight="1"/>
    <row r="117" spans="1:6" ht="11.45" customHeight="1"/>
    <row r="118" spans="1:6" ht="11.45" customHeight="1"/>
    <row r="119" spans="1:6" ht="11.45" customHeight="1"/>
    <row r="120" spans="1:6" ht="11.45" customHeight="1"/>
    <row r="121" spans="1:6" ht="11.45" customHeight="1"/>
    <row r="122" spans="1:6" ht="11.45" customHeight="1"/>
    <row r="123" spans="1:6" ht="11.45" customHeight="1"/>
    <row r="124" spans="1:6" ht="11.45" customHeight="1"/>
    <row r="125" spans="1:6" ht="11.45" customHeight="1"/>
    <row r="126" spans="1:6" ht="11.45" customHeight="1"/>
    <row r="127" spans="1:6" ht="11.45" customHeight="1"/>
    <row r="128" spans="1:6" ht="11.45" customHeight="1"/>
    <row r="129" ht="11.45" customHeight="1"/>
    <row r="130" ht="11.45" customHeight="1"/>
    <row r="131" ht="11.45" customHeight="1"/>
    <row r="132" ht="11.45" customHeight="1"/>
    <row r="133" ht="11.45" customHeight="1"/>
    <row r="134" ht="11.45" customHeight="1"/>
    <row r="135" ht="11.45" customHeight="1"/>
    <row r="136" ht="11.45" customHeight="1"/>
    <row r="137" ht="11.45" customHeight="1"/>
    <row r="138" ht="11.45" customHeight="1"/>
    <row r="139" ht="11.45" customHeight="1"/>
    <row r="140" ht="11.45" customHeight="1"/>
    <row r="141" ht="11.45" customHeight="1"/>
    <row r="142" ht="11.45" customHeight="1"/>
    <row r="143" ht="11.45" customHeight="1"/>
    <row r="144" ht="11.45" customHeight="1"/>
    <row r="145" ht="11.45" customHeight="1"/>
    <row r="146" ht="11.45" customHeight="1"/>
    <row r="147" ht="11.45" customHeight="1"/>
    <row r="148" ht="11.45" customHeight="1"/>
  </sheetData>
  <mergeCells count="2">
    <mergeCell ref="E3:F3"/>
    <mergeCell ref="E56:F56"/>
  </mergeCells>
  <pageMargins left="0.78740157480314965" right="0.78740157480314965" top="1.1811023622047245" bottom="0.98425196850393704" header="0.51181102362204722" footer="0.51181102362204722"/>
  <pageSetup paperSize="9" scale="74" orientation="portrait" r:id="rId1"/>
  <headerFooter alignWithMargins="0"/>
  <rowBreaks count="1" manualBreakCount="1">
    <brk id="53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>
  <sheetPr syncVertical="1" syncRef="A1">
    <tabColor theme="5" tint="-0.249977111117893"/>
  </sheetPr>
  <dimension ref="A1:G140"/>
  <sheetViews>
    <sheetView showGridLines="0" view="pageLayout" zoomScale="70" zoomScalePageLayoutView="70" workbookViewId="0">
      <selection activeCell="A59" sqref="A59"/>
    </sheetView>
  </sheetViews>
  <sheetFormatPr baseColWidth="10" defaultColWidth="11" defaultRowHeight="12.75"/>
  <cols>
    <col min="1" max="1" width="32.28515625" style="487" customWidth="1"/>
    <col min="2" max="5" width="11.85546875" style="486" customWidth="1"/>
    <col min="6" max="6" width="32" style="487" customWidth="1"/>
    <col min="7" max="26" width="11.7109375" style="487" customWidth="1"/>
    <col min="27" max="29" width="11" style="487" customWidth="1"/>
    <col min="30" max="30" width="14.42578125" style="487" customWidth="1"/>
    <col min="31" max="31" width="4.140625" style="487" customWidth="1"/>
    <col min="32" max="32" width="13.28515625" style="487" customWidth="1"/>
    <col min="33" max="33" width="28.140625" style="487" customWidth="1"/>
    <col min="34" max="34" width="11" style="487" customWidth="1"/>
    <col min="35" max="35" width="14.42578125" style="487" customWidth="1"/>
    <col min="36" max="36" width="4.140625" style="487" customWidth="1"/>
    <col min="37" max="38" width="11" style="487" customWidth="1"/>
    <col min="39" max="39" width="14.42578125" style="487" customWidth="1"/>
    <col min="40" max="40" width="4.140625" style="487" customWidth="1"/>
    <col min="41" max="41" width="14.42578125" style="487" customWidth="1"/>
    <col min="42" max="16384" width="11" style="487"/>
  </cols>
  <sheetData>
    <row r="1" spans="1:7" ht="24.75" customHeight="1">
      <c r="A1" s="485" t="s">
        <v>227</v>
      </c>
      <c r="F1" s="150" t="s">
        <v>228</v>
      </c>
    </row>
    <row r="2" spans="1:7" ht="18.95" customHeight="1">
      <c r="F2" s="488"/>
    </row>
    <row r="3" spans="1:7" ht="21.75">
      <c r="A3" s="489" t="s">
        <v>358</v>
      </c>
      <c r="E3" s="2505" t="s">
        <v>359</v>
      </c>
      <c r="F3" s="2505"/>
      <c r="G3" s="490"/>
    </row>
    <row r="4" spans="1:7" ht="20.25">
      <c r="A4" s="489" t="s">
        <v>360</v>
      </c>
      <c r="E4" s="2506" t="s">
        <v>361</v>
      </c>
      <c r="F4" s="2506"/>
    </row>
    <row r="5" spans="1:7" ht="18.95" customHeight="1">
      <c r="A5" s="492"/>
      <c r="B5" s="493"/>
      <c r="C5" s="493"/>
      <c r="D5" s="493"/>
      <c r="E5" s="493"/>
      <c r="F5" s="494"/>
      <c r="G5" s="492"/>
    </row>
    <row r="6" spans="1:7" ht="16.5" customHeight="1">
      <c r="A6" s="1750" t="s">
        <v>2357</v>
      </c>
      <c r="B6" s="495"/>
      <c r="C6" s="496" t="s">
        <v>271</v>
      </c>
      <c r="D6" s="495"/>
      <c r="E6" s="497" t="s">
        <v>272</v>
      </c>
      <c r="F6" s="1659" t="s">
        <v>2356</v>
      </c>
      <c r="G6" s="492"/>
    </row>
    <row r="7" spans="1:7" ht="12.95" customHeight="1">
      <c r="A7" s="248"/>
      <c r="B7" s="498" t="s">
        <v>273</v>
      </c>
      <c r="C7" s="499"/>
      <c r="D7" s="500" t="s">
        <v>1707</v>
      </c>
      <c r="E7" s="501"/>
      <c r="F7" s="248"/>
      <c r="G7" s="491"/>
    </row>
    <row r="8" spans="1:7" ht="12.95" customHeight="1">
      <c r="A8" s="136"/>
      <c r="B8" s="502" t="s">
        <v>15</v>
      </c>
      <c r="C8" s="502" t="s">
        <v>275</v>
      </c>
      <c r="D8" s="502" t="s">
        <v>15</v>
      </c>
      <c r="E8" s="502" t="s">
        <v>275</v>
      </c>
      <c r="F8" s="324"/>
      <c r="G8" s="491"/>
    </row>
    <row r="9" spans="1:7" ht="12.95" customHeight="1">
      <c r="A9" s="252"/>
      <c r="B9" s="503" t="s">
        <v>215</v>
      </c>
      <c r="C9" s="503" t="s">
        <v>34</v>
      </c>
      <c r="D9" s="503" t="s">
        <v>215</v>
      </c>
      <c r="E9" s="503" t="s">
        <v>34</v>
      </c>
      <c r="F9" s="256"/>
      <c r="G9" s="504"/>
    </row>
    <row r="10" spans="1:7" ht="8.1" customHeight="1">
      <c r="B10" s="505"/>
      <c r="C10" s="503"/>
      <c r="D10" s="505"/>
      <c r="E10" s="503"/>
      <c r="F10" s="494"/>
      <c r="G10" s="491"/>
    </row>
    <row r="11" spans="1:7" s="491" customFormat="1" ht="17.100000000000001" customHeight="1">
      <c r="A11" s="413" t="s">
        <v>35</v>
      </c>
      <c r="B11" s="222">
        <f>SUM(B12:B19)</f>
        <v>69559</v>
      </c>
      <c r="C11" s="222">
        <f>SUM(C12:C19)</f>
        <v>33649</v>
      </c>
      <c r="D11" s="222">
        <f>SUM(D12:D19)</f>
        <v>29765</v>
      </c>
      <c r="E11" s="222">
        <f>SUM(E12:E19)</f>
        <v>14518</v>
      </c>
      <c r="F11" s="414" t="s">
        <v>36</v>
      </c>
      <c r="G11" s="506"/>
    </row>
    <row r="12" spans="1:7" ht="17.100000000000001" customHeight="1">
      <c r="A12" s="101" t="s">
        <v>37</v>
      </c>
      <c r="B12" s="55">
        <v>6813</v>
      </c>
      <c r="C12" s="55">
        <v>3315</v>
      </c>
      <c r="D12" s="55">
        <v>4469</v>
      </c>
      <c r="E12" s="55">
        <v>2140</v>
      </c>
      <c r="F12" s="417" t="s">
        <v>38</v>
      </c>
      <c r="G12" s="224"/>
    </row>
    <row r="13" spans="1:7" ht="17.100000000000001" customHeight="1">
      <c r="A13" s="101" t="s">
        <v>39</v>
      </c>
      <c r="B13" s="55">
        <v>8572</v>
      </c>
      <c r="C13" s="55">
        <v>4234</v>
      </c>
      <c r="D13" s="55">
        <v>7744</v>
      </c>
      <c r="E13" s="55">
        <v>3841</v>
      </c>
      <c r="F13" s="417" t="s">
        <v>40</v>
      </c>
      <c r="G13" s="224"/>
    </row>
    <row r="14" spans="1:7" ht="17.100000000000001" customHeight="1">
      <c r="A14" s="418" t="s">
        <v>41</v>
      </c>
      <c r="B14" s="55">
        <v>1842</v>
      </c>
      <c r="C14" s="55">
        <v>930</v>
      </c>
      <c r="D14" s="55">
        <v>1842</v>
      </c>
      <c r="E14" s="55">
        <v>930</v>
      </c>
      <c r="F14" s="417" t="s">
        <v>42</v>
      </c>
      <c r="G14" s="225"/>
    </row>
    <row r="15" spans="1:7" ht="17.100000000000001" customHeight="1">
      <c r="A15" s="419" t="s">
        <v>43</v>
      </c>
      <c r="B15" s="55">
        <v>9825</v>
      </c>
      <c r="C15" s="55">
        <v>4753</v>
      </c>
      <c r="D15" s="55">
        <v>5417</v>
      </c>
      <c r="E15" s="55">
        <v>2630</v>
      </c>
      <c r="F15" s="417" t="s">
        <v>44</v>
      </c>
      <c r="G15" s="224"/>
    </row>
    <row r="16" spans="1:7" ht="17.100000000000001" customHeight="1">
      <c r="A16" s="419" t="s">
        <v>45</v>
      </c>
      <c r="B16" s="55">
        <v>5426</v>
      </c>
      <c r="C16" s="55">
        <v>2582</v>
      </c>
      <c r="D16" s="55">
        <v>4479</v>
      </c>
      <c r="E16" s="55">
        <v>2123</v>
      </c>
      <c r="F16" s="417" t="s">
        <v>46</v>
      </c>
      <c r="G16" s="224"/>
    </row>
    <row r="17" spans="1:7" ht="17.100000000000001" customHeight="1">
      <c r="A17" s="419" t="s">
        <v>47</v>
      </c>
      <c r="B17" s="55">
        <v>21989</v>
      </c>
      <c r="C17" s="55">
        <v>10503</v>
      </c>
      <c r="D17" s="55">
        <v>1905</v>
      </c>
      <c r="E17" s="55">
        <v>944</v>
      </c>
      <c r="F17" s="417" t="s">
        <v>48</v>
      </c>
      <c r="G17" s="224"/>
    </row>
    <row r="18" spans="1:7" ht="17.100000000000001" customHeight="1">
      <c r="A18" s="419" t="s">
        <v>49</v>
      </c>
      <c r="B18" s="55">
        <v>10267</v>
      </c>
      <c r="C18" s="55">
        <v>5023</v>
      </c>
      <c r="D18" s="55">
        <v>3650</v>
      </c>
      <c r="E18" s="55">
        <v>1791</v>
      </c>
      <c r="F18" s="417" t="s">
        <v>50</v>
      </c>
      <c r="G18" s="225"/>
    </row>
    <row r="19" spans="1:7" ht="17.100000000000001" customHeight="1">
      <c r="A19" s="419" t="s">
        <v>51</v>
      </c>
      <c r="B19" s="55">
        <v>4825</v>
      </c>
      <c r="C19" s="55">
        <v>2309</v>
      </c>
      <c r="D19" s="55">
        <v>259</v>
      </c>
      <c r="E19" s="55">
        <v>119</v>
      </c>
      <c r="F19" s="417" t="s">
        <v>52</v>
      </c>
      <c r="G19" s="224"/>
    </row>
    <row r="20" spans="1:7" ht="17.100000000000001" customHeight="1">
      <c r="A20" s="98" t="s">
        <v>53</v>
      </c>
      <c r="B20" s="222">
        <f>SUM(B21:B28)</f>
        <v>40335</v>
      </c>
      <c r="C20" s="222">
        <f>SUM(C21:C28)</f>
        <v>19216</v>
      </c>
      <c r="D20" s="222">
        <f>SUM(D21:D28)</f>
        <v>16364</v>
      </c>
      <c r="E20" s="222">
        <f>SUM(E21:E28)</f>
        <v>7831</v>
      </c>
      <c r="F20" s="420" t="s">
        <v>54</v>
      </c>
      <c r="G20" s="224"/>
    </row>
    <row r="21" spans="1:7" ht="17.100000000000001" customHeight="1">
      <c r="A21" s="421" t="s">
        <v>55</v>
      </c>
      <c r="B21" s="55">
        <v>4882</v>
      </c>
      <c r="C21" s="55">
        <v>2361</v>
      </c>
      <c r="D21" s="55">
        <v>2132</v>
      </c>
      <c r="E21" s="55">
        <v>1050</v>
      </c>
      <c r="F21" s="422" t="s">
        <v>56</v>
      </c>
      <c r="G21" s="224"/>
    </row>
    <row r="22" spans="1:7" ht="17.100000000000001" customHeight="1">
      <c r="A22" s="101" t="s">
        <v>57</v>
      </c>
      <c r="B22" s="55">
        <v>3484</v>
      </c>
      <c r="C22" s="55">
        <v>1704</v>
      </c>
      <c r="D22" s="55">
        <v>2530</v>
      </c>
      <c r="E22" s="55">
        <v>1235</v>
      </c>
      <c r="F22" s="423" t="s">
        <v>58</v>
      </c>
      <c r="G22" s="224"/>
    </row>
    <row r="23" spans="1:7" ht="17.100000000000001" customHeight="1">
      <c r="A23" s="101" t="s">
        <v>59</v>
      </c>
      <c r="B23" s="55">
        <v>2856</v>
      </c>
      <c r="C23" s="55">
        <v>1340</v>
      </c>
      <c r="D23" s="55">
        <v>2121</v>
      </c>
      <c r="E23" s="55">
        <v>1017</v>
      </c>
      <c r="F23" s="423" t="s">
        <v>60</v>
      </c>
      <c r="G23" s="224"/>
    </row>
    <row r="24" spans="1:7" ht="17.100000000000001" customHeight="1">
      <c r="A24" s="101" t="s">
        <v>61</v>
      </c>
      <c r="B24" s="55">
        <v>4226</v>
      </c>
      <c r="C24" s="55">
        <v>1986</v>
      </c>
      <c r="D24" s="55">
        <v>2602</v>
      </c>
      <c r="E24" s="55">
        <v>1206</v>
      </c>
      <c r="F24" s="417" t="s">
        <v>62</v>
      </c>
      <c r="G24" s="225"/>
    </row>
    <row r="25" spans="1:7" ht="17.100000000000001" customHeight="1">
      <c r="A25" s="101" t="s">
        <v>63</v>
      </c>
      <c r="B25" s="55">
        <v>2015</v>
      </c>
      <c r="C25" s="55">
        <v>953</v>
      </c>
      <c r="D25" s="55">
        <v>896</v>
      </c>
      <c r="E25" s="55">
        <v>419</v>
      </c>
      <c r="F25" s="423" t="s">
        <v>64</v>
      </c>
      <c r="G25" s="224"/>
    </row>
    <row r="26" spans="1:7" s="491" customFormat="1" ht="17.100000000000001" customHeight="1">
      <c r="A26" s="101" t="s">
        <v>65</v>
      </c>
      <c r="B26" s="55">
        <v>9845</v>
      </c>
      <c r="C26" s="55">
        <v>4615</v>
      </c>
      <c r="D26" s="55">
        <v>3525</v>
      </c>
      <c r="E26" s="55">
        <v>1687</v>
      </c>
      <c r="F26" s="423" t="s">
        <v>66</v>
      </c>
      <c r="G26" s="224"/>
    </row>
    <row r="27" spans="1:7" ht="17.100000000000001" customHeight="1">
      <c r="A27" s="101" t="s">
        <v>67</v>
      </c>
      <c r="B27" s="55">
        <v>8661</v>
      </c>
      <c r="C27" s="55">
        <v>4103</v>
      </c>
      <c r="D27" s="55">
        <v>978</v>
      </c>
      <c r="E27" s="55">
        <v>471</v>
      </c>
      <c r="F27" s="423" t="s">
        <v>68</v>
      </c>
      <c r="G27" s="224"/>
    </row>
    <row r="28" spans="1:7" ht="17.100000000000001" customHeight="1">
      <c r="A28" s="101" t="s">
        <v>69</v>
      </c>
      <c r="B28" s="55">
        <v>4366</v>
      </c>
      <c r="C28" s="55">
        <v>2154</v>
      </c>
      <c r="D28" s="55">
        <v>1580</v>
      </c>
      <c r="E28" s="55">
        <v>746</v>
      </c>
      <c r="F28" s="423" t="s">
        <v>70</v>
      </c>
      <c r="G28" s="224"/>
    </row>
    <row r="29" spans="1:7" ht="17.100000000000001" customHeight="1">
      <c r="A29" s="413" t="s">
        <v>71</v>
      </c>
      <c r="B29" s="222">
        <f>SUM(B30:B38)</f>
        <v>78366</v>
      </c>
      <c r="C29" s="222">
        <f>SUM(C30:C38)</f>
        <v>37884</v>
      </c>
      <c r="D29" s="222">
        <f>SUM(D30:D38)</f>
        <v>38981</v>
      </c>
      <c r="E29" s="222">
        <f>SUM(E30:E38)</f>
        <v>18794</v>
      </c>
      <c r="F29" s="414" t="s">
        <v>72</v>
      </c>
      <c r="G29" s="224"/>
    </row>
    <row r="30" spans="1:7" ht="17.100000000000001" customHeight="1">
      <c r="A30" s="424" t="s">
        <v>73</v>
      </c>
      <c r="B30" s="55">
        <v>14629</v>
      </c>
      <c r="C30" s="55">
        <v>7126</v>
      </c>
      <c r="D30" s="55">
        <v>4420</v>
      </c>
      <c r="E30" s="55">
        <v>2173</v>
      </c>
      <c r="F30" s="417" t="s">
        <v>74</v>
      </c>
      <c r="G30" s="224"/>
    </row>
    <row r="31" spans="1:7" ht="17.100000000000001" customHeight="1">
      <c r="A31" s="425" t="s">
        <v>75</v>
      </c>
      <c r="B31" s="55">
        <v>4326</v>
      </c>
      <c r="C31" s="55">
        <v>2094</v>
      </c>
      <c r="D31" s="55">
        <v>3069</v>
      </c>
      <c r="E31" s="55">
        <v>1483</v>
      </c>
      <c r="F31" s="417" t="s">
        <v>76</v>
      </c>
      <c r="G31" s="224"/>
    </row>
    <row r="32" spans="1:7" ht="17.100000000000001" customHeight="1">
      <c r="A32" s="424" t="s">
        <v>77</v>
      </c>
      <c r="B32" s="55">
        <v>5244</v>
      </c>
      <c r="C32" s="55">
        <v>2506</v>
      </c>
      <c r="D32" s="55">
        <v>3003</v>
      </c>
      <c r="E32" s="55">
        <v>1440</v>
      </c>
      <c r="F32" s="417" t="s">
        <v>78</v>
      </c>
      <c r="G32" s="224"/>
    </row>
    <row r="33" spans="1:7" ht="17.100000000000001" customHeight="1">
      <c r="A33" s="101" t="s">
        <v>79</v>
      </c>
      <c r="B33" s="55">
        <v>18738</v>
      </c>
      <c r="C33" s="55">
        <v>9088</v>
      </c>
      <c r="D33" s="55">
        <v>1378</v>
      </c>
      <c r="E33" s="55">
        <v>669</v>
      </c>
      <c r="F33" s="417" t="s">
        <v>80</v>
      </c>
      <c r="G33" s="224"/>
    </row>
    <row r="34" spans="1:7" ht="17.100000000000001" customHeight="1">
      <c r="A34" s="425" t="s">
        <v>81</v>
      </c>
      <c r="B34" s="55">
        <v>2735</v>
      </c>
      <c r="C34" s="55">
        <v>1328</v>
      </c>
      <c r="D34" s="55">
        <v>1706</v>
      </c>
      <c r="E34" s="55">
        <v>815</v>
      </c>
      <c r="F34" s="417" t="s">
        <v>1535</v>
      </c>
      <c r="G34" s="225"/>
    </row>
    <row r="35" spans="1:7" s="491" customFormat="1" ht="17.100000000000001" customHeight="1">
      <c r="A35" s="101" t="s">
        <v>82</v>
      </c>
      <c r="B35" s="55">
        <v>5202</v>
      </c>
      <c r="C35" s="55">
        <v>2562</v>
      </c>
      <c r="D35" s="55">
        <v>2961</v>
      </c>
      <c r="E35" s="55">
        <v>1459</v>
      </c>
      <c r="F35" s="417" t="s">
        <v>83</v>
      </c>
      <c r="G35" s="224"/>
    </row>
    <row r="36" spans="1:7" ht="17.100000000000001" customHeight="1">
      <c r="A36" s="101" t="s">
        <v>84</v>
      </c>
      <c r="B36" s="55">
        <v>13811</v>
      </c>
      <c r="C36" s="55">
        <v>6680</v>
      </c>
      <c r="D36" s="55">
        <v>12018</v>
      </c>
      <c r="E36" s="55">
        <v>5816</v>
      </c>
      <c r="F36" s="417" t="s">
        <v>85</v>
      </c>
      <c r="G36" s="224"/>
    </row>
    <row r="37" spans="1:7" ht="17.100000000000001" customHeight="1">
      <c r="A37" s="101" t="s">
        <v>86</v>
      </c>
      <c r="B37" s="55">
        <v>9173</v>
      </c>
      <c r="C37" s="55">
        <v>4356</v>
      </c>
      <c r="D37" s="55">
        <v>6015</v>
      </c>
      <c r="E37" s="55">
        <v>2838</v>
      </c>
      <c r="F37" s="417" t="s">
        <v>87</v>
      </c>
      <c r="G37" s="224"/>
    </row>
    <row r="38" spans="1:7" ht="17.100000000000001" customHeight="1">
      <c r="A38" s="101" t="s">
        <v>88</v>
      </c>
      <c r="B38" s="55">
        <v>4508</v>
      </c>
      <c r="C38" s="55">
        <v>2144</v>
      </c>
      <c r="D38" s="55">
        <v>4411</v>
      </c>
      <c r="E38" s="55">
        <v>2101</v>
      </c>
      <c r="F38" s="417" t="s">
        <v>89</v>
      </c>
      <c r="G38" s="225"/>
    </row>
    <row r="39" spans="1:7" ht="17.100000000000001" customHeight="1">
      <c r="A39" s="85" t="s">
        <v>90</v>
      </c>
      <c r="B39" s="222">
        <f>SUM(B40:B46)</f>
        <v>78590</v>
      </c>
      <c r="C39" s="222">
        <f>SUM(C40:C46)</f>
        <v>38107</v>
      </c>
      <c r="D39" s="222">
        <f>SUM(D40:D46)</f>
        <v>39352</v>
      </c>
      <c r="E39" s="222">
        <f>SUM(E40:E46)</f>
        <v>19021</v>
      </c>
      <c r="F39" s="414" t="s">
        <v>91</v>
      </c>
      <c r="G39" s="224"/>
    </row>
    <row r="40" spans="1:7" ht="17.100000000000001" customHeight="1">
      <c r="A40" s="424" t="s">
        <v>92</v>
      </c>
      <c r="B40" s="55">
        <v>22146</v>
      </c>
      <c r="C40" s="55">
        <v>10776</v>
      </c>
      <c r="D40" s="55">
        <v>14925</v>
      </c>
      <c r="E40" s="55">
        <v>7243</v>
      </c>
      <c r="F40" s="423" t="s">
        <v>93</v>
      </c>
      <c r="G40" s="224"/>
    </row>
    <row r="41" spans="1:7" ht="17.100000000000001" customHeight="1">
      <c r="A41" s="424" t="s">
        <v>94</v>
      </c>
      <c r="B41" s="55">
        <v>10404</v>
      </c>
      <c r="C41" s="55">
        <v>4907</v>
      </c>
      <c r="D41" s="55">
        <v>5744</v>
      </c>
      <c r="E41" s="55">
        <v>2703</v>
      </c>
      <c r="F41" s="417" t="s">
        <v>95</v>
      </c>
      <c r="G41" s="224"/>
    </row>
    <row r="42" spans="1:7" ht="17.100000000000001" customHeight="1">
      <c r="A42" s="424" t="s">
        <v>96</v>
      </c>
      <c r="B42" s="55">
        <v>3830</v>
      </c>
      <c r="C42" s="55">
        <v>1884</v>
      </c>
      <c r="D42" s="55">
        <v>0</v>
      </c>
      <c r="E42" s="55">
        <v>0</v>
      </c>
      <c r="F42" s="417" t="s">
        <v>97</v>
      </c>
      <c r="G42" s="224"/>
    </row>
    <row r="43" spans="1:7" ht="17.100000000000001" customHeight="1">
      <c r="A43" s="424" t="s">
        <v>98</v>
      </c>
      <c r="B43" s="55">
        <v>13540</v>
      </c>
      <c r="C43" s="55">
        <v>6588</v>
      </c>
      <c r="D43" s="55">
        <v>1736</v>
      </c>
      <c r="E43" s="55">
        <v>815</v>
      </c>
      <c r="F43" s="417" t="s">
        <v>99</v>
      </c>
      <c r="G43" s="225"/>
    </row>
    <row r="44" spans="1:7" ht="17.100000000000001" customHeight="1">
      <c r="A44" s="424" t="s">
        <v>100</v>
      </c>
      <c r="B44" s="55">
        <v>11764</v>
      </c>
      <c r="C44" s="55">
        <v>5724</v>
      </c>
      <c r="D44" s="55">
        <v>9150</v>
      </c>
      <c r="E44" s="55">
        <v>4455</v>
      </c>
      <c r="F44" s="423" t="s">
        <v>101</v>
      </c>
      <c r="G44" s="224"/>
    </row>
    <row r="45" spans="1:7" ht="17.100000000000001" customHeight="1">
      <c r="A45" s="424" t="s">
        <v>102</v>
      </c>
      <c r="B45" s="55">
        <v>7235</v>
      </c>
      <c r="C45" s="55">
        <v>3546</v>
      </c>
      <c r="D45" s="55">
        <v>4912</v>
      </c>
      <c r="E45" s="55">
        <v>2409</v>
      </c>
      <c r="F45" s="423" t="s">
        <v>103</v>
      </c>
      <c r="G45" s="224"/>
    </row>
    <row r="46" spans="1:7" ht="17.100000000000001" customHeight="1">
      <c r="A46" s="424" t="s">
        <v>104</v>
      </c>
      <c r="B46" s="55">
        <v>9671</v>
      </c>
      <c r="C46" s="55">
        <v>4682</v>
      </c>
      <c r="D46" s="55">
        <v>2885</v>
      </c>
      <c r="E46" s="55">
        <v>1396</v>
      </c>
      <c r="F46" s="417" t="s">
        <v>105</v>
      </c>
      <c r="G46" s="224"/>
    </row>
    <row r="47" spans="1:7" s="491" customFormat="1" ht="17.100000000000001" customHeight="1">
      <c r="A47" s="95" t="s">
        <v>106</v>
      </c>
      <c r="B47" s="222">
        <f>SUM(B48:B52)</f>
        <v>49017</v>
      </c>
      <c r="C47" s="222">
        <f>SUM(C48:C52)</f>
        <v>23449</v>
      </c>
      <c r="D47" s="222">
        <f>SUM(D48:D52)</f>
        <v>31596</v>
      </c>
      <c r="E47" s="222">
        <f>SUM(E48:E52)</f>
        <v>15100</v>
      </c>
      <c r="F47" s="414" t="s">
        <v>107</v>
      </c>
      <c r="G47" s="224"/>
    </row>
    <row r="48" spans="1:7" ht="17.100000000000001" customHeight="1">
      <c r="A48" s="426" t="s">
        <v>108</v>
      </c>
      <c r="B48" s="55">
        <v>13588</v>
      </c>
      <c r="C48" s="55">
        <v>6486</v>
      </c>
      <c r="D48" s="55">
        <v>11953</v>
      </c>
      <c r="E48" s="55">
        <v>5723</v>
      </c>
      <c r="F48" s="417" t="s">
        <v>109</v>
      </c>
      <c r="G48" s="224"/>
    </row>
    <row r="49" spans="1:7" ht="17.100000000000001" customHeight="1">
      <c r="A49" s="424" t="s">
        <v>110</v>
      </c>
      <c r="B49" s="55">
        <v>10138</v>
      </c>
      <c r="C49" s="55">
        <v>4801</v>
      </c>
      <c r="D49" s="55">
        <v>5790</v>
      </c>
      <c r="E49" s="55">
        <v>2747</v>
      </c>
      <c r="F49" s="417" t="s">
        <v>111</v>
      </c>
      <c r="G49" s="224"/>
    </row>
    <row r="50" spans="1:7" ht="17.100000000000001" customHeight="1">
      <c r="A50" s="424" t="s">
        <v>112</v>
      </c>
      <c r="B50" s="55">
        <v>9786</v>
      </c>
      <c r="C50" s="55">
        <v>4692</v>
      </c>
      <c r="D50" s="55">
        <v>6672</v>
      </c>
      <c r="E50" s="55">
        <v>3220</v>
      </c>
      <c r="F50" s="417" t="s">
        <v>113</v>
      </c>
      <c r="G50" s="225"/>
    </row>
    <row r="51" spans="1:7" ht="17.100000000000001" customHeight="1">
      <c r="A51" s="424" t="s">
        <v>114</v>
      </c>
      <c r="B51" s="55">
        <v>6964</v>
      </c>
      <c r="C51" s="55">
        <v>3330</v>
      </c>
      <c r="D51" s="55">
        <v>3914</v>
      </c>
      <c r="E51" s="55">
        <v>1829</v>
      </c>
      <c r="F51" s="417" t="s">
        <v>115</v>
      </c>
      <c r="G51" s="224"/>
    </row>
    <row r="52" spans="1:7" ht="17.100000000000001" customHeight="1">
      <c r="A52" s="424" t="s">
        <v>116</v>
      </c>
      <c r="B52" s="55">
        <v>8541</v>
      </c>
      <c r="C52" s="55">
        <v>4140</v>
      </c>
      <c r="D52" s="55">
        <v>3267</v>
      </c>
      <c r="E52" s="55">
        <v>1581</v>
      </c>
      <c r="F52" s="423" t="s">
        <v>117</v>
      </c>
      <c r="G52" s="224"/>
    </row>
    <row r="53" spans="1:7" ht="14.45" customHeight="1">
      <c r="A53" s="428"/>
      <c r="B53" s="299"/>
      <c r="C53" s="299"/>
      <c r="D53" s="299"/>
      <c r="E53" s="299"/>
      <c r="F53" s="465"/>
      <c r="G53" s="224"/>
    </row>
    <row r="54" spans="1:7" s="491" customFormat="1" ht="21" customHeight="1">
      <c r="A54" s="485" t="s">
        <v>227</v>
      </c>
      <c r="B54" s="487"/>
      <c r="C54" s="487"/>
      <c r="D54" s="487"/>
      <c r="E54" s="487"/>
      <c r="F54" s="150" t="s">
        <v>228</v>
      </c>
    </row>
    <row r="55" spans="1:7" ht="12.75" customHeight="1">
      <c r="B55" s="487"/>
      <c r="C55" s="487"/>
      <c r="D55" s="487"/>
      <c r="E55" s="487"/>
      <c r="F55" s="488"/>
    </row>
    <row r="56" spans="1:7" ht="20.25" customHeight="1">
      <c r="A56" s="489" t="s">
        <v>358</v>
      </c>
      <c r="B56" s="487"/>
      <c r="C56" s="487"/>
      <c r="D56" s="487"/>
      <c r="E56" s="2505" t="s">
        <v>362</v>
      </c>
      <c r="F56" s="2505"/>
    </row>
    <row r="57" spans="1:7" ht="21.75" customHeight="1">
      <c r="A57" s="489" t="s">
        <v>268</v>
      </c>
      <c r="B57" s="487"/>
      <c r="C57" s="487"/>
      <c r="D57" s="487"/>
      <c r="E57" s="2506" t="s">
        <v>363</v>
      </c>
      <c r="F57" s="2506"/>
    </row>
    <row r="58" spans="1:7" ht="15" customHeight="1">
      <c r="A58" s="492"/>
      <c r="B58" s="492"/>
      <c r="C58" s="492"/>
      <c r="D58" s="492"/>
      <c r="E58" s="492"/>
      <c r="F58" s="494"/>
    </row>
    <row r="59" spans="1:7" ht="15" customHeight="1">
      <c r="A59" s="1750" t="s">
        <v>2357</v>
      </c>
      <c r="B59" s="317"/>
      <c r="C59" s="318" t="s">
        <v>271</v>
      </c>
      <c r="D59" s="317"/>
      <c r="E59" s="319" t="s">
        <v>364</v>
      </c>
      <c r="F59" s="1659" t="s">
        <v>2356</v>
      </c>
    </row>
    <row r="60" spans="1:7" ht="15" customHeight="1">
      <c r="B60" s="320" t="s">
        <v>273</v>
      </c>
      <c r="C60" s="321"/>
      <c r="D60" s="322" t="s">
        <v>274</v>
      </c>
      <c r="E60" s="151"/>
      <c r="F60" s="248"/>
    </row>
    <row r="61" spans="1:7" ht="15" customHeight="1">
      <c r="A61" s="467"/>
      <c r="B61" s="323" t="s">
        <v>15</v>
      </c>
      <c r="C61" s="323" t="s">
        <v>275</v>
      </c>
      <c r="D61" s="323" t="s">
        <v>15</v>
      </c>
      <c r="E61" s="323" t="s">
        <v>275</v>
      </c>
      <c r="F61" s="324"/>
    </row>
    <row r="62" spans="1:7" ht="15" customHeight="1">
      <c r="A62" s="252"/>
      <c r="B62" s="507" t="s">
        <v>215</v>
      </c>
      <c r="C62" s="507" t="s">
        <v>34</v>
      </c>
      <c r="D62" s="507" t="s">
        <v>215</v>
      </c>
      <c r="E62" s="507" t="s">
        <v>34</v>
      </c>
      <c r="F62" s="256"/>
    </row>
    <row r="63" spans="1:7" s="491" customFormat="1" ht="15" customHeight="1">
      <c r="A63" s="487"/>
      <c r="B63" s="508"/>
      <c r="C63" s="507"/>
      <c r="D63" s="508"/>
      <c r="E63" s="507"/>
      <c r="F63" s="494"/>
    </row>
    <row r="64" spans="1:7" ht="15" customHeight="1">
      <c r="A64" s="85" t="s">
        <v>120</v>
      </c>
      <c r="B64" s="260">
        <f>SUM(B65:B73)</f>
        <v>104312</v>
      </c>
      <c r="C64" s="260">
        <f>SUM(C65:C73)</f>
        <v>50565</v>
      </c>
      <c r="D64" s="260">
        <f>SUM(D65:D73)</f>
        <v>46324</v>
      </c>
      <c r="E64" s="260">
        <f>SUM(E65:E73)</f>
        <v>22334</v>
      </c>
      <c r="F64" s="96" t="s">
        <v>121</v>
      </c>
    </row>
    <row r="65" spans="1:7" ht="15" customHeight="1">
      <c r="A65" s="261" t="s">
        <v>122</v>
      </c>
      <c r="B65" s="55">
        <v>4301</v>
      </c>
      <c r="C65" s="55">
        <v>2077</v>
      </c>
      <c r="D65" s="55">
        <v>2438</v>
      </c>
      <c r="E65" s="55">
        <v>1199</v>
      </c>
      <c r="F65" s="262" t="s">
        <v>123</v>
      </c>
    </row>
    <row r="66" spans="1:7" ht="15" customHeight="1">
      <c r="A66" s="261" t="s">
        <v>124</v>
      </c>
      <c r="B66" s="55">
        <v>9919</v>
      </c>
      <c r="C66" s="55">
        <v>4767</v>
      </c>
      <c r="D66" s="55">
        <v>4569</v>
      </c>
      <c r="E66" s="55">
        <v>2186</v>
      </c>
      <c r="F66" s="262" t="s">
        <v>125</v>
      </c>
    </row>
    <row r="67" spans="1:7" ht="15" customHeight="1">
      <c r="A67" s="261" t="s">
        <v>220</v>
      </c>
      <c r="B67" s="55">
        <v>29450</v>
      </c>
      <c r="C67" s="55">
        <v>14370</v>
      </c>
      <c r="D67" s="55">
        <v>0</v>
      </c>
      <c r="E67" s="55">
        <v>0</v>
      </c>
      <c r="F67" s="262" t="s">
        <v>127</v>
      </c>
    </row>
    <row r="68" spans="1:7" s="492" customFormat="1" ht="15" customHeight="1">
      <c r="A68" s="261" t="s">
        <v>128</v>
      </c>
      <c r="B68" s="55">
        <v>15982</v>
      </c>
      <c r="C68" s="55">
        <v>7654</v>
      </c>
      <c r="D68" s="55">
        <v>12353</v>
      </c>
      <c r="E68" s="55">
        <v>5862</v>
      </c>
      <c r="F68" s="262" t="s">
        <v>129</v>
      </c>
      <c r="G68" s="487"/>
    </row>
    <row r="69" spans="1:7" s="504" customFormat="1" ht="15" customHeight="1">
      <c r="A69" s="261" t="s">
        <v>130</v>
      </c>
      <c r="B69" s="55">
        <v>6002</v>
      </c>
      <c r="C69" s="55">
        <v>2887</v>
      </c>
      <c r="D69" s="55">
        <v>3168</v>
      </c>
      <c r="E69" s="55">
        <v>1495</v>
      </c>
      <c r="F69" s="262" t="s">
        <v>131</v>
      </c>
      <c r="G69" s="491"/>
    </row>
    <row r="70" spans="1:7" s="492" customFormat="1" ht="15" customHeight="1">
      <c r="A70" s="261" t="s">
        <v>132</v>
      </c>
      <c r="B70" s="55">
        <v>6987</v>
      </c>
      <c r="C70" s="55">
        <v>3354</v>
      </c>
      <c r="D70" s="55">
        <v>4271</v>
      </c>
      <c r="E70" s="55">
        <v>2068</v>
      </c>
      <c r="F70" s="262" t="s">
        <v>133</v>
      </c>
      <c r="G70" s="487"/>
    </row>
    <row r="71" spans="1:7" s="492" customFormat="1" ht="15" customHeight="1">
      <c r="A71" s="261" t="s">
        <v>134</v>
      </c>
      <c r="B71" s="55">
        <v>9428</v>
      </c>
      <c r="C71" s="55">
        <v>4564</v>
      </c>
      <c r="D71" s="55">
        <v>1870</v>
      </c>
      <c r="E71" s="55">
        <v>890</v>
      </c>
      <c r="F71" s="262" t="s">
        <v>135</v>
      </c>
      <c r="G71" s="487"/>
    </row>
    <row r="72" spans="1:7" s="492" customFormat="1" ht="15" customHeight="1">
      <c r="A72" s="261" t="s">
        <v>136</v>
      </c>
      <c r="B72" s="55">
        <v>12501</v>
      </c>
      <c r="C72" s="55">
        <v>6096</v>
      </c>
      <c r="D72" s="55">
        <v>9159</v>
      </c>
      <c r="E72" s="55">
        <v>4457</v>
      </c>
      <c r="F72" s="262" t="s">
        <v>137</v>
      </c>
      <c r="G72" s="487"/>
    </row>
    <row r="73" spans="1:7" s="492" customFormat="1" ht="15" customHeight="1">
      <c r="A73" s="261" t="s">
        <v>138</v>
      </c>
      <c r="B73" s="55">
        <v>9742</v>
      </c>
      <c r="C73" s="55">
        <v>4796</v>
      </c>
      <c r="D73" s="55">
        <v>8496</v>
      </c>
      <c r="E73" s="55">
        <v>4177</v>
      </c>
      <c r="F73" s="262" t="s">
        <v>139</v>
      </c>
      <c r="G73" s="487"/>
    </row>
    <row r="74" spans="1:7" s="492" customFormat="1" ht="15" customHeight="1">
      <c r="A74" s="93" t="s">
        <v>140</v>
      </c>
      <c r="B74" s="260">
        <f>SUM(B75:B82)</f>
        <v>95404</v>
      </c>
      <c r="C74" s="260">
        <f>SUM(C75:C82)</f>
        <v>46114</v>
      </c>
      <c r="D74" s="260">
        <f>SUM(D75:D82)</f>
        <v>65962</v>
      </c>
      <c r="E74" s="260">
        <f>SUM(E75:E82)</f>
        <v>31894</v>
      </c>
      <c r="F74" s="94" t="s">
        <v>141</v>
      </c>
      <c r="G74" s="487"/>
    </row>
    <row r="75" spans="1:7" s="492" customFormat="1" ht="15" customHeight="1">
      <c r="A75" s="261" t="s">
        <v>142</v>
      </c>
      <c r="B75" s="55">
        <v>14127</v>
      </c>
      <c r="C75" s="55">
        <v>6703</v>
      </c>
      <c r="D75" s="55">
        <v>12294</v>
      </c>
      <c r="E75" s="55">
        <v>5783</v>
      </c>
      <c r="F75" s="262" t="s">
        <v>143</v>
      </c>
      <c r="G75" s="487"/>
    </row>
    <row r="76" spans="1:7" s="504" customFormat="1" ht="15" customHeight="1">
      <c r="A76" s="261" t="s">
        <v>144</v>
      </c>
      <c r="B76" s="55">
        <v>8893</v>
      </c>
      <c r="C76" s="55">
        <v>4313</v>
      </c>
      <c r="D76" s="55">
        <v>7518</v>
      </c>
      <c r="E76" s="55">
        <v>3675</v>
      </c>
      <c r="F76" s="262" t="s">
        <v>145</v>
      </c>
      <c r="G76" s="491"/>
    </row>
    <row r="77" spans="1:7" ht="15" customHeight="1">
      <c r="A77" s="261" t="s">
        <v>146</v>
      </c>
      <c r="B77" s="55">
        <v>13131</v>
      </c>
      <c r="C77" s="55">
        <v>6354</v>
      </c>
      <c r="D77" s="55">
        <v>9869</v>
      </c>
      <c r="E77" s="55">
        <v>4800</v>
      </c>
      <c r="F77" s="262" t="s">
        <v>147</v>
      </c>
    </row>
    <row r="78" spans="1:7" ht="15" customHeight="1">
      <c r="A78" s="261" t="s">
        <v>148</v>
      </c>
      <c r="B78" s="55">
        <v>9229</v>
      </c>
      <c r="C78" s="55">
        <v>4474</v>
      </c>
      <c r="D78" s="55">
        <v>7487</v>
      </c>
      <c r="E78" s="55">
        <v>3635</v>
      </c>
      <c r="F78" s="262" t="s">
        <v>149</v>
      </c>
    </row>
    <row r="79" spans="1:7" s="151" customFormat="1" ht="15" customHeight="1">
      <c r="A79" s="261" t="s">
        <v>150</v>
      </c>
      <c r="B79" s="55">
        <v>24218</v>
      </c>
      <c r="C79" s="55">
        <v>11624</v>
      </c>
      <c r="D79" s="55">
        <v>11643</v>
      </c>
      <c r="E79" s="55">
        <v>5612</v>
      </c>
      <c r="F79" s="262" t="s">
        <v>151</v>
      </c>
    </row>
    <row r="80" spans="1:7" s="151" customFormat="1" ht="15" customHeight="1">
      <c r="A80" s="261" t="s">
        <v>152</v>
      </c>
      <c r="B80" s="55">
        <v>7393</v>
      </c>
      <c r="C80" s="55">
        <v>3518</v>
      </c>
      <c r="D80" s="55">
        <v>5072</v>
      </c>
      <c r="E80" s="55">
        <v>2414</v>
      </c>
      <c r="F80" s="262" t="s">
        <v>153</v>
      </c>
    </row>
    <row r="81" spans="1:6" ht="15" customHeight="1">
      <c r="A81" s="261" t="s">
        <v>154</v>
      </c>
      <c r="B81" s="55">
        <v>12916</v>
      </c>
      <c r="C81" s="55">
        <v>6422</v>
      </c>
      <c r="D81" s="55">
        <v>8091</v>
      </c>
      <c r="E81" s="55">
        <v>4027</v>
      </c>
      <c r="F81" s="262" t="s">
        <v>1823</v>
      </c>
    </row>
    <row r="82" spans="1:6" ht="15" customHeight="1">
      <c r="A82" s="261" t="s">
        <v>155</v>
      </c>
      <c r="B82" s="55">
        <v>5497</v>
      </c>
      <c r="C82" s="55">
        <v>2706</v>
      </c>
      <c r="D82" s="55">
        <v>3988</v>
      </c>
      <c r="E82" s="55">
        <v>1948</v>
      </c>
      <c r="F82" s="262" t="s">
        <v>156</v>
      </c>
    </row>
    <row r="83" spans="1:6" ht="15" customHeight="1">
      <c r="A83" s="95" t="s">
        <v>157</v>
      </c>
      <c r="B83" s="260">
        <f>SUM(B84:B88)</f>
        <v>37885</v>
      </c>
      <c r="C83" s="260">
        <f>SUM(C84:C88)</f>
        <v>18324</v>
      </c>
      <c r="D83" s="260">
        <f>SUM(D84:D88)</f>
        <v>27526</v>
      </c>
      <c r="E83" s="260">
        <f>SUM(E84:E88)</f>
        <v>13278</v>
      </c>
      <c r="F83" s="96" t="s">
        <v>158</v>
      </c>
    </row>
    <row r="84" spans="1:6" ht="15" customHeight="1">
      <c r="A84" s="261" t="s">
        <v>159</v>
      </c>
      <c r="B84" s="55">
        <v>9450</v>
      </c>
      <c r="C84" s="55">
        <v>4592</v>
      </c>
      <c r="D84" s="55">
        <v>5401</v>
      </c>
      <c r="E84" s="55">
        <v>2574</v>
      </c>
      <c r="F84" s="262" t="s">
        <v>160</v>
      </c>
    </row>
    <row r="85" spans="1:6" ht="18.75" customHeight="1">
      <c r="A85" s="261" t="s">
        <v>161</v>
      </c>
      <c r="B85" s="55">
        <v>6636</v>
      </c>
      <c r="C85" s="55">
        <v>3247</v>
      </c>
      <c r="D85" s="55">
        <v>4962</v>
      </c>
      <c r="E85" s="55">
        <v>2436</v>
      </c>
      <c r="F85" s="262" t="s">
        <v>162</v>
      </c>
    </row>
    <row r="86" spans="1:6" ht="15" customHeight="1">
      <c r="A86" s="261" t="s">
        <v>163</v>
      </c>
      <c r="B86" s="55">
        <v>6511</v>
      </c>
      <c r="C86" s="55">
        <v>3152</v>
      </c>
      <c r="D86" s="55">
        <v>4803</v>
      </c>
      <c r="E86" s="55">
        <v>2299</v>
      </c>
      <c r="F86" s="262" t="s">
        <v>164</v>
      </c>
    </row>
    <row r="87" spans="1:6" ht="15" customHeight="1">
      <c r="A87" s="261" t="s">
        <v>165</v>
      </c>
      <c r="B87" s="55">
        <v>7993</v>
      </c>
      <c r="C87" s="55">
        <v>3818</v>
      </c>
      <c r="D87" s="55">
        <v>6394</v>
      </c>
      <c r="E87" s="55">
        <v>3075</v>
      </c>
      <c r="F87" s="262" t="s">
        <v>166</v>
      </c>
    </row>
    <row r="88" spans="1:6" ht="15" customHeight="1">
      <c r="A88" s="261" t="s">
        <v>167</v>
      </c>
      <c r="B88" s="55">
        <v>7295</v>
      </c>
      <c r="C88" s="55">
        <v>3515</v>
      </c>
      <c r="D88" s="55">
        <v>5966</v>
      </c>
      <c r="E88" s="55">
        <v>2894</v>
      </c>
      <c r="F88" s="262" t="s">
        <v>168</v>
      </c>
    </row>
    <row r="89" spans="1:6" ht="15" customHeight="1">
      <c r="A89" s="93" t="s">
        <v>169</v>
      </c>
      <c r="B89" s="260">
        <f>SUM(B90:B95)</f>
        <v>55150</v>
      </c>
      <c r="C89" s="260">
        <f>SUM(C90:C95)</f>
        <v>26365</v>
      </c>
      <c r="D89" s="260">
        <f>SUM(D90:D95)</f>
        <v>31230</v>
      </c>
      <c r="E89" s="260">
        <f>SUM(E90:E95)</f>
        <v>14967</v>
      </c>
      <c r="F89" s="94" t="s">
        <v>170</v>
      </c>
    </row>
    <row r="90" spans="1:6" ht="15" customHeight="1">
      <c r="A90" s="261" t="s">
        <v>171</v>
      </c>
      <c r="B90" s="55">
        <v>9892</v>
      </c>
      <c r="C90" s="55">
        <v>4780</v>
      </c>
      <c r="D90" s="55">
        <v>4171</v>
      </c>
      <c r="E90" s="55">
        <v>1989</v>
      </c>
      <c r="F90" s="262" t="s">
        <v>172</v>
      </c>
    </row>
    <row r="91" spans="1:6" ht="15" customHeight="1">
      <c r="A91" s="261" t="s">
        <v>173</v>
      </c>
      <c r="B91" s="55">
        <v>10263</v>
      </c>
      <c r="C91" s="55">
        <v>4882</v>
      </c>
      <c r="D91" s="55">
        <v>9150</v>
      </c>
      <c r="E91" s="55">
        <v>4350</v>
      </c>
      <c r="F91" s="262" t="s">
        <v>174</v>
      </c>
    </row>
    <row r="92" spans="1:6" ht="15" customHeight="1">
      <c r="A92" s="261" t="s">
        <v>175</v>
      </c>
      <c r="B92" s="55">
        <v>10850</v>
      </c>
      <c r="C92" s="55">
        <v>5192</v>
      </c>
      <c r="D92" s="55">
        <v>1485</v>
      </c>
      <c r="E92" s="55">
        <v>739</v>
      </c>
      <c r="F92" s="262" t="s">
        <v>176</v>
      </c>
    </row>
    <row r="93" spans="1:6" ht="15" customHeight="1">
      <c r="A93" s="261" t="s">
        <v>177</v>
      </c>
      <c r="B93" s="55">
        <v>18347</v>
      </c>
      <c r="C93" s="55">
        <v>8720</v>
      </c>
      <c r="D93" s="55">
        <v>12887</v>
      </c>
      <c r="E93" s="55">
        <v>6197</v>
      </c>
      <c r="F93" s="262" t="s">
        <v>178</v>
      </c>
    </row>
    <row r="94" spans="1:6" ht="15" customHeight="1">
      <c r="A94" s="261" t="s">
        <v>179</v>
      </c>
      <c r="B94" s="55">
        <v>2392</v>
      </c>
      <c r="C94" s="55">
        <v>1115</v>
      </c>
      <c r="D94" s="55">
        <v>1524</v>
      </c>
      <c r="E94" s="55">
        <v>707</v>
      </c>
      <c r="F94" s="262" t="s">
        <v>180</v>
      </c>
    </row>
    <row r="95" spans="1:6" ht="15" customHeight="1">
      <c r="A95" s="261" t="s">
        <v>181</v>
      </c>
      <c r="B95" s="55">
        <v>3406</v>
      </c>
      <c r="C95" s="55">
        <v>1676</v>
      </c>
      <c r="D95" s="55">
        <v>2013</v>
      </c>
      <c r="E95" s="55">
        <v>985</v>
      </c>
      <c r="F95" s="262" t="s">
        <v>182</v>
      </c>
    </row>
    <row r="96" spans="1:6" ht="15" customHeight="1">
      <c r="A96" s="98" t="s">
        <v>183</v>
      </c>
      <c r="B96" s="260">
        <f>SUM(B97:B100)</f>
        <v>7715</v>
      </c>
      <c r="C96" s="260">
        <f>SUM(C97:C100)</f>
        <v>3733</v>
      </c>
      <c r="D96" s="260">
        <f>SUM(D97:D100)</f>
        <v>2695</v>
      </c>
      <c r="E96" s="260">
        <f>SUM(E97:E100)</f>
        <v>1312</v>
      </c>
      <c r="F96" s="94" t="s">
        <v>184</v>
      </c>
    </row>
    <row r="97" spans="1:6" ht="15" customHeight="1">
      <c r="A97" s="261" t="s">
        <v>185</v>
      </c>
      <c r="B97" s="55">
        <v>515</v>
      </c>
      <c r="C97" s="55">
        <v>243</v>
      </c>
      <c r="D97" s="55">
        <v>91</v>
      </c>
      <c r="E97" s="55">
        <v>50</v>
      </c>
      <c r="F97" s="262" t="s">
        <v>186</v>
      </c>
    </row>
    <row r="98" spans="1:6" ht="15" customHeight="1">
      <c r="A98" s="261" t="s">
        <v>187</v>
      </c>
      <c r="B98" s="55">
        <v>3492</v>
      </c>
      <c r="C98" s="55">
        <v>1667</v>
      </c>
      <c r="D98" s="55">
        <v>1031</v>
      </c>
      <c r="E98" s="55">
        <v>505</v>
      </c>
      <c r="F98" s="262" t="s">
        <v>188</v>
      </c>
    </row>
    <row r="99" spans="1:6" ht="15" customHeight="1">
      <c r="A99" s="261" t="s">
        <v>189</v>
      </c>
      <c r="B99" s="55">
        <v>2069</v>
      </c>
      <c r="C99" s="55">
        <v>1001</v>
      </c>
      <c r="D99" s="55">
        <v>1563</v>
      </c>
      <c r="E99" s="55">
        <v>752</v>
      </c>
      <c r="F99" s="262" t="s">
        <v>190</v>
      </c>
    </row>
    <row r="100" spans="1:6" ht="15" customHeight="1">
      <c r="A100" s="261" t="s">
        <v>191</v>
      </c>
      <c r="B100" s="55">
        <v>1639</v>
      </c>
      <c r="C100" s="55">
        <v>822</v>
      </c>
      <c r="D100" s="55">
        <v>10</v>
      </c>
      <c r="E100" s="55">
        <v>5</v>
      </c>
      <c r="F100" s="262" t="s">
        <v>192</v>
      </c>
    </row>
    <row r="101" spans="1:6" ht="15" customHeight="1">
      <c r="A101" s="85" t="s">
        <v>193</v>
      </c>
      <c r="B101" s="260">
        <f>SUM(B102:B105)</f>
        <v>6228</v>
      </c>
      <c r="C101" s="260">
        <f>SUM(C102:C105)</f>
        <v>3031</v>
      </c>
      <c r="D101" s="260">
        <f>SUM(D102:D105)</f>
        <v>136</v>
      </c>
      <c r="E101" s="260">
        <f>SUM(E102:E105)</f>
        <v>60</v>
      </c>
      <c r="F101" s="94" t="s">
        <v>194</v>
      </c>
    </row>
    <row r="102" spans="1:6" ht="15" customHeight="1">
      <c r="A102" s="261" t="s">
        <v>195</v>
      </c>
      <c r="B102" s="55">
        <v>1002</v>
      </c>
      <c r="C102" s="55">
        <v>467</v>
      </c>
      <c r="D102" s="55">
        <v>0</v>
      </c>
      <c r="E102" s="55">
        <v>0</v>
      </c>
      <c r="F102" s="262" t="s">
        <v>196</v>
      </c>
    </row>
    <row r="103" spans="1:6" ht="15" customHeight="1">
      <c r="A103" s="261" t="s">
        <v>197</v>
      </c>
      <c r="B103" s="55">
        <v>845</v>
      </c>
      <c r="C103" s="55">
        <v>421</v>
      </c>
      <c r="D103" s="55">
        <v>2</v>
      </c>
      <c r="E103" s="55">
        <v>0</v>
      </c>
      <c r="F103" s="262" t="s">
        <v>198</v>
      </c>
    </row>
    <row r="104" spans="1:6" ht="15" customHeight="1">
      <c r="A104" s="261" t="s">
        <v>2361</v>
      </c>
      <c r="B104" s="55">
        <v>4097</v>
      </c>
      <c r="C104" s="55">
        <v>1993</v>
      </c>
      <c r="D104" s="55">
        <v>38</v>
      </c>
      <c r="E104" s="55">
        <v>16</v>
      </c>
      <c r="F104" s="262" t="s">
        <v>199</v>
      </c>
    </row>
    <row r="105" spans="1:6" ht="15" customHeight="1">
      <c r="A105" s="261" t="s">
        <v>200</v>
      </c>
      <c r="B105" s="55">
        <v>284</v>
      </c>
      <c r="C105" s="55">
        <v>150</v>
      </c>
      <c r="D105" s="55">
        <v>96</v>
      </c>
      <c r="E105" s="55">
        <v>44</v>
      </c>
      <c r="F105" s="262" t="s">
        <v>201</v>
      </c>
    </row>
    <row r="106" spans="1:6" ht="15" customHeight="1">
      <c r="A106" s="98" t="s">
        <v>202</v>
      </c>
      <c r="B106" s="260">
        <f>SUM(B107:B108)</f>
        <v>2591</v>
      </c>
      <c r="C106" s="260">
        <f>SUM(C107:C108)</f>
        <v>1197</v>
      </c>
      <c r="D106" s="260">
        <f>SUM(D107:D108)</f>
        <v>70</v>
      </c>
      <c r="E106" s="260">
        <f>SUM(E107:E108)</f>
        <v>35</v>
      </c>
      <c r="F106" s="94" t="s">
        <v>203</v>
      </c>
    </row>
    <row r="107" spans="1:6" ht="15" customHeight="1">
      <c r="A107" s="99" t="s">
        <v>204</v>
      </c>
      <c r="B107" s="55">
        <v>60</v>
      </c>
      <c r="C107" s="55">
        <v>29</v>
      </c>
      <c r="D107" s="55">
        <v>60</v>
      </c>
      <c r="E107" s="55">
        <v>29</v>
      </c>
      <c r="F107" s="100" t="s">
        <v>205</v>
      </c>
    </row>
    <row r="108" spans="1:6" ht="15" customHeight="1">
      <c r="A108" s="101" t="s">
        <v>206</v>
      </c>
      <c r="B108" s="55">
        <v>2531</v>
      </c>
      <c r="C108" s="55">
        <v>1168</v>
      </c>
      <c r="D108" s="55">
        <v>10</v>
      </c>
      <c r="E108" s="55">
        <v>6</v>
      </c>
      <c r="F108" s="100" t="s">
        <v>2358</v>
      </c>
    </row>
    <row r="109" spans="1:6" ht="15" customHeight="1">
      <c r="A109" s="265" t="s">
        <v>223</v>
      </c>
      <c r="B109" s="266">
        <f>'prim 13'!B47+'prim 13'!B39+'prim 13'!B29+'prim 13'!B20+'prim 13'!B11+'prim 13'!B106+'prim 13'!B101+'prim 13'!B96+'prim 13'!B89+'prim 13'!B83+'prim 13'!B74+'prim 13'!B64</f>
        <v>625152</v>
      </c>
      <c r="C109" s="266">
        <f>'prim 13'!C47+'prim 13'!C39+'prim 13'!C29+'prim 13'!C20+'prim 13'!C11+'prim 13'!C106+'prim 13'!C101+'prim 13'!C96+'prim 13'!C89+'prim 13'!C83+'prim 13'!C74+'prim 13'!C64</f>
        <v>301634</v>
      </c>
      <c r="D109" s="266">
        <f>'prim 13'!D47+'prim 13'!D39+'prim 13'!D29+'prim 13'!D20+'prim 13'!D11+'prim 13'!D106+'prim 13'!D101+'prim 13'!D96+'prim 13'!D89+'prim 13'!D83+'prim 13'!D74+'prim 13'!D64</f>
        <v>330001</v>
      </c>
      <c r="E109" s="266">
        <f>'prim 13'!E47+'prim 13'!E39+'prim 13'!E29+'prim 13'!E20+'prim 13'!E11+'prim 13'!E106+'prim 13'!E101+'prim 13'!E96+'prim 13'!E89+'prim 13'!E83+'prim 13'!E74+'prim 13'!E64</f>
        <v>159144</v>
      </c>
      <c r="F109" s="267" t="s">
        <v>15</v>
      </c>
    </row>
    <row r="110" spans="1:6" ht="15" customHeight="1">
      <c r="A110" s="431"/>
      <c r="B110" s="299"/>
      <c r="C110" s="299"/>
      <c r="D110" s="299"/>
      <c r="E110" s="299"/>
      <c r="F110" s="268"/>
    </row>
    <row r="111" spans="1:6" ht="15" customHeight="1">
      <c r="A111" s="431"/>
      <c r="B111" s="299"/>
      <c r="C111" s="299"/>
      <c r="D111" s="299"/>
      <c r="E111" s="299"/>
      <c r="F111" s="268"/>
    </row>
    <row r="112" spans="1:6" ht="15" customHeight="1">
      <c r="A112" s="32" t="s">
        <v>1828</v>
      </c>
      <c r="B112" s="32"/>
      <c r="C112" s="32"/>
      <c r="D112" s="392"/>
      <c r="E112" s="193"/>
      <c r="F112" s="33" t="s">
        <v>1827</v>
      </c>
    </row>
    <row r="113" spans="1:6" ht="15" customHeight="1">
      <c r="A113" s="431"/>
      <c r="B113" s="299"/>
      <c r="C113" s="299"/>
      <c r="D113" s="299"/>
      <c r="E113" s="299"/>
      <c r="F113" s="268"/>
    </row>
    <row r="114" spans="1:6" ht="15" customHeight="1">
      <c r="A114" s="151"/>
      <c r="B114" s="509"/>
      <c r="C114" s="509"/>
      <c r="D114" s="509"/>
      <c r="E114" s="509"/>
      <c r="F114" s="167"/>
    </row>
    <row r="115" spans="1:6" ht="15" customHeight="1"/>
    <row r="116" spans="1:6" ht="15" customHeight="1">
      <c r="A116" s="308"/>
      <c r="B116" s="308"/>
      <c r="C116" s="308"/>
      <c r="D116" s="308"/>
      <c r="E116" s="308"/>
      <c r="F116" s="308"/>
    </row>
    <row r="117" spans="1:6" ht="15" customHeight="1">
      <c r="B117" s="487"/>
      <c r="C117" s="487"/>
      <c r="D117" s="487"/>
      <c r="E117" s="487"/>
    </row>
    <row r="118" spans="1:6" ht="15" customHeight="1">
      <c r="B118" s="487"/>
      <c r="C118" s="487"/>
      <c r="D118" s="487"/>
      <c r="E118" s="487"/>
    </row>
    <row r="119" spans="1:6" ht="15" customHeight="1">
      <c r="B119" s="487"/>
      <c r="C119" s="487"/>
      <c r="D119" s="487"/>
      <c r="E119" s="487"/>
    </row>
    <row r="120" spans="1:6" ht="15" customHeight="1">
      <c r="B120" s="487"/>
      <c r="C120" s="487"/>
      <c r="D120" s="487"/>
      <c r="E120" s="487"/>
    </row>
    <row r="121" spans="1:6" ht="15" customHeight="1">
      <c r="B121" s="487"/>
      <c r="C121" s="487"/>
      <c r="D121" s="487"/>
      <c r="E121" s="487"/>
    </row>
    <row r="122" spans="1:6" ht="15" customHeight="1">
      <c r="B122" s="487"/>
      <c r="C122" s="487"/>
      <c r="D122" s="487"/>
      <c r="E122" s="487"/>
    </row>
    <row r="123" spans="1:6" ht="15" customHeight="1">
      <c r="B123" s="487"/>
      <c r="C123" s="487"/>
      <c r="D123" s="487"/>
      <c r="E123" s="487"/>
    </row>
    <row r="124" spans="1:6" ht="15" customHeight="1">
      <c r="B124" s="487"/>
      <c r="C124" s="487"/>
      <c r="D124" s="487"/>
      <c r="E124" s="487"/>
    </row>
    <row r="125" spans="1:6" ht="15" customHeight="1">
      <c r="B125" s="487"/>
      <c r="C125" s="487"/>
      <c r="D125" s="487"/>
      <c r="E125" s="487"/>
    </row>
    <row r="126" spans="1:6" ht="15" customHeight="1">
      <c r="B126" s="487"/>
      <c r="C126" s="487"/>
      <c r="D126" s="487"/>
      <c r="E126" s="487"/>
    </row>
    <row r="127" spans="1:6" ht="15" customHeight="1">
      <c r="B127" s="487"/>
      <c r="C127" s="487"/>
      <c r="D127" s="487"/>
      <c r="E127" s="487"/>
    </row>
    <row r="128" spans="1:6" ht="15" customHeight="1">
      <c r="B128" s="487"/>
      <c r="C128" s="487"/>
      <c r="D128" s="487"/>
      <c r="E128" s="487"/>
    </row>
    <row r="129" s="487" customFormat="1" ht="15" customHeight="1"/>
    <row r="130" s="487" customFormat="1" ht="15" customHeight="1"/>
    <row r="131" s="487" customFormat="1" ht="15" customHeight="1"/>
    <row r="132" s="487" customFormat="1" ht="15" customHeight="1"/>
    <row r="133" s="487" customFormat="1" ht="15" customHeight="1"/>
    <row r="134" s="487" customFormat="1" ht="15" customHeight="1"/>
    <row r="135" s="487" customFormat="1" ht="15" customHeight="1"/>
    <row r="136" s="487" customFormat="1" ht="15" customHeight="1"/>
    <row r="137" s="487" customFormat="1" ht="15" customHeight="1"/>
    <row r="138" s="487" customFormat="1" ht="15" customHeight="1"/>
    <row r="139" s="487" customFormat="1" ht="15" customHeight="1"/>
    <row r="140" s="487" customFormat="1" ht="15" customHeight="1"/>
  </sheetData>
  <mergeCells count="4">
    <mergeCell ref="E3:F3"/>
    <mergeCell ref="E4:F4"/>
    <mergeCell ref="E56:F56"/>
    <mergeCell ref="E57:F57"/>
  </mergeCells>
  <pageMargins left="0.7857142857142857" right="0.78740157480314965" top="1.1811023622047245" bottom="0.98425196850393704" header="0.51181102362204722" footer="0.51181102362204722"/>
  <pageSetup paperSize="9" scale="75" orientation="portrait" r:id="rId1"/>
  <headerFooter alignWithMargins="0"/>
  <rowBreaks count="1" manualBreakCount="1">
    <brk id="53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>
  <sheetPr syncVertical="1" syncRef="A34">
    <tabColor theme="5" tint="-0.249977111117893"/>
  </sheetPr>
  <dimension ref="A1:G122"/>
  <sheetViews>
    <sheetView showGridLines="0" view="pageLayout" topLeftCell="A34" zoomScale="70" zoomScalePageLayoutView="70" workbookViewId="0">
      <selection activeCell="E6" sqref="E6"/>
    </sheetView>
  </sheetViews>
  <sheetFormatPr baseColWidth="10" defaultColWidth="11" defaultRowHeight="12.75"/>
  <cols>
    <col min="1" max="1" width="32.7109375" style="516" customWidth="1"/>
    <col min="2" max="2" width="13.5703125" style="516" customWidth="1"/>
    <col min="3" max="5" width="13.5703125" style="514" customWidth="1"/>
    <col min="6" max="6" width="32.7109375" style="516" customWidth="1"/>
    <col min="7" max="7" width="14.42578125" style="516" customWidth="1"/>
    <col min="8" max="16384" width="11" style="516"/>
  </cols>
  <sheetData>
    <row r="1" spans="1:7" ht="24.75" customHeight="1">
      <c r="A1" s="513" t="s">
        <v>365</v>
      </c>
      <c r="B1" s="513"/>
      <c r="F1" s="515" t="s">
        <v>366</v>
      </c>
      <c r="G1" s="1335"/>
    </row>
    <row r="2" spans="1:7" ht="18.95" customHeight="1">
      <c r="F2" s="517"/>
      <c r="G2" s="1335"/>
    </row>
    <row r="3" spans="1:7" ht="18.95" customHeight="1">
      <c r="A3" s="518" t="s">
        <v>367</v>
      </c>
      <c r="B3" s="518"/>
      <c r="F3" s="519" t="s">
        <v>368</v>
      </c>
      <c r="G3" s="1335"/>
    </row>
    <row r="4" spans="1:7" ht="18.95" customHeight="1">
      <c r="A4" s="520"/>
      <c r="B4" s="520"/>
      <c r="F4" s="521"/>
      <c r="G4" s="1335"/>
    </row>
    <row r="5" spans="1:7" ht="18.95" customHeight="1">
      <c r="A5" s="522"/>
      <c r="B5" s="522"/>
      <c r="D5" s="523"/>
      <c r="E5" s="523"/>
      <c r="F5" s="521"/>
      <c r="G5" s="1335"/>
    </row>
    <row r="6" spans="1:7" ht="16.5" customHeight="1">
      <c r="B6" s="1342" t="str">
        <f>LEFT(C6,4)+1&amp;"-"&amp;RIGHT(C6,4)+1</f>
        <v>2023-2024</v>
      </c>
      <c r="C6" s="1342" t="str">
        <f>LEFT(D6,4)+1&amp;"-"&amp;RIGHT(D6,4)+1</f>
        <v>2022-2023</v>
      </c>
      <c r="D6" s="524" t="str">
        <f>LEFT(E6,4)+1&amp;"-"&amp;RIGHT(E6,4)+1</f>
        <v>2021-2022</v>
      </c>
      <c r="E6" s="524" t="s">
        <v>1730</v>
      </c>
      <c r="F6" s="521"/>
      <c r="G6" s="1335"/>
    </row>
    <row r="7" spans="1:7" ht="10.5" customHeight="1">
      <c r="C7" s="516"/>
      <c r="F7" s="521"/>
      <c r="G7" s="1335"/>
    </row>
    <row r="8" spans="1:7" ht="15" customHeight="1">
      <c r="A8" s="525" t="s">
        <v>369</v>
      </c>
      <c r="B8" s="363">
        <v>4005</v>
      </c>
      <c r="C8" s="363">
        <v>3897</v>
      </c>
      <c r="D8" s="363">
        <v>3780</v>
      </c>
      <c r="E8" s="363">
        <v>3636</v>
      </c>
      <c r="F8" s="526" t="s">
        <v>261</v>
      </c>
      <c r="G8" s="1335"/>
    </row>
    <row r="9" spans="1:7" s="527" customFormat="1" ht="16.5" customHeight="1">
      <c r="A9" s="525" t="s">
        <v>370</v>
      </c>
      <c r="B9" s="363">
        <v>36767</v>
      </c>
      <c r="C9" s="363">
        <v>35565</v>
      </c>
      <c r="D9" s="363">
        <v>33898</v>
      </c>
      <c r="E9" s="363">
        <v>32554</v>
      </c>
      <c r="F9" s="526" t="s">
        <v>371</v>
      </c>
      <c r="G9" s="1335"/>
    </row>
    <row r="10" spans="1:7" s="527" customFormat="1" ht="16.5" customHeight="1">
      <c r="A10" s="525" t="s">
        <v>257</v>
      </c>
      <c r="B10" s="363">
        <v>39976</v>
      </c>
      <c r="C10" s="363">
        <v>39507</v>
      </c>
      <c r="D10" s="363">
        <v>39095</v>
      </c>
      <c r="E10" s="363">
        <v>41076</v>
      </c>
      <c r="F10" s="526" t="s">
        <v>372</v>
      </c>
      <c r="G10" s="1335"/>
    </row>
    <row r="11" spans="1:7" s="527" customFormat="1" ht="16.5" customHeight="1">
      <c r="A11" s="525" t="s">
        <v>373</v>
      </c>
      <c r="F11" s="528" t="s">
        <v>374</v>
      </c>
      <c r="G11" s="1335"/>
    </row>
    <row r="12" spans="1:7" s="527" customFormat="1" ht="16.5" customHeight="1">
      <c r="A12" s="529" t="s">
        <v>279</v>
      </c>
      <c r="F12" s="528" t="s">
        <v>375</v>
      </c>
      <c r="G12" s="1335"/>
    </row>
    <row r="13" spans="1:7" s="527" customFormat="1" ht="16.5" customHeight="1">
      <c r="A13" s="525" t="s">
        <v>376</v>
      </c>
      <c r="B13" s="181">
        <v>159374</v>
      </c>
      <c r="C13" s="181">
        <v>164821</v>
      </c>
      <c r="D13" s="181">
        <v>161000</v>
      </c>
      <c r="E13" s="181">
        <v>137308</v>
      </c>
      <c r="F13" s="528" t="s">
        <v>377</v>
      </c>
      <c r="G13" s="1335"/>
    </row>
    <row r="14" spans="1:7" ht="16.5" customHeight="1">
      <c r="A14" s="530" t="s">
        <v>378</v>
      </c>
      <c r="B14" s="182">
        <v>77542</v>
      </c>
      <c r="C14" s="182">
        <v>79848</v>
      </c>
      <c r="D14" s="182">
        <v>77515</v>
      </c>
      <c r="E14" s="182">
        <v>66010</v>
      </c>
      <c r="F14" s="531" t="s">
        <v>379</v>
      </c>
      <c r="G14" s="1335"/>
    </row>
    <row r="15" spans="1:7" s="527" customFormat="1" ht="16.5" customHeight="1">
      <c r="A15" s="532" t="s">
        <v>284</v>
      </c>
      <c r="B15" s="533">
        <v>1557</v>
      </c>
      <c r="C15" s="533">
        <v>1771</v>
      </c>
      <c r="D15" s="533">
        <v>2225</v>
      </c>
      <c r="E15" s="533">
        <v>1142</v>
      </c>
      <c r="F15" s="534" t="s">
        <v>285</v>
      </c>
      <c r="G15" s="1335"/>
    </row>
    <row r="16" spans="1:7" ht="16.5" customHeight="1">
      <c r="A16" s="530" t="s">
        <v>378</v>
      </c>
      <c r="B16" s="182">
        <v>552</v>
      </c>
      <c r="C16" s="182">
        <v>635</v>
      </c>
      <c r="D16" s="182">
        <v>753</v>
      </c>
      <c r="E16" s="182">
        <v>401</v>
      </c>
      <c r="F16" s="531" t="s">
        <v>379</v>
      </c>
      <c r="G16" s="1335"/>
    </row>
    <row r="17" spans="1:7" s="527" customFormat="1" ht="16.5" customHeight="1">
      <c r="A17" s="529" t="s">
        <v>286</v>
      </c>
      <c r="D17" s="182"/>
      <c r="E17" s="182"/>
      <c r="F17" s="528" t="s">
        <v>287</v>
      </c>
      <c r="G17" s="1335"/>
    </row>
    <row r="18" spans="1:7" s="527" customFormat="1" ht="16.5" customHeight="1">
      <c r="A18" s="525" t="s">
        <v>376</v>
      </c>
      <c r="B18" s="181">
        <v>153837</v>
      </c>
      <c r="C18" s="181">
        <v>155027</v>
      </c>
      <c r="D18" s="181">
        <v>141125</v>
      </c>
      <c r="E18" s="181">
        <v>139598</v>
      </c>
      <c r="F18" s="528" t="s">
        <v>377</v>
      </c>
      <c r="G18" s="1335"/>
    </row>
    <row r="19" spans="1:7" ht="16.5" customHeight="1">
      <c r="A19" s="530" t="s">
        <v>378</v>
      </c>
      <c r="B19" s="182">
        <v>74417</v>
      </c>
      <c r="C19" s="182">
        <v>74512</v>
      </c>
      <c r="D19" s="182">
        <v>67726</v>
      </c>
      <c r="E19" s="182">
        <v>66848</v>
      </c>
      <c r="F19" s="531" t="s">
        <v>379</v>
      </c>
      <c r="G19" s="1335"/>
    </row>
    <row r="20" spans="1:7" s="527" customFormat="1" ht="16.5" customHeight="1">
      <c r="A20" s="532" t="s">
        <v>284</v>
      </c>
      <c r="B20" s="533">
        <v>1546</v>
      </c>
      <c r="C20" s="533">
        <v>1965</v>
      </c>
      <c r="D20" s="533">
        <v>2225</v>
      </c>
      <c r="E20" s="533">
        <v>1095</v>
      </c>
      <c r="F20" s="534" t="s">
        <v>285</v>
      </c>
      <c r="G20" s="1335"/>
    </row>
    <row r="21" spans="1:7" ht="16.5" customHeight="1">
      <c r="A21" s="530" t="s">
        <v>378</v>
      </c>
      <c r="B21" s="182">
        <v>605</v>
      </c>
      <c r="C21" s="182">
        <v>746</v>
      </c>
      <c r="D21" s="182">
        <v>801</v>
      </c>
      <c r="E21" s="182">
        <v>387</v>
      </c>
      <c r="F21" s="531" t="s">
        <v>379</v>
      </c>
      <c r="G21" s="1335"/>
    </row>
    <row r="22" spans="1:7" s="527" customFormat="1" ht="16.5" customHeight="1">
      <c r="A22" s="529" t="s">
        <v>380</v>
      </c>
      <c r="B22" s="182"/>
      <c r="C22" s="182"/>
      <c r="D22" s="182"/>
      <c r="E22" s="182"/>
      <c r="F22" s="528" t="s">
        <v>289</v>
      </c>
      <c r="G22" s="1335"/>
    </row>
    <row r="23" spans="1:7" s="527" customFormat="1" ht="16.5" customHeight="1">
      <c r="A23" s="525" t="s">
        <v>376</v>
      </c>
      <c r="B23" s="181">
        <v>147018</v>
      </c>
      <c r="C23" s="181">
        <v>138083</v>
      </c>
      <c r="D23" s="181">
        <v>140130</v>
      </c>
      <c r="E23" s="181">
        <v>130753</v>
      </c>
      <c r="F23" s="528" t="s">
        <v>377</v>
      </c>
      <c r="G23" s="1335"/>
    </row>
    <row r="24" spans="1:7" ht="16.5" customHeight="1">
      <c r="A24" s="530" t="s">
        <v>378</v>
      </c>
      <c r="B24" s="182">
        <v>70780</v>
      </c>
      <c r="C24" s="182">
        <v>66453</v>
      </c>
      <c r="D24" s="182">
        <v>67271</v>
      </c>
      <c r="E24" s="182">
        <v>62972</v>
      </c>
      <c r="F24" s="531" t="s">
        <v>379</v>
      </c>
      <c r="G24" s="1335"/>
    </row>
    <row r="25" spans="1:7" s="527" customFormat="1" ht="16.5" customHeight="1">
      <c r="A25" s="532" t="s">
        <v>284</v>
      </c>
      <c r="B25" s="533">
        <v>1027</v>
      </c>
      <c r="C25" s="533">
        <v>1219</v>
      </c>
      <c r="D25" s="533">
        <v>1352</v>
      </c>
      <c r="E25" s="533">
        <v>731</v>
      </c>
      <c r="F25" s="534" t="s">
        <v>285</v>
      </c>
      <c r="G25" s="1335"/>
    </row>
    <row r="26" spans="1:7" ht="16.5" customHeight="1">
      <c r="A26" s="530" t="s">
        <v>378</v>
      </c>
      <c r="B26" s="182">
        <v>370</v>
      </c>
      <c r="C26" s="182">
        <v>448</v>
      </c>
      <c r="D26" s="182">
        <v>490</v>
      </c>
      <c r="E26" s="182">
        <v>262</v>
      </c>
      <c r="F26" s="531" t="s">
        <v>379</v>
      </c>
      <c r="G26" s="1335"/>
    </row>
    <row r="27" spans="1:7" s="527" customFormat="1" ht="16.5" customHeight="1">
      <c r="A27" s="529" t="s">
        <v>290</v>
      </c>
      <c r="B27" s="1678"/>
      <c r="C27" s="1678"/>
      <c r="F27" s="528" t="s">
        <v>291</v>
      </c>
      <c r="G27" s="1335"/>
    </row>
    <row r="28" spans="1:7" s="527" customFormat="1" ht="16.5" customHeight="1">
      <c r="A28" s="525" t="s">
        <v>376</v>
      </c>
      <c r="B28" s="181">
        <v>132099</v>
      </c>
      <c r="C28" s="181">
        <v>135352</v>
      </c>
      <c r="D28" s="181">
        <v>130778</v>
      </c>
      <c r="E28" s="181">
        <v>119180</v>
      </c>
      <c r="F28" s="528" t="s">
        <v>377</v>
      </c>
      <c r="G28" s="1335"/>
    </row>
    <row r="29" spans="1:7" ht="16.5" customHeight="1">
      <c r="A29" s="530" t="s">
        <v>378</v>
      </c>
      <c r="B29" s="182">
        <v>63679</v>
      </c>
      <c r="C29" s="182">
        <v>65141</v>
      </c>
      <c r="D29" s="182">
        <v>63185</v>
      </c>
      <c r="E29" s="182">
        <v>57733</v>
      </c>
      <c r="F29" s="531" t="s">
        <v>379</v>
      </c>
      <c r="G29" s="1335"/>
    </row>
    <row r="30" spans="1:7" s="527" customFormat="1" ht="16.5" customHeight="1">
      <c r="A30" s="532" t="s">
        <v>284</v>
      </c>
      <c r="B30" s="533">
        <v>758</v>
      </c>
      <c r="C30" s="533">
        <v>783</v>
      </c>
      <c r="D30" s="533">
        <v>909</v>
      </c>
      <c r="E30" s="533">
        <v>517</v>
      </c>
      <c r="F30" s="534" t="s">
        <v>285</v>
      </c>
      <c r="G30" s="1335"/>
    </row>
    <row r="31" spans="1:7" ht="16.5" customHeight="1">
      <c r="A31" s="530" t="s">
        <v>378</v>
      </c>
      <c r="B31" s="182">
        <v>257</v>
      </c>
      <c r="C31" s="182">
        <v>264</v>
      </c>
      <c r="D31" s="182">
        <v>333</v>
      </c>
      <c r="E31" s="182">
        <v>165</v>
      </c>
      <c r="F31" s="531" t="s">
        <v>379</v>
      </c>
      <c r="G31" s="1335"/>
    </row>
    <row r="32" spans="1:7" s="527" customFormat="1" ht="16.5" customHeight="1">
      <c r="A32" s="529" t="s">
        <v>381</v>
      </c>
      <c r="F32" s="528" t="s">
        <v>293</v>
      </c>
      <c r="G32" s="1335"/>
    </row>
    <row r="33" spans="1:7" s="527" customFormat="1" ht="16.5" customHeight="1">
      <c r="A33" s="525" t="s">
        <v>376</v>
      </c>
      <c r="B33" s="181">
        <v>128895</v>
      </c>
      <c r="C33" s="181">
        <v>126329</v>
      </c>
      <c r="D33" s="181">
        <v>118870</v>
      </c>
      <c r="E33" s="181">
        <v>110413</v>
      </c>
      <c r="F33" s="528" t="s">
        <v>377</v>
      </c>
      <c r="G33" s="1335"/>
    </row>
    <row r="34" spans="1:7" ht="16.5" customHeight="1">
      <c r="A34" s="530" t="s">
        <v>378</v>
      </c>
      <c r="B34" s="182">
        <v>63345</v>
      </c>
      <c r="C34" s="182">
        <v>61191</v>
      </c>
      <c r="D34" s="182">
        <v>57691</v>
      </c>
      <c r="E34" s="182">
        <v>53483</v>
      </c>
      <c r="F34" s="531" t="s">
        <v>379</v>
      </c>
      <c r="G34" s="1335"/>
    </row>
    <row r="35" spans="1:7" s="527" customFormat="1" ht="16.5" customHeight="1">
      <c r="A35" s="532" t="s">
        <v>284</v>
      </c>
      <c r="B35" s="182">
        <v>559</v>
      </c>
      <c r="C35" s="182">
        <v>630</v>
      </c>
      <c r="D35" s="182">
        <v>791</v>
      </c>
      <c r="E35" s="182">
        <v>380</v>
      </c>
      <c r="F35" s="534" t="s">
        <v>285</v>
      </c>
      <c r="G35" s="1335"/>
    </row>
    <row r="36" spans="1:7" ht="16.5" customHeight="1">
      <c r="A36" s="530" t="s">
        <v>378</v>
      </c>
      <c r="B36" s="182">
        <v>188</v>
      </c>
      <c r="C36" s="182">
        <v>192</v>
      </c>
      <c r="D36" s="182">
        <v>272</v>
      </c>
      <c r="E36" s="182">
        <v>149</v>
      </c>
      <c r="F36" s="531" t="s">
        <v>379</v>
      </c>
      <c r="G36" s="1335"/>
    </row>
    <row r="37" spans="1:7" s="527" customFormat="1" ht="16.5" customHeight="1">
      <c r="A37" s="529" t="s">
        <v>294</v>
      </c>
      <c r="F37" s="528" t="s">
        <v>295</v>
      </c>
      <c r="G37" s="1335"/>
    </row>
    <row r="38" spans="1:7" s="527" customFormat="1" ht="16.5" customHeight="1">
      <c r="A38" s="525" t="s">
        <v>376</v>
      </c>
      <c r="B38" s="181">
        <v>120082</v>
      </c>
      <c r="C38" s="181">
        <v>114268</v>
      </c>
      <c r="D38" s="181">
        <v>108985</v>
      </c>
      <c r="E38" s="181">
        <v>101062</v>
      </c>
      <c r="F38" s="528" t="s">
        <v>377</v>
      </c>
      <c r="G38" s="1335"/>
    </row>
    <row r="39" spans="1:7" ht="16.5" customHeight="1">
      <c r="A39" s="530" t="s">
        <v>378</v>
      </c>
      <c r="B39" s="182">
        <v>58402</v>
      </c>
      <c r="C39" s="182">
        <v>55741</v>
      </c>
      <c r="D39" s="182">
        <v>52969</v>
      </c>
      <c r="E39" s="182">
        <v>49146</v>
      </c>
      <c r="F39" s="531" t="s">
        <v>379</v>
      </c>
      <c r="G39" s="1335"/>
    </row>
    <row r="40" spans="1:7" s="527" customFormat="1" ht="16.5" customHeight="1">
      <c r="A40" s="532" t="s">
        <v>284</v>
      </c>
      <c r="B40" s="182">
        <v>356</v>
      </c>
      <c r="C40" s="182">
        <v>406</v>
      </c>
      <c r="D40" s="182">
        <v>433</v>
      </c>
      <c r="E40" s="182">
        <v>135</v>
      </c>
      <c r="F40" s="534" t="s">
        <v>285</v>
      </c>
      <c r="G40" s="1335"/>
    </row>
    <row r="41" spans="1:7" ht="16.5" customHeight="1">
      <c r="A41" s="530" t="s">
        <v>378</v>
      </c>
      <c r="B41" s="182">
        <v>116</v>
      </c>
      <c r="C41" s="182">
        <v>150</v>
      </c>
      <c r="D41" s="182">
        <v>134</v>
      </c>
      <c r="E41" s="182">
        <v>52</v>
      </c>
      <c r="F41" s="531" t="s">
        <v>379</v>
      </c>
      <c r="G41" s="1335"/>
    </row>
    <row r="42" spans="1:7" s="527" customFormat="1" ht="16.5" customHeight="1">
      <c r="A42" s="529" t="s">
        <v>296</v>
      </c>
      <c r="F42" s="528" t="s">
        <v>15</v>
      </c>
      <c r="G42" s="1335"/>
    </row>
    <row r="43" spans="1:7" s="527" customFormat="1" ht="16.5" customHeight="1">
      <c r="A43" s="529" t="s">
        <v>382</v>
      </c>
      <c r="B43" s="536">
        <f>B13+B18+B23+B28+B33+B38</f>
        <v>841305</v>
      </c>
      <c r="C43" s="536">
        <f>+C38+C33+C28+C23+C18+C13</f>
        <v>833880</v>
      </c>
      <c r="D43" s="536">
        <f>+D38+D33+D28+D23+D18+D13</f>
        <v>800888</v>
      </c>
      <c r="E43" s="536">
        <f>+E38+E33+E28+E23+E18+E13</f>
        <v>738314</v>
      </c>
      <c r="F43" s="528" t="s">
        <v>377</v>
      </c>
      <c r="G43" s="1335"/>
    </row>
    <row r="44" spans="1:7" s="527" customFormat="1" ht="16.5" customHeight="1">
      <c r="A44" s="529" t="s">
        <v>378</v>
      </c>
      <c r="B44" s="536">
        <f>B14+B19+B24+B29+B34+B39</f>
        <v>408165</v>
      </c>
      <c r="C44" s="536">
        <f>C12+C18+C24+C29+C34+C39</f>
        <v>403553</v>
      </c>
      <c r="D44" s="536">
        <f>+D39+D34+D29+D24+D19+D14</f>
        <v>386357</v>
      </c>
      <c r="E44" s="536">
        <f>+E39+E34+E29+E24+E19+E14</f>
        <v>356192</v>
      </c>
      <c r="F44" s="526" t="s">
        <v>379</v>
      </c>
      <c r="G44" s="1678"/>
    </row>
    <row r="45" spans="1:7" s="527" customFormat="1" ht="16.5" customHeight="1">
      <c r="A45" s="537" t="s">
        <v>298</v>
      </c>
      <c r="B45" s="536">
        <f>B15+B20+B25+B30+B35+B40</f>
        <v>5803</v>
      </c>
      <c r="C45" s="536">
        <f t="shared" ref="C45:D45" si="0">+C40+C35+C30+C25+C20+C15</f>
        <v>6774</v>
      </c>
      <c r="D45" s="536">
        <f t="shared" si="0"/>
        <v>7935</v>
      </c>
      <c r="E45" s="536">
        <f>+E40+E35+E30+E25+E20+E15</f>
        <v>4000</v>
      </c>
      <c r="F45" s="534" t="s">
        <v>383</v>
      </c>
      <c r="G45" s="1678"/>
    </row>
    <row r="46" spans="1:7" s="527" customFormat="1" ht="16.5" customHeight="1">
      <c r="A46" s="529" t="s">
        <v>378</v>
      </c>
      <c r="B46" s="536">
        <f>B16+B21+B26+B31+B36+B41</f>
        <v>2088</v>
      </c>
      <c r="C46" s="536">
        <f t="shared" ref="C46:D46" si="1">+C41+C36+C31+C26+C21+C16</f>
        <v>2435</v>
      </c>
      <c r="D46" s="536">
        <f t="shared" si="1"/>
        <v>2783</v>
      </c>
      <c r="E46" s="536">
        <f>+E41+E36+E31+E26+E21+E16</f>
        <v>1416</v>
      </c>
      <c r="F46" s="526" t="s">
        <v>379</v>
      </c>
      <c r="G46" s="1678"/>
    </row>
    <row r="47" spans="1:7" s="527" customFormat="1" ht="12" customHeight="1">
      <c r="A47" s="392"/>
      <c r="B47" s="182"/>
      <c r="C47" s="182"/>
      <c r="D47" s="182"/>
      <c r="E47" s="182"/>
      <c r="F47" s="392"/>
      <c r="G47" s="1678"/>
    </row>
    <row r="48" spans="1:7" s="527" customFormat="1" ht="16.5" customHeight="1">
      <c r="A48" s="525" t="s">
        <v>253</v>
      </c>
      <c r="B48" s="536">
        <v>42967</v>
      </c>
      <c r="C48" s="536">
        <v>36627</v>
      </c>
      <c r="D48" s="536">
        <v>33763</v>
      </c>
      <c r="E48" s="536">
        <v>31443</v>
      </c>
      <c r="F48" s="528" t="s">
        <v>384</v>
      </c>
      <c r="G48" s="1335"/>
    </row>
    <row r="49" spans="1:7" ht="16.5" customHeight="1">
      <c r="A49" s="530" t="s">
        <v>378</v>
      </c>
      <c r="B49" s="176">
        <v>37390</v>
      </c>
      <c r="C49" s="176">
        <v>31474</v>
      </c>
      <c r="D49" s="176">
        <v>29091</v>
      </c>
      <c r="E49" s="176">
        <v>27244</v>
      </c>
      <c r="F49" s="538" t="s">
        <v>379</v>
      </c>
      <c r="G49" s="1335"/>
    </row>
    <row r="50" spans="1:7" ht="12.75" customHeight="1">
      <c r="C50" s="516"/>
      <c r="D50" s="536"/>
      <c r="F50" s="392"/>
      <c r="G50" s="1335"/>
    </row>
    <row r="51" spans="1:7" ht="12.75" customHeight="1">
      <c r="C51" s="536"/>
      <c r="F51" s="392"/>
      <c r="G51" s="1335"/>
    </row>
    <row r="52" spans="1:7" ht="12.75" customHeight="1">
      <c r="F52" s="392"/>
      <c r="G52" s="1335"/>
    </row>
    <row r="53" spans="1:7" ht="11.1" customHeight="1">
      <c r="C53" s="524"/>
      <c r="F53" s="392"/>
    </row>
    <row r="54" spans="1:7" ht="12.75" customHeight="1">
      <c r="A54" s="522"/>
      <c r="B54" s="1678"/>
      <c r="C54" s="524"/>
      <c r="D54" s="539"/>
      <c r="E54" s="539"/>
      <c r="F54" s="392"/>
    </row>
    <row r="55" spans="1:7" s="540" customFormat="1" ht="12.75" customHeight="1">
      <c r="B55" s="1678"/>
      <c r="C55" s="514"/>
      <c r="D55" s="541"/>
      <c r="E55" s="541"/>
    </row>
    <row r="56" spans="1:7" ht="15">
      <c r="A56" s="367"/>
      <c r="B56" s="1678"/>
      <c r="F56" s="542"/>
    </row>
    <row r="57" spans="1:7" s="545" customFormat="1" ht="12.75" customHeight="1">
      <c r="A57" s="367" t="s">
        <v>299</v>
      </c>
      <c r="C57" s="514"/>
      <c r="D57" s="543"/>
      <c r="E57" s="544"/>
      <c r="F57" s="369" t="s">
        <v>385</v>
      </c>
    </row>
    <row r="58" spans="1:7" s="392" customFormat="1" ht="12.75" customHeight="1">
      <c r="A58" s="32" t="s">
        <v>1828</v>
      </c>
      <c r="C58" s="32"/>
      <c r="D58" s="32"/>
      <c r="F58" s="33" t="s">
        <v>1827</v>
      </c>
    </row>
    <row r="59" spans="1:7" ht="12.75" customHeight="1">
      <c r="A59" s="2507"/>
      <c r="B59" s="2507"/>
      <c r="C59" s="2507"/>
      <c r="D59" s="2507"/>
      <c r="E59" s="2507"/>
      <c r="F59" s="2507"/>
    </row>
    <row r="60" spans="1:7" ht="12.75" customHeight="1">
      <c r="A60" s="522"/>
      <c r="B60" s="522"/>
      <c r="C60" s="539"/>
      <c r="D60" s="539"/>
      <c r="F60" s="522"/>
    </row>
    <row r="61" spans="1:7" ht="12.75" customHeight="1">
      <c r="A61" s="522"/>
      <c r="B61" s="522"/>
      <c r="C61" s="546"/>
      <c r="D61" s="539"/>
      <c r="E61" s="539"/>
      <c r="F61" s="522"/>
    </row>
    <row r="62" spans="1:7" ht="12.75" customHeight="1">
      <c r="A62" s="522"/>
      <c r="B62" s="522"/>
      <c r="C62" s="544"/>
      <c r="D62" s="539"/>
      <c r="E62" s="539"/>
      <c r="F62" s="522"/>
    </row>
    <row r="63" spans="1:7" ht="12.75" customHeight="1">
      <c r="A63" s="522"/>
      <c r="B63" s="522"/>
      <c r="C63" s="547"/>
      <c r="D63" s="539"/>
      <c r="E63" s="539"/>
      <c r="F63" s="522"/>
    </row>
    <row r="64" spans="1:7" ht="12.75" customHeight="1">
      <c r="A64" s="548"/>
      <c r="B64" s="548"/>
      <c r="C64" s="549"/>
      <c r="D64" s="539"/>
      <c r="E64" s="539"/>
      <c r="F64" s="522"/>
    </row>
    <row r="65" spans="1:6" ht="12.75" customHeight="1">
      <c r="A65" s="522"/>
      <c r="B65" s="522"/>
      <c r="D65" s="539"/>
      <c r="E65" s="539"/>
      <c r="F65" s="522"/>
    </row>
    <row r="66" spans="1:6" ht="15">
      <c r="A66" s="522"/>
      <c r="B66" s="522"/>
      <c r="C66" s="524"/>
      <c r="D66" s="539"/>
      <c r="E66" s="539"/>
      <c r="F66" s="522"/>
    </row>
    <row r="67" spans="1:6" ht="15">
      <c r="A67" s="522"/>
      <c r="B67" s="522"/>
      <c r="D67" s="539"/>
      <c r="E67" s="539"/>
      <c r="F67" s="522"/>
    </row>
    <row r="68" spans="1:6" ht="15">
      <c r="A68" s="522"/>
      <c r="B68" s="522"/>
      <c r="D68" s="539"/>
      <c r="E68" s="539"/>
      <c r="F68" s="522"/>
    </row>
    <row r="69" spans="1:6" ht="15">
      <c r="A69" s="522"/>
      <c r="B69" s="522"/>
      <c r="D69" s="539"/>
      <c r="E69" s="539"/>
      <c r="F69" s="522"/>
    </row>
    <row r="71" spans="1:6">
      <c r="C71" s="524"/>
    </row>
    <row r="72" spans="1:6">
      <c r="C72" s="550"/>
    </row>
    <row r="73" spans="1:6">
      <c r="C73" s="524"/>
    </row>
    <row r="74" spans="1:6">
      <c r="C74" s="524"/>
    </row>
    <row r="75" spans="1:6">
      <c r="C75" s="524"/>
    </row>
    <row r="76" spans="1:6">
      <c r="C76" s="524"/>
    </row>
    <row r="77" spans="1:6">
      <c r="C77" s="524"/>
    </row>
    <row r="82" spans="3:3" ht="15">
      <c r="C82" s="539"/>
    </row>
    <row r="83" spans="3:3">
      <c r="C83" s="551"/>
    </row>
    <row r="85" spans="3:3" ht="15">
      <c r="C85" s="539"/>
    </row>
    <row r="86" spans="3:3" ht="15">
      <c r="C86" s="539"/>
    </row>
    <row r="87" spans="3:3">
      <c r="C87" s="551"/>
    </row>
    <row r="88" spans="3:3" ht="15">
      <c r="C88" s="539"/>
    </row>
    <row r="89" spans="3:3" ht="15">
      <c r="C89" s="539"/>
    </row>
    <row r="90" spans="3:3" ht="15">
      <c r="C90" s="539"/>
    </row>
    <row r="91" spans="3:3" ht="15">
      <c r="C91" s="539"/>
    </row>
    <row r="92" spans="3:3" ht="15">
      <c r="C92" s="539"/>
    </row>
    <row r="93" spans="3:3" ht="15">
      <c r="C93" s="539"/>
    </row>
    <row r="94" spans="3:3" ht="15">
      <c r="C94" s="539"/>
    </row>
    <row r="95" spans="3:3" ht="15">
      <c r="C95" s="539"/>
    </row>
    <row r="96" spans="3:3" ht="15">
      <c r="C96" s="539"/>
    </row>
    <row r="97" spans="3:3" ht="15">
      <c r="C97" s="539"/>
    </row>
    <row r="98" spans="3:3" ht="15">
      <c r="C98" s="539"/>
    </row>
    <row r="113" s="516" customFormat="1"/>
    <row r="114" s="516" customFormat="1"/>
    <row r="115" s="516" customFormat="1"/>
    <row r="116" s="516" customFormat="1"/>
    <row r="117" s="516" customFormat="1"/>
    <row r="118" s="516" customFormat="1"/>
    <row r="119" s="516" customFormat="1"/>
    <row r="120" s="516" customFormat="1"/>
    <row r="121" s="516" customFormat="1"/>
    <row r="122" s="516" customFormat="1"/>
  </sheetData>
  <mergeCells count="1">
    <mergeCell ref="A59:F59"/>
  </mergeCells>
  <pageMargins left="0.78740157480314965" right="0.78740157480314965" top="1.1811023622047245" bottom="0.98425196850393704" header="0.51181102362204722" footer="0.51181102362204722"/>
  <pageSetup paperSize="9" scale="70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sheetPr syncVertical="1" syncRef="A1">
    <tabColor theme="5" tint="-0.249977111117893"/>
  </sheetPr>
  <dimension ref="A1:E114"/>
  <sheetViews>
    <sheetView showGridLines="0" view="pageLayout" zoomScale="70" zoomScalePageLayoutView="70" workbookViewId="0">
      <selection activeCell="F1" sqref="F1:J1048576"/>
    </sheetView>
  </sheetViews>
  <sheetFormatPr baseColWidth="10" defaultColWidth="11" defaultRowHeight="12.75"/>
  <cols>
    <col min="1" max="1" width="35.7109375" style="553" customWidth="1"/>
    <col min="2" max="2" width="14.7109375" style="553" customWidth="1"/>
    <col min="3" max="4" width="12.7109375" style="553" customWidth="1"/>
    <col min="5" max="5" width="36.28515625" style="553" customWidth="1"/>
    <col min="6" max="16384" width="11" style="553"/>
  </cols>
  <sheetData>
    <row r="1" spans="1:5" ht="24.75" customHeight="1">
      <c r="A1" s="552" t="s">
        <v>365</v>
      </c>
      <c r="B1" s="552"/>
      <c r="E1" s="554" t="s">
        <v>366</v>
      </c>
    </row>
    <row r="2" spans="1:5" ht="18.95" customHeight="1">
      <c r="E2" s="555"/>
    </row>
    <row r="3" spans="1:5" ht="18.95" customHeight="1">
      <c r="A3" s="556" t="s">
        <v>386</v>
      </c>
      <c r="B3" s="556"/>
      <c r="C3" s="203"/>
      <c r="D3" s="2508" t="s">
        <v>387</v>
      </c>
      <c r="E3" s="2508"/>
    </row>
    <row r="4" spans="1:5" ht="18.95" customHeight="1">
      <c r="A4" s="557" t="s">
        <v>388</v>
      </c>
      <c r="B4" s="557"/>
      <c r="E4" s="558" t="s">
        <v>389</v>
      </c>
    </row>
    <row r="5" spans="1:5" ht="18.95" customHeight="1">
      <c r="A5" s="559"/>
      <c r="B5" s="559"/>
      <c r="E5" s="560"/>
    </row>
    <row r="6" spans="1:5" ht="18.95" customHeight="1">
      <c r="A6" s="559"/>
      <c r="B6" s="561" t="s">
        <v>261</v>
      </c>
      <c r="C6" s="2509" t="s">
        <v>390</v>
      </c>
      <c r="D6" s="2509"/>
      <c r="E6" s="560"/>
    </row>
    <row r="7" spans="1:5" ht="13.5" customHeight="1">
      <c r="A7" s="1750" t="s">
        <v>2357</v>
      </c>
      <c r="B7" s="562" t="s">
        <v>262</v>
      </c>
      <c r="C7" s="563" t="s">
        <v>15</v>
      </c>
      <c r="D7" s="564" t="s">
        <v>275</v>
      </c>
      <c r="E7" s="1659" t="s">
        <v>2356</v>
      </c>
    </row>
    <row r="8" spans="1:5" ht="13.5" customHeight="1">
      <c r="A8" s="214"/>
      <c r="C8" s="565" t="s">
        <v>14</v>
      </c>
      <c r="D8" s="564" t="s">
        <v>8</v>
      </c>
      <c r="E8" s="217"/>
    </row>
    <row r="9" spans="1:5" ht="8.1" customHeight="1">
      <c r="C9" s="567"/>
      <c r="D9" s="567"/>
    </row>
    <row r="10" spans="1:5" s="561" customFormat="1" ht="15" customHeight="1">
      <c r="A10" s="214"/>
      <c r="B10" s="568"/>
      <c r="C10" s="568"/>
      <c r="D10" s="568"/>
      <c r="E10" s="217"/>
    </row>
    <row r="11" spans="1:5" s="561" customFormat="1" ht="17.100000000000001" customHeight="1">
      <c r="A11" s="51" t="s">
        <v>35</v>
      </c>
      <c r="B11" s="569">
        <f>SUM(B12:B19)</f>
        <v>365</v>
      </c>
      <c r="C11" s="569">
        <f>SUM(C12:C19)</f>
        <v>73749</v>
      </c>
      <c r="D11" s="569">
        <f>SUM(D12:D19)</f>
        <v>35614</v>
      </c>
      <c r="E11" s="53" t="s">
        <v>36</v>
      </c>
    </row>
    <row r="12" spans="1:5" ht="17.100000000000001" customHeight="1">
      <c r="A12" s="54" t="s">
        <v>37</v>
      </c>
      <c r="B12" s="55">
        <v>11</v>
      </c>
      <c r="C12" s="55">
        <v>2212</v>
      </c>
      <c r="D12" s="55">
        <v>1057</v>
      </c>
      <c r="E12" s="56" t="s">
        <v>38</v>
      </c>
    </row>
    <row r="13" spans="1:5" ht="17.100000000000001" customHeight="1">
      <c r="A13" s="54" t="s">
        <v>39</v>
      </c>
      <c r="B13" s="55">
        <v>9</v>
      </c>
      <c r="C13" s="55">
        <v>1490</v>
      </c>
      <c r="D13" s="55">
        <v>718</v>
      </c>
      <c r="E13" s="56" t="s">
        <v>40</v>
      </c>
    </row>
    <row r="14" spans="1:5" ht="17.100000000000001" customHeight="1">
      <c r="A14" s="57" t="s">
        <v>41</v>
      </c>
      <c r="B14" s="55">
        <v>6</v>
      </c>
      <c r="C14" s="55">
        <v>702</v>
      </c>
      <c r="D14" s="55">
        <v>330</v>
      </c>
      <c r="E14" s="56" t="s">
        <v>42</v>
      </c>
    </row>
    <row r="15" spans="1:5" ht="17.100000000000001" customHeight="1">
      <c r="A15" s="58" t="s">
        <v>43</v>
      </c>
      <c r="B15" s="55">
        <v>34</v>
      </c>
      <c r="C15" s="55">
        <v>6098</v>
      </c>
      <c r="D15" s="55">
        <v>2977</v>
      </c>
      <c r="E15" s="56" t="s">
        <v>44</v>
      </c>
    </row>
    <row r="16" spans="1:5" ht="17.100000000000001" customHeight="1">
      <c r="A16" s="58" t="s">
        <v>45</v>
      </c>
      <c r="B16" s="55">
        <v>12</v>
      </c>
      <c r="C16" s="55">
        <v>1807</v>
      </c>
      <c r="D16" s="55">
        <v>857</v>
      </c>
      <c r="E16" s="56" t="s">
        <v>46</v>
      </c>
    </row>
    <row r="17" spans="1:5" ht="17.100000000000001" customHeight="1">
      <c r="A17" s="58" t="s">
        <v>47</v>
      </c>
      <c r="B17" s="55">
        <v>219</v>
      </c>
      <c r="C17" s="55">
        <v>45619</v>
      </c>
      <c r="D17" s="55">
        <v>21985</v>
      </c>
      <c r="E17" s="56" t="s">
        <v>48</v>
      </c>
    </row>
    <row r="18" spans="1:5" ht="17.100000000000001" customHeight="1">
      <c r="A18" s="58" t="s">
        <v>49</v>
      </c>
      <c r="B18" s="55">
        <v>55</v>
      </c>
      <c r="C18" s="55">
        <v>11212</v>
      </c>
      <c r="D18" s="55">
        <v>5346</v>
      </c>
      <c r="E18" s="56" t="s">
        <v>50</v>
      </c>
    </row>
    <row r="19" spans="1:5" ht="17.100000000000001" customHeight="1">
      <c r="A19" s="58" t="s">
        <v>51</v>
      </c>
      <c r="B19" s="55">
        <v>19</v>
      </c>
      <c r="C19" s="55">
        <v>4609</v>
      </c>
      <c r="D19" s="55">
        <v>2344</v>
      </c>
      <c r="E19" s="56" t="s">
        <v>52</v>
      </c>
    </row>
    <row r="20" spans="1:5" ht="17.100000000000001" customHeight="1">
      <c r="A20" s="59" t="s">
        <v>53</v>
      </c>
      <c r="B20" s="569">
        <f>SUM(B21:B28)</f>
        <v>193</v>
      </c>
      <c r="C20" s="569">
        <f>SUM(C21:C28)</f>
        <v>34430</v>
      </c>
      <c r="D20" s="569">
        <f>SUM(D21:D28)</f>
        <v>16361</v>
      </c>
      <c r="E20" s="60" t="s">
        <v>54</v>
      </c>
    </row>
    <row r="21" spans="1:5" ht="17.100000000000001" customHeight="1">
      <c r="A21" s="54" t="s">
        <v>55</v>
      </c>
      <c r="B21" s="55">
        <v>20</v>
      </c>
      <c r="C21" s="55">
        <v>3723</v>
      </c>
      <c r="D21" s="55">
        <v>1751</v>
      </c>
      <c r="E21" s="61" t="s">
        <v>56</v>
      </c>
    </row>
    <row r="22" spans="1:5" ht="17.100000000000001" customHeight="1">
      <c r="A22" s="54" t="s">
        <v>57</v>
      </c>
      <c r="B22" s="55">
        <v>3</v>
      </c>
      <c r="C22" s="55">
        <v>566</v>
      </c>
      <c r="D22" s="55">
        <v>254</v>
      </c>
      <c r="E22" s="61" t="s">
        <v>58</v>
      </c>
    </row>
    <row r="23" spans="1:5" ht="17.100000000000001" customHeight="1">
      <c r="A23" s="54" t="s">
        <v>59</v>
      </c>
      <c r="B23" s="55">
        <v>5</v>
      </c>
      <c r="C23" s="55">
        <v>700</v>
      </c>
      <c r="D23" s="55">
        <v>339</v>
      </c>
      <c r="E23" s="61" t="s">
        <v>60</v>
      </c>
    </row>
    <row r="24" spans="1:5" ht="17.100000000000001" customHeight="1">
      <c r="A24" s="54" t="s">
        <v>61</v>
      </c>
      <c r="B24" s="55">
        <v>12</v>
      </c>
      <c r="C24" s="55">
        <v>3044</v>
      </c>
      <c r="D24" s="55">
        <v>1424</v>
      </c>
      <c r="E24" s="56" t="s">
        <v>62</v>
      </c>
    </row>
    <row r="25" spans="1:5" ht="17.100000000000001" customHeight="1">
      <c r="A25" s="54" t="s">
        <v>63</v>
      </c>
      <c r="B25" s="55">
        <v>5</v>
      </c>
      <c r="C25" s="55">
        <v>799</v>
      </c>
      <c r="D25" s="55">
        <v>363</v>
      </c>
      <c r="E25" s="61" t="s">
        <v>64</v>
      </c>
    </row>
    <row r="26" spans="1:5" s="561" customFormat="1" ht="17.100000000000001" customHeight="1">
      <c r="A26" s="54" t="s">
        <v>65</v>
      </c>
      <c r="B26" s="55">
        <v>41</v>
      </c>
      <c r="C26" s="55">
        <v>9177</v>
      </c>
      <c r="D26" s="55">
        <v>4384</v>
      </c>
      <c r="E26" s="61" t="s">
        <v>66</v>
      </c>
    </row>
    <row r="27" spans="1:5" ht="17.100000000000001" customHeight="1">
      <c r="A27" s="54" t="s">
        <v>67</v>
      </c>
      <c r="B27" s="55">
        <v>91</v>
      </c>
      <c r="C27" s="55">
        <v>14240</v>
      </c>
      <c r="D27" s="55">
        <v>6859</v>
      </c>
      <c r="E27" s="61" t="s">
        <v>68</v>
      </c>
    </row>
    <row r="28" spans="1:5" ht="17.100000000000001" customHeight="1">
      <c r="A28" s="54" t="s">
        <v>69</v>
      </c>
      <c r="B28" s="55">
        <v>16</v>
      </c>
      <c r="C28" s="55">
        <v>2181</v>
      </c>
      <c r="D28" s="55">
        <v>987</v>
      </c>
      <c r="E28" s="61" t="s">
        <v>70</v>
      </c>
    </row>
    <row r="29" spans="1:5" ht="17.100000000000001" customHeight="1">
      <c r="A29" s="51" t="s">
        <v>71</v>
      </c>
      <c r="B29" s="569">
        <f>SUM(B30:B38)</f>
        <v>522</v>
      </c>
      <c r="C29" s="569">
        <f>SUM(C30:C38)</f>
        <v>96595</v>
      </c>
      <c r="D29" s="569">
        <f>SUM(D30:D38)</f>
        <v>46833</v>
      </c>
      <c r="E29" s="53" t="s">
        <v>72</v>
      </c>
    </row>
    <row r="30" spans="1:5" ht="17.100000000000001" customHeight="1">
      <c r="A30" s="62" t="s">
        <v>73</v>
      </c>
      <c r="B30" s="55">
        <v>146</v>
      </c>
      <c r="C30" s="55">
        <v>27529</v>
      </c>
      <c r="D30" s="55">
        <v>13312</v>
      </c>
      <c r="E30" s="56" t="s">
        <v>74</v>
      </c>
    </row>
    <row r="31" spans="1:5" ht="17.100000000000001" customHeight="1">
      <c r="A31" s="63" t="s">
        <v>75</v>
      </c>
      <c r="B31" s="55">
        <v>15</v>
      </c>
      <c r="C31" s="55">
        <v>1590</v>
      </c>
      <c r="D31" s="55">
        <v>769</v>
      </c>
      <c r="E31" s="56" t="s">
        <v>76</v>
      </c>
    </row>
    <row r="32" spans="1:5" ht="17.100000000000001" customHeight="1">
      <c r="A32" s="62" t="s">
        <v>77</v>
      </c>
      <c r="B32" s="55">
        <v>21</v>
      </c>
      <c r="C32" s="55">
        <v>4288</v>
      </c>
      <c r="D32" s="55">
        <v>2047</v>
      </c>
      <c r="E32" s="56" t="s">
        <v>78</v>
      </c>
    </row>
    <row r="33" spans="1:5" ht="17.100000000000001" customHeight="1">
      <c r="A33" s="54" t="s">
        <v>79</v>
      </c>
      <c r="B33" s="55">
        <v>225</v>
      </c>
      <c r="C33" s="55">
        <v>43447</v>
      </c>
      <c r="D33" s="55">
        <v>21209</v>
      </c>
      <c r="E33" s="56" t="s">
        <v>80</v>
      </c>
    </row>
    <row r="34" spans="1:5" ht="17.100000000000001" customHeight="1">
      <c r="A34" s="63" t="s">
        <v>81</v>
      </c>
      <c r="B34" s="55">
        <v>24</v>
      </c>
      <c r="C34" s="55">
        <v>2822</v>
      </c>
      <c r="D34" s="55">
        <v>1369</v>
      </c>
      <c r="E34" s="56" t="s">
        <v>1535</v>
      </c>
    </row>
    <row r="35" spans="1:5" s="561" customFormat="1" ht="17.100000000000001" customHeight="1">
      <c r="A35" s="54" t="s">
        <v>82</v>
      </c>
      <c r="B35" s="55">
        <v>38</v>
      </c>
      <c r="C35" s="55">
        <v>7582</v>
      </c>
      <c r="D35" s="55">
        <v>3597</v>
      </c>
      <c r="E35" s="56" t="s">
        <v>83</v>
      </c>
    </row>
    <row r="36" spans="1:5" ht="17.100000000000001" customHeight="1">
      <c r="A36" s="54" t="s">
        <v>84</v>
      </c>
      <c r="B36" s="55">
        <v>19</v>
      </c>
      <c r="C36" s="55">
        <v>2353</v>
      </c>
      <c r="D36" s="55">
        <v>1150</v>
      </c>
      <c r="E36" s="56" t="s">
        <v>85</v>
      </c>
    </row>
    <row r="37" spans="1:5" ht="17.100000000000001" customHeight="1">
      <c r="A37" s="54" t="s">
        <v>86</v>
      </c>
      <c r="B37" s="55">
        <v>26</v>
      </c>
      <c r="C37" s="55">
        <v>6007</v>
      </c>
      <c r="D37" s="55">
        <v>2924</v>
      </c>
      <c r="E37" s="56" t="s">
        <v>87</v>
      </c>
    </row>
    <row r="38" spans="1:5" ht="17.100000000000001" customHeight="1">
      <c r="A38" s="54" t="s">
        <v>88</v>
      </c>
      <c r="B38" s="55">
        <v>8</v>
      </c>
      <c r="C38" s="55">
        <v>977</v>
      </c>
      <c r="D38" s="55">
        <v>456</v>
      </c>
      <c r="E38" s="56" t="s">
        <v>89</v>
      </c>
    </row>
    <row r="39" spans="1:5" ht="17.100000000000001" customHeight="1">
      <c r="A39" s="64" t="s">
        <v>90</v>
      </c>
      <c r="B39" s="569">
        <f>SUM(B40:B46)</f>
        <v>607</v>
      </c>
      <c r="C39" s="569">
        <f>SUM(C40:C46)</f>
        <v>134873</v>
      </c>
      <c r="D39" s="569">
        <f>SUM(D40:D46)</f>
        <v>65911</v>
      </c>
      <c r="E39" s="53" t="s">
        <v>91</v>
      </c>
    </row>
    <row r="40" spans="1:5" ht="17.100000000000001" customHeight="1">
      <c r="A40" s="62" t="s">
        <v>92</v>
      </c>
      <c r="B40" s="55">
        <v>161</v>
      </c>
      <c r="C40" s="55">
        <v>28674</v>
      </c>
      <c r="D40" s="55">
        <v>14012</v>
      </c>
      <c r="E40" s="61" t="s">
        <v>93</v>
      </c>
    </row>
    <row r="41" spans="1:5" ht="17.100000000000001" customHeight="1">
      <c r="A41" s="62" t="s">
        <v>94</v>
      </c>
      <c r="B41" s="55">
        <v>40</v>
      </c>
      <c r="C41" s="55">
        <v>8279</v>
      </c>
      <c r="D41" s="55">
        <v>3959</v>
      </c>
      <c r="E41" s="56" t="s">
        <v>95</v>
      </c>
    </row>
    <row r="42" spans="1:5" ht="17.100000000000001" customHeight="1">
      <c r="A42" s="62" t="s">
        <v>96</v>
      </c>
      <c r="B42" s="55">
        <v>103</v>
      </c>
      <c r="C42" s="55">
        <v>22127</v>
      </c>
      <c r="D42" s="55">
        <v>10839</v>
      </c>
      <c r="E42" s="56" t="s">
        <v>97</v>
      </c>
    </row>
    <row r="43" spans="1:5" ht="17.100000000000001" customHeight="1">
      <c r="A43" s="62" t="s">
        <v>98</v>
      </c>
      <c r="B43" s="55">
        <v>92</v>
      </c>
      <c r="C43" s="55">
        <v>35303</v>
      </c>
      <c r="D43" s="55">
        <v>17325</v>
      </c>
      <c r="E43" s="56" t="s">
        <v>99</v>
      </c>
    </row>
    <row r="44" spans="1:5" ht="17.100000000000001" customHeight="1">
      <c r="A44" s="62" t="s">
        <v>100</v>
      </c>
      <c r="B44" s="55">
        <v>40</v>
      </c>
      <c r="C44" s="55">
        <v>6107</v>
      </c>
      <c r="D44" s="55">
        <v>2913</v>
      </c>
      <c r="E44" s="61" t="s">
        <v>101</v>
      </c>
    </row>
    <row r="45" spans="1:5" ht="17.100000000000001" customHeight="1">
      <c r="A45" s="62" t="s">
        <v>102</v>
      </c>
      <c r="B45" s="55">
        <v>27</v>
      </c>
      <c r="C45" s="55">
        <v>4633</v>
      </c>
      <c r="D45" s="55">
        <v>2332</v>
      </c>
      <c r="E45" s="61" t="s">
        <v>103</v>
      </c>
    </row>
    <row r="46" spans="1:5" ht="17.100000000000001" customHeight="1">
      <c r="A46" s="62" t="s">
        <v>104</v>
      </c>
      <c r="B46" s="55">
        <v>144</v>
      </c>
      <c r="C46" s="55">
        <v>29750</v>
      </c>
      <c r="D46" s="55">
        <v>14531</v>
      </c>
      <c r="E46" s="56" t="s">
        <v>105</v>
      </c>
    </row>
    <row r="47" spans="1:5" s="561" customFormat="1" ht="17.100000000000001" customHeight="1">
      <c r="A47" s="65" t="s">
        <v>106</v>
      </c>
      <c r="B47" s="569">
        <f>SUM(B48:B52)</f>
        <v>250</v>
      </c>
      <c r="C47" s="569">
        <f>SUM(C48:C52)</f>
        <v>41818</v>
      </c>
      <c r="D47" s="569">
        <f>SUM(D48:D52)</f>
        <v>20049</v>
      </c>
      <c r="E47" s="53" t="s">
        <v>107</v>
      </c>
    </row>
    <row r="48" spans="1:5" ht="17.100000000000001" customHeight="1">
      <c r="A48" s="66" t="s">
        <v>108</v>
      </c>
      <c r="B48" s="55">
        <v>19</v>
      </c>
      <c r="C48" s="55">
        <v>2877</v>
      </c>
      <c r="D48" s="55">
        <v>1349</v>
      </c>
      <c r="E48" s="56" t="s">
        <v>109</v>
      </c>
    </row>
    <row r="49" spans="1:5" ht="17.100000000000001" customHeight="1">
      <c r="A49" s="62" t="s">
        <v>110</v>
      </c>
      <c r="B49" s="55">
        <v>96</v>
      </c>
      <c r="C49" s="55">
        <v>12744</v>
      </c>
      <c r="D49" s="55">
        <v>6107</v>
      </c>
      <c r="E49" s="56" t="s">
        <v>111</v>
      </c>
    </row>
    <row r="50" spans="1:5" s="203" customFormat="1" ht="17.100000000000001" customHeight="1">
      <c r="A50" s="62" t="s">
        <v>112</v>
      </c>
      <c r="B50" s="55">
        <v>62</v>
      </c>
      <c r="C50" s="55">
        <v>8755</v>
      </c>
      <c r="D50" s="55">
        <v>4250</v>
      </c>
      <c r="E50" s="56" t="s">
        <v>113</v>
      </c>
    </row>
    <row r="51" spans="1:5" ht="17.100000000000001" customHeight="1">
      <c r="A51" s="62" t="s">
        <v>114</v>
      </c>
      <c r="B51" s="55">
        <v>19</v>
      </c>
      <c r="C51" s="55">
        <v>2650</v>
      </c>
      <c r="D51" s="55">
        <v>1273</v>
      </c>
      <c r="E51" s="56" t="s">
        <v>115</v>
      </c>
    </row>
    <row r="52" spans="1:5" ht="17.100000000000001" customHeight="1">
      <c r="A52" s="62" t="s">
        <v>116</v>
      </c>
      <c r="B52" s="55">
        <v>54</v>
      </c>
      <c r="C52" s="55">
        <v>14792</v>
      </c>
      <c r="D52" s="55">
        <v>7070</v>
      </c>
      <c r="E52" s="61" t="s">
        <v>117</v>
      </c>
    </row>
    <row r="53" spans="1:5" ht="12.75" customHeight="1">
      <c r="A53" s="1343"/>
      <c r="B53" s="1343"/>
      <c r="C53" s="1343"/>
      <c r="D53" s="1343"/>
      <c r="E53" s="1343"/>
    </row>
    <row r="54" spans="1:5" ht="19.5" customHeight="1">
      <c r="A54" s="513" t="s">
        <v>365</v>
      </c>
      <c r="B54" s="513"/>
      <c r="C54" s="571"/>
      <c r="D54" s="571"/>
      <c r="E54" s="515" t="s">
        <v>366</v>
      </c>
    </row>
    <row r="55" spans="1:5" s="561" customFormat="1" ht="12.75" customHeight="1">
      <c r="A55" s="571"/>
      <c r="B55" s="571"/>
      <c r="C55" s="571"/>
      <c r="D55" s="571"/>
      <c r="E55" s="572"/>
    </row>
    <row r="56" spans="1:5" ht="18.600000000000001" customHeight="1">
      <c r="A56" s="573" t="s">
        <v>386</v>
      </c>
      <c r="B56" s="573"/>
      <c r="C56" s="392"/>
      <c r="D56" s="2510" t="s">
        <v>387</v>
      </c>
      <c r="E56" s="2510"/>
    </row>
    <row r="57" spans="1:5" ht="21" customHeight="1">
      <c r="A57" s="574" t="s">
        <v>391</v>
      </c>
      <c r="B57" s="574"/>
      <c r="C57" s="571"/>
      <c r="D57" s="571"/>
      <c r="E57" s="575" t="s">
        <v>392</v>
      </c>
    </row>
    <row r="58" spans="1:5" ht="12.75" customHeight="1">
      <c r="A58" s="574"/>
      <c r="B58" s="574"/>
      <c r="C58" s="571"/>
      <c r="D58" s="571"/>
      <c r="E58" s="575"/>
    </row>
    <row r="59" spans="1:5" ht="12.75" customHeight="1">
      <c r="A59" s="576"/>
      <c r="B59" s="2511" t="s">
        <v>261</v>
      </c>
      <c r="C59" s="2511" t="s">
        <v>390</v>
      </c>
      <c r="D59" s="2511"/>
      <c r="E59" s="577"/>
    </row>
    <row r="60" spans="1:5" ht="12.75" customHeight="1">
      <c r="A60" s="1750" t="s">
        <v>2357</v>
      </c>
      <c r="B60" s="2511"/>
      <c r="C60" s="578" t="s">
        <v>15</v>
      </c>
      <c r="D60" s="579" t="s">
        <v>275</v>
      </c>
      <c r="E60" s="1659" t="s">
        <v>2356</v>
      </c>
    </row>
    <row r="61" spans="1:5" ht="15" customHeight="1">
      <c r="A61" s="252"/>
      <c r="B61" s="580" t="s">
        <v>262</v>
      </c>
      <c r="C61" s="580" t="s">
        <v>14</v>
      </c>
      <c r="D61" s="579" t="s">
        <v>8</v>
      </c>
      <c r="E61" s="256"/>
    </row>
    <row r="62" spans="1:5" ht="15" customHeight="1">
      <c r="A62" s="581"/>
      <c r="B62" s="582"/>
      <c r="C62" s="582"/>
      <c r="D62" s="582"/>
      <c r="E62" s="571"/>
    </row>
    <row r="63" spans="1:5" ht="15" customHeight="1">
      <c r="A63" s="85" t="s">
        <v>120</v>
      </c>
      <c r="B63" s="299">
        <f>SUM(B64:B72)</f>
        <v>1245</v>
      </c>
      <c r="C63" s="299">
        <f>SUM(C64:C72)</f>
        <v>263606</v>
      </c>
      <c r="D63" s="299">
        <f>SUM(D64:D72)</f>
        <v>127879</v>
      </c>
      <c r="E63" s="96" t="s">
        <v>121</v>
      </c>
    </row>
    <row r="64" spans="1:5" s="561" customFormat="1" ht="15" customHeight="1">
      <c r="A64" s="261" t="s">
        <v>122</v>
      </c>
      <c r="B64" s="55">
        <v>42</v>
      </c>
      <c r="C64" s="55">
        <v>7566</v>
      </c>
      <c r="D64" s="55">
        <v>3634</v>
      </c>
      <c r="E64" s="262" t="s">
        <v>123</v>
      </c>
    </row>
    <row r="65" spans="1:5" ht="15" customHeight="1">
      <c r="A65" s="261" t="s">
        <v>124</v>
      </c>
      <c r="B65" s="55">
        <v>127</v>
      </c>
      <c r="C65" s="55">
        <v>25605</v>
      </c>
      <c r="D65" s="55">
        <v>12361</v>
      </c>
      <c r="E65" s="262" t="s">
        <v>125</v>
      </c>
    </row>
    <row r="66" spans="1:5" ht="15" customHeight="1">
      <c r="A66" s="263" t="s">
        <v>220</v>
      </c>
      <c r="B66" s="264">
        <v>682</v>
      </c>
      <c r="C66" s="264">
        <v>146108</v>
      </c>
      <c r="D66" s="264">
        <v>71064</v>
      </c>
      <c r="E66" s="262" t="s">
        <v>127</v>
      </c>
    </row>
    <row r="67" spans="1:5" ht="15" customHeight="1">
      <c r="A67" s="261" t="s">
        <v>128</v>
      </c>
      <c r="B67" s="55">
        <v>107</v>
      </c>
      <c r="C67" s="55">
        <v>22092</v>
      </c>
      <c r="D67" s="55">
        <v>10648</v>
      </c>
      <c r="E67" s="262" t="s">
        <v>129</v>
      </c>
    </row>
    <row r="68" spans="1:5" ht="15" customHeight="1">
      <c r="A68" s="261" t="s">
        <v>130</v>
      </c>
      <c r="B68" s="55">
        <v>43</v>
      </c>
      <c r="C68" s="55">
        <v>10234</v>
      </c>
      <c r="D68" s="55">
        <v>5022</v>
      </c>
      <c r="E68" s="262" t="s">
        <v>131</v>
      </c>
    </row>
    <row r="69" spans="1:5" s="570" customFormat="1" ht="15" customHeight="1">
      <c r="A69" s="261" t="s">
        <v>132</v>
      </c>
      <c r="B69" s="55">
        <v>88</v>
      </c>
      <c r="C69" s="55">
        <v>19291</v>
      </c>
      <c r="D69" s="55">
        <v>9463</v>
      </c>
      <c r="E69" s="262" t="s">
        <v>133</v>
      </c>
    </row>
    <row r="70" spans="1:5" s="566" customFormat="1" ht="15" customHeight="1">
      <c r="A70" s="261" t="s">
        <v>134</v>
      </c>
      <c r="B70" s="55">
        <v>70</v>
      </c>
      <c r="C70" s="55">
        <v>16325</v>
      </c>
      <c r="D70" s="55">
        <v>7856</v>
      </c>
      <c r="E70" s="262" t="s">
        <v>135</v>
      </c>
    </row>
    <row r="71" spans="1:5" s="570" customFormat="1" ht="15" customHeight="1">
      <c r="A71" s="261" t="s">
        <v>136</v>
      </c>
      <c r="B71" s="55">
        <v>61</v>
      </c>
      <c r="C71" s="55">
        <v>11985</v>
      </c>
      <c r="D71" s="55">
        <v>5727</v>
      </c>
      <c r="E71" s="262" t="s">
        <v>137</v>
      </c>
    </row>
    <row r="72" spans="1:5" s="570" customFormat="1" ht="15" customHeight="1">
      <c r="A72" s="261" t="s">
        <v>138</v>
      </c>
      <c r="B72" s="55">
        <v>25</v>
      </c>
      <c r="C72" s="55">
        <v>4400</v>
      </c>
      <c r="D72" s="55">
        <v>2104</v>
      </c>
      <c r="E72" s="262" t="s">
        <v>139</v>
      </c>
    </row>
    <row r="73" spans="1:5" s="570" customFormat="1" ht="15" customHeight="1">
      <c r="A73" s="93" t="s">
        <v>140</v>
      </c>
      <c r="B73" s="299">
        <f>SUM(B74:B81)</f>
        <v>320</v>
      </c>
      <c r="C73" s="299">
        <f>SUM(C74:C81)</f>
        <v>79588</v>
      </c>
      <c r="D73" s="299">
        <f>SUM(D74:D81)</f>
        <v>38627</v>
      </c>
      <c r="E73" s="94" t="s">
        <v>141</v>
      </c>
    </row>
    <row r="74" spans="1:5" s="570" customFormat="1" ht="15" customHeight="1">
      <c r="A74" s="261" t="s">
        <v>142</v>
      </c>
      <c r="B74" s="55">
        <v>8</v>
      </c>
      <c r="C74" s="55">
        <v>1906</v>
      </c>
      <c r="D74" s="55">
        <v>883</v>
      </c>
      <c r="E74" s="262" t="s">
        <v>143</v>
      </c>
    </row>
    <row r="75" spans="1:5" s="570" customFormat="1" ht="15" customHeight="1">
      <c r="A75" s="261" t="s">
        <v>144</v>
      </c>
      <c r="B75" s="55">
        <v>6</v>
      </c>
      <c r="C75" s="55">
        <v>1216</v>
      </c>
      <c r="D75" s="55">
        <v>561</v>
      </c>
      <c r="E75" s="262" t="s">
        <v>145</v>
      </c>
    </row>
    <row r="76" spans="1:5" s="570" customFormat="1" ht="15" customHeight="1">
      <c r="A76" s="261" t="s">
        <v>146</v>
      </c>
      <c r="B76" s="55">
        <v>22</v>
      </c>
      <c r="C76" s="55">
        <v>6245</v>
      </c>
      <c r="D76" s="55">
        <v>2975</v>
      </c>
      <c r="E76" s="262" t="s">
        <v>147</v>
      </c>
    </row>
    <row r="77" spans="1:5" s="566" customFormat="1" ht="15" customHeight="1">
      <c r="A77" s="261" t="s">
        <v>148</v>
      </c>
      <c r="B77" s="55">
        <v>16</v>
      </c>
      <c r="C77" s="55">
        <v>2315</v>
      </c>
      <c r="D77" s="55">
        <v>1142</v>
      </c>
      <c r="E77" s="262" t="s">
        <v>149</v>
      </c>
    </row>
    <row r="78" spans="1:5" s="203" customFormat="1" ht="15" customHeight="1">
      <c r="A78" s="261" t="s">
        <v>150</v>
      </c>
      <c r="B78" s="55">
        <v>178</v>
      </c>
      <c r="C78" s="55">
        <v>46737</v>
      </c>
      <c r="D78" s="55">
        <v>22768</v>
      </c>
      <c r="E78" s="262" t="s">
        <v>151</v>
      </c>
    </row>
    <row r="79" spans="1:5" ht="15" customHeight="1">
      <c r="A79" s="261" t="s">
        <v>152</v>
      </c>
      <c r="B79" s="55">
        <v>16</v>
      </c>
      <c r="C79" s="55">
        <v>4565</v>
      </c>
      <c r="D79" s="55">
        <v>2146</v>
      </c>
      <c r="E79" s="262" t="s">
        <v>153</v>
      </c>
    </row>
    <row r="80" spans="1:5" ht="15" customHeight="1">
      <c r="A80" s="261" t="s">
        <v>154</v>
      </c>
      <c r="B80" s="55">
        <v>62</v>
      </c>
      <c r="C80" s="55">
        <v>13718</v>
      </c>
      <c r="D80" s="55">
        <v>6755</v>
      </c>
      <c r="E80" s="262" t="s">
        <v>1823</v>
      </c>
    </row>
    <row r="81" spans="1:5" ht="15" customHeight="1">
      <c r="A81" s="261" t="s">
        <v>155</v>
      </c>
      <c r="B81" s="55">
        <v>12</v>
      </c>
      <c r="C81" s="55">
        <v>2886</v>
      </c>
      <c r="D81" s="55">
        <v>1397</v>
      </c>
      <c r="E81" s="262" t="s">
        <v>156</v>
      </c>
    </row>
    <row r="82" spans="1:5" ht="15" customHeight="1">
      <c r="A82" s="95" t="s">
        <v>157</v>
      </c>
      <c r="B82" s="299">
        <f>SUM(B83:B87)</f>
        <v>75</v>
      </c>
      <c r="C82" s="299">
        <f>SUM(C83:C87)</f>
        <v>12715</v>
      </c>
      <c r="D82" s="299">
        <f>SUM(D83:D87)</f>
        <v>6069</v>
      </c>
      <c r="E82" s="96" t="s">
        <v>158</v>
      </c>
    </row>
    <row r="83" spans="1:5" ht="15" customHeight="1">
      <c r="A83" s="261" t="s">
        <v>159</v>
      </c>
      <c r="B83" s="55">
        <v>30</v>
      </c>
      <c r="C83" s="55">
        <v>5962</v>
      </c>
      <c r="D83" s="55">
        <v>2836</v>
      </c>
      <c r="E83" s="262" t="s">
        <v>160</v>
      </c>
    </row>
    <row r="84" spans="1:5" ht="15" customHeight="1">
      <c r="A84" s="261" t="s">
        <v>161</v>
      </c>
      <c r="B84" s="55">
        <v>14</v>
      </c>
      <c r="C84" s="55">
        <v>2556</v>
      </c>
      <c r="D84" s="55">
        <v>1255</v>
      </c>
      <c r="E84" s="262" t="s">
        <v>162</v>
      </c>
    </row>
    <row r="85" spans="1:5" ht="15" customHeight="1">
      <c r="A85" s="261" t="s">
        <v>163</v>
      </c>
      <c r="B85" s="55">
        <v>16</v>
      </c>
      <c r="C85" s="55">
        <v>2176</v>
      </c>
      <c r="D85" s="55">
        <v>1030</v>
      </c>
      <c r="E85" s="262" t="s">
        <v>164</v>
      </c>
    </row>
    <row r="86" spans="1:5" ht="15">
      <c r="A86" s="261" t="s">
        <v>165</v>
      </c>
      <c r="B86" s="55">
        <v>10</v>
      </c>
      <c r="C86" s="55">
        <v>1383</v>
      </c>
      <c r="D86" s="55">
        <v>653</v>
      </c>
      <c r="E86" s="262" t="s">
        <v>166</v>
      </c>
    </row>
    <row r="87" spans="1:5" ht="15">
      <c r="A87" s="261" t="s">
        <v>167</v>
      </c>
      <c r="B87" s="55">
        <v>5</v>
      </c>
      <c r="C87" s="55">
        <v>638</v>
      </c>
      <c r="D87" s="55">
        <v>295</v>
      </c>
      <c r="E87" s="262" t="s">
        <v>168</v>
      </c>
    </row>
    <row r="88" spans="1:5" ht="14.25">
      <c r="A88" s="93" t="s">
        <v>169</v>
      </c>
      <c r="B88" s="299">
        <f>SUM(B89:B94)</f>
        <v>266</v>
      </c>
      <c r="C88" s="299">
        <f>SUM(C89:C94)</f>
        <v>56040</v>
      </c>
      <c r="D88" s="299">
        <f>SUM(D89:D94)</f>
        <v>26714</v>
      </c>
      <c r="E88" s="94" t="s">
        <v>170</v>
      </c>
    </row>
    <row r="89" spans="1:5" ht="15">
      <c r="A89" s="261" t="s">
        <v>171</v>
      </c>
      <c r="B89" s="55">
        <v>114</v>
      </c>
      <c r="C89" s="55">
        <v>25587</v>
      </c>
      <c r="D89" s="55">
        <v>12291</v>
      </c>
      <c r="E89" s="262" t="s">
        <v>172</v>
      </c>
    </row>
    <row r="90" spans="1:5" ht="15">
      <c r="A90" s="261" t="s">
        <v>173</v>
      </c>
      <c r="B90" s="55">
        <v>21</v>
      </c>
      <c r="C90" s="55">
        <v>4318</v>
      </c>
      <c r="D90" s="55">
        <v>1980</v>
      </c>
      <c r="E90" s="262" t="s">
        <v>1825</v>
      </c>
    </row>
    <row r="91" spans="1:5" ht="15">
      <c r="A91" s="261" t="s">
        <v>175</v>
      </c>
      <c r="B91" s="55">
        <v>89</v>
      </c>
      <c r="C91" s="55">
        <v>17385</v>
      </c>
      <c r="D91" s="55">
        <v>8272</v>
      </c>
      <c r="E91" s="262" t="s">
        <v>1830</v>
      </c>
    </row>
    <row r="92" spans="1:5" ht="15">
      <c r="A92" s="261" t="s">
        <v>177</v>
      </c>
      <c r="B92" s="55">
        <v>30</v>
      </c>
      <c r="C92" s="55">
        <v>5209</v>
      </c>
      <c r="D92" s="55">
        <v>2507</v>
      </c>
      <c r="E92" s="262" t="s">
        <v>178</v>
      </c>
    </row>
    <row r="93" spans="1:5" ht="15">
      <c r="A93" s="261" t="s">
        <v>179</v>
      </c>
      <c r="B93" s="55">
        <v>1</v>
      </c>
      <c r="C93" s="55">
        <v>71</v>
      </c>
      <c r="D93" s="55">
        <v>33</v>
      </c>
      <c r="E93" s="262" t="s">
        <v>180</v>
      </c>
    </row>
    <row r="94" spans="1:5" ht="15">
      <c r="A94" s="261" t="s">
        <v>181</v>
      </c>
      <c r="B94" s="55">
        <v>11</v>
      </c>
      <c r="C94" s="55">
        <v>3470</v>
      </c>
      <c r="D94" s="55">
        <v>1631</v>
      </c>
      <c r="E94" s="262" t="s">
        <v>182</v>
      </c>
    </row>
    <row r="95" spans="1:5" ht="14.25">
      <c r="A95" s="98" t="s">
        <v>183</v>
      </c>
      <c r="B95" s="299">
        <f>SUM(B96:B99)</f>
        <v>46</v>
      </c>
      <c r="C95" s="299">
        <f>SUM(C96:C99)</f>
        <v>7902</v>
      </c>
      <c r="D95" s="299">
        <f>SUM(D96:D99)</f>
        <v>3818</v>
      </c>
      <c r="E95" s="94" t="s">
        <v>184</v>
      </c>
    </row>
    <row r="96" spans="1:5" ht="15">
      <c r="A96" s="261" t="s">
        <v>185</v>
      </c>
      <c r="B96" s="55">
        <v>5</v>
      </c>
      <c r="C96" s="55">
        <v>383</v>
      </c>
      <c r="D96" s="55">
        <v>198</v>
      </c>
      <c r="E96" s="262" t="s">
        <v>186</v>
      </c>
    </row>
    <row r="97" spans="1:5" ht="15">
      <c r="A97" s="261" t="s">
        <v>187</v>
      </c>
      <c r="B97" s="55">
        <v>27</v>
      </c>
      <c r="C97" s="55">
        <v>4801</v>
      </c>
      <c r="D97" s="55">
        <v>2290</v>
      </c>
      <c r="E97" s="262" t="s">
        <v>188</v>
      </c>
    </row>
    <row r="98" spans="1:5" ht="15">
      <c r="A98" s="261" t="s">
        <v>189</v>
      </c>
      <c r="B98" s="55">
        <v>1</v>
      </c>
      <c r="C98" s="55">
        <v>78</v>
      </c>
      <c r="D98" s="55">
        <v>37</v>
      </c>
      <c r="E98" s="262" t="s">
        <v>190</v>
      </c>
    </row>
    <row r="99" spans="1:5" ht="15">
      <c r="A99" s="261" t="s">
        <v>191</v>
      </c>
      <c r="B99" s="55">
        <v>13</v>
      </c>
      <c r="C99" s="55">
        <v>2640</v>
      </c>
      <c r="D99" s="55">
        <v>1293</v>
      </c>
      <c r="E99" s="262" t="s">
        <v>192</v>
      </c>
    </row>
    <row r="100" spans="1:5" ht="14.25">
      <c r="A100" s="85" t="s">
        <v>193</v>
      </c>
      <c r="B100" s="299">
        <f>SUM(B101:B104)</f>
        <v>94</v>
      </c>
      <c r="C100" s="299">
        <f>SUM(C101:C104)</f>
        <v>16666</v>
      </c>
      <c r="D100" s="299">
        <f>SUM(D101:D104)</f>
        <v>8058</v>
      </c>
      <c r="E100" s="94" t="s">
        <v>194</v>
      </c>
    </row>
    <row r="101" spans="1:5" ht="15">
      <c r="A101" s="261" t="s">
        <v>195</v>
      </c>
      <c r="B101" s="55">
        <v>7</v>
      </c>
      <c r="C101" s="55">
        <v>1312</v>
      </c>
      <c r="D101" s="55">
        <v>640</v>
      </c>
      <c r="E101" s="262" t="s">
        <v>196</v>
      </c>
    </row>
    <row r="102" spans="1:5" ht="15">
      <c r="A102" s="261" t="s">
        <v>197</v>
      </c>
      <c r="B102" s="55">
        <v>14</v>
      </c>
      <c r="C102" s="55">
        <v>1684</v>
      </c>
      <c r="D102" s="55">
        <v>850</v>
      </c>
      <c r="E102" s="262" t="s">
        <v>198</v>
      </c>
    </row>
    <row r="103" spans="1:5" ht="15">
      <c r="A103" s="261" t="s">
        <v>2361</v>
      </c>
      <c r="B103" s="55">
        <v>71</v>
      </c>
      <c r="C103" s="55">
        <v>13492</v>
      </c>
      <c r="D103" s="55">
        <v>6472</v>
      </c>
      <c r="E103" s="262" t="s">
        <v>199</v>
      </c>
    </row>
    <row r="104" spans="1:5" ht="15">
      <c r="A104" s="261" t="s">
        <v>200</v>
      </c>
      <c r="B104" s="55">
        <v>2</v>
      </c>
      <c r="C104" s="55">
        <v>178</v>
      </c>
      <c r="D104" s="55">
        <v>96</v>
      </c>
      <c r="E104" s="262" t="s">
        <v>201</v>
      </c>
    </row>
    <row r="105" spans="1:5" ht="14.25">
      <c r="A105" s="98" t="s">
        <v>202</v>
      </c>
      <c r="B105" s="299">
        <f>SUM(B106:B107)</f>
        <v>22</v>
      </c>
      <c r="C105" s="299">
        <f>SUM(C106:C107)</f>
        <v>6225</v>
      </c>
      <c r="D105" s="299">
        <f>SUM(D106:D107)</f>
        <v>3002</v>
      </c>
      <c r="E105" s="94" t="s">
        <v>203</v>
      </c>
    </row>
    <row r="106" spans="1:5" ht="15">
      <c r="A106" s="99" t="s">
        <v>204</v>
      </c>
      <c r="B106" s="55">
        <v>0</v>
      </c>
      <c r="C106" s="55">
        <v>0</v>
      </c>
      <c r="D106" s="55">
        <v>0</v>
      </c>
      <c r="E106" s="100" t="s">
        <v>205</v>
      </c>
    </row>
    <row r="107" spans="1:5" ht="15">
      <c r="A107" s="101" t="s">
        <v>206</v>
      </c>
      <c r="B107" s="55">
        <v>22</v>
      </c>
      <c r="C107" s="55">
        <v>6225</v>
      </c>
      <c r="D107" s="55">
        <v>3002</v>
      </c>
      <c r="E107" s="100" t="s">
        <v>207</v>
      </c>
    </row>
    <row r="108" spans="1:5" ht="14.25">
      <c r="A108" s="265" t="s">
        <v>223</v>
      </c>
      <c r="B108" s="266">
        <f>B105+B100+B95+B88+B82+B73+B63+B47+B39+B29+B20+B11</f>
        <v>4005</v>
      </c>
      <c r="C108" s="266">
        <f>C105+C100+C95+C88+C82+C73+C63+C47+C39+C29+C20+C11</f>
        <v>824207</v>
      </c>
      <c r="D108" s="266">
        <f>D105+D100+D95+D88+D82+D73+D63+D47+D39+D29+D20+D11</f>
        <v>398935</v>
      </c>
      <c r="E108" s="267" t="s">
        <v>15</v>
      </c>
    </row>
    <row r="109" spans="1:5" ht="15">
      <c r="A109" s="261" t="s">
        <v>393</v>
      </c>
      <c r="B109" s="55">
        <v>0</v>
      </c>
      <c r="C109" s="55">
        <v>17098</v>
      </c>
      <c r="D109" s="55">
        <v>9230</v>
      </c>
      <c r="E109" s="262" t="s">
        <v>222</v>
      </c>
    </row>
    <row r="110" spans="1:5" ht="22.5" customHeight="1">
      <c r="A110" s="265" t="s">
        <v>394</v>
      </c>
      <c r="B110" s="583">
        <f>B108+B109</f>
        <v>4005</v>
      </c>
      <c r="C110" s="583">
        <f>C108+C109</f>
        <v>841305</v>
      </c>
      <c r="D110" s="583">
        <f>D108+D109</f>
        <v>408165</v>
      </c>
      <c r="E110" s="267" t="s">
        <v>15</v>
      </c>
    </row>
    <row r="111" spans="1:5">
      <c r="A111" s="431"/>
      <c r="B111" s="431"/>
      <c r="C111" s="584"/>
      <c r="D111" s="584"/>
      <c r="E111" s="571"/>
    </row>
    <row r="112" spans="1:5" ht="14.25">
      <c r="A112" s="431"/>
      <c r="B112" s="431"/>
      <c r="C112" s="584"/>
      <c r="D112" s="584"/>
      <c r="E112" s="585"/>
    </row>
    <row r="113" spans="1:5" ht="25.5" customHeight="1">
      <c r="A113" s="1520" t="s">
        <v>1828</v>
      </c>
      <c r="B113" s="32"/>
      <c r="C113" s="32"/>
      <c r="D113" s="2"/>
      <c r="E113" s="33" t="s">
        <v>1827</v>
      </c>
    </row>
    <row r="114" spans="1:5" ht="14.25">
      <c r="A114" s="431"/>
      <c r="B114" s="431"/>
      <c r="C114" s="584"/>
      <c r="D114" s="584"/>
      <c r="E114" s="585"/>
    </row>
  </sheetData>
  <mergeCells count="5">
    <mergeCell ref="D3:E3"/>
    <mergeCell ref="C6:D6"/>
    <mergeCell ref="D56:E56"/>
    <mergeCell ref="B59:B60"/>
    <mergeCell ref="C59:D59"/>
  </mergeCells>
  <pageMargins left="0.78740157480314965" right="0.78740157480314965" top="1.1811023622047245" bottom="0.98425196850393704" header="0.51181102362204722" footer="0.51181102362204722"/>
  <pageSetup paperSize="9" scale="75" orientation="portrait" r:id="rId1"/>
  <headerFooter alignWithMargins="0"/>
  <rowBreaks count="1" manualBreakCount="1">
    <brk id="53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>
  <sheetPr syncVertical="1" syncRef="A1">
    <tabColor theme="6" tint="-0.249977111117893"/>
  </sheetPr>
  <dimension ref="A1:F91"/>
  <sheetViews>
    <sheetView showGridLines="0" view="pageLayout" zoomScale="70" zoomScaleSheetLayoutView="106" zoomScalePageLayoutView="70" workbookViewId="0">
      <selection activeCell="G12" sqref="G12"/>
    </sheetView>
  </sheetViews>
  <sheetFormatPr baseColWidth="10" defaultColWidth="11" defaultRowHeight="12.75"/>
  <cols>
    <col min="1" max="1" width="33.7109375" style="588" customWidth="1"/>
    <col min="2" max="5" width="12.85546875" style="588" customWidth="1"/>
    <col min="6" max="6" width="35.42578125" style="588" customWidth="1"/>
    <col min="7" max="15" width="9.85546875" style="588" customWidth="1"/>
    <col min="16" max="19" width="11" style="588" customWidth="1"/>
    <col min="20" max="20" width="14.42578125" style="588" customWidth="1"/>
    <col min="21" max="21" width="4.140625" style="588" customWidth="1"/>
    <col min="22" max="22" width="13.28515625" style="588" customWidth="1"/>
    <col min="23" max="23" width="28.140625" style="588" customWidth="1"/>
    <col min="24" max="24" width="11" style="588" customWidth="1"/>
    <col min="25" max="25" width="14.42578125" style="588" customWidth="1"/>
    <col min="26" max="26" width="4.140625" style="588" customWidth="1"/>
    <col min="27" max="28" width="11" style="588" customWidth="1"/>
    <col min="29" max="29" width="14.42578125" style="588" customWidth="1"/>
    <col min="30" max="30" width="4.140625" style="588" customWidth="1"/>
    <col min="31" max="31" width="14.42578125" style="588" customWidth="1"/>
    <col min="32" max="16384" width="11" style="588"/>
  </cols>
  <sheetData>
    <row r="1" spans="1:6" ht="24.75" customHeight="1">
      <c r="A1" s="587" t="s">
        <v>395</v>
      </c>
      <c r="B1" s="587"/>
      <c r="C1" s="587"/>
      <c r="E1" s="2512" t="s">
        <v>1573</v>
      </c>
      <c r="F1" s="2512"/>
    </row>
    <row r="2" spans="1:6" ht="18.95" customHeight="1">
      <c r="F2" s="589"/>
    </row>
    <row r="3" spans="1:6" ht="18.95" customHeight="1">
      <c r="A3" s="590" t="s">
        <v>396</v>
      </c>
      <c r="B3" s="590"/>
      <c r="C3" s="591"/>
      <c r="F3" s="592" t="s">
        <v>397</v>
      </c>
    </row>
    <row r="4" spans="1:6" ht="18.95" customHeight="1">
      <c r="A4" s="591"/>
      <c r="B4" s="591"/>
      <c r="C4" s="591"/>
      <c r="F4" s="593"/>
    </row>
    <row r="5" spans="1:6" ht="18.95" customHeight="1">
      <c r="A5" s="594"/>
      <c r="B5" s="594"/>
      <c r="C5" s="594"/>
      <c r="E5" s="595"/>
      <c r="F5" s="596"/>
    </row>
    <row r="6" spans="1:6" ht="16.5" customHeight="1">
      <c r="A6" s="151"/>
      <c r="B6" s="1344" t="str">
        <f>LEFT(C6,4)+1&amp;"-"&amp;RIGHT(C6,4)+1</f>
        <v>2023-2024</v>
      </c>
      <c r="C6" s="1344" t="str">
        <f>LEFT(D6,4)+1&amp;"-"&amp;RIGHT(D6,4)+1</f>
        <v>2022-2023</v>
      </c>
      <c r="D6" s="597" t="str">
        <f>LEFT(E6,4)+1&amp;"-"&amp;RIGHT(E6,4)+1</f>
        <v>2021-2022</v>
      </c>
      <c r="E6" s="597" t="s">
        <v>1730</v>
      </c>
      <c r="F6" s="167"/>
    </row>
    <row r="7" spans="1:6" s="599" customFormat="1" ht="15.75">
      <c r="A7" s="598" t="s">
        <v>231</v>
      </c>
      <c r="C7" s="598"/>
      <c r="F7" s="600" t="s">
        <v>232</v>
      </c>
    </row>
    <row r="8" spans="1:6" s="599" customFormat="1" ht="6.75" customHeight="1">
      <c r="A8" s="598"/>
      <c r="C8" s="598"/>
      <c r="F8" s="167"/>
    </row>
    <row r="9" spans="1:6" s="599" customFormat="1" ht="15" customHeight="1">
      <c r="A9" s="601" t="s">
        <v>369</v>
      </c>
      <c r="B9" s="1662">
        <f>B10+B11</f>
        <v>2252</v>
      </c>
      <c r="C9" s="1662">
        <f>C10+C11</f>
        <v>2185</v>
      </c>
      <c r="D9" s="1304">
        <v>2144</v>
      </c>
      <c r="E9" s="1304">
        <v>2102</v>
      </c>
      <c r="F9" s="602" t="s">
        <v>234</v>
      </c>
    </row>
    <row r="10" spans="1:6" s="606" customFormat="1" ht="15" customHeight="1">
      <c r="A10" s="603" t="s">
        <v>398</v>
      </c>
      <c r="B10" s="604">
        <v>2224</v>
      </c>
      <c r="C10" s="604">
        <v>2159</v>
      </c>
      <c r="D10" s="1305">
        <v>2116</v>
      </c>
      <c r="E10" s="1305">
        <v>2072</v>
      </c>
      <c r="F10" s="605" t="s">
        <v>399</v>
      </c>
    </row>
    <row r="11" spans="1:6" s="606" customFormat="1" ht="15" customHeight="1">
      <c r="A11" s="603" t="s">
        <v>400</v>
      </c>
      <c r="B11" s="604">
        <v>28</v>
      </c>
      <c r="C11" s="604">
        <v>26</v>
      </c>
      <c r="D11" s="1305">
        <v>28</v>
      </c>
      <c r="E11" s="1305">
        <v>30</v>
      </c>
      <c r="F11" s="605" t="s">
        <v>401</v>
      </c>
    </row>
    <row r="12" spans="1:6" s="606" customFormat="1" ht="15" customHeight="1">
      <c r="A12" s="151"/>
      <c r="B12" s="604"/>
      <c r="C12" s="604"/>
      <c r="D12" s="1305"/>
      <c r="E12" s="1305"/>
      <c r="F12" s="607" t="s">
        <v>259</v>
      </c>
    </row>
    <row r="13" spans="1:6" s="599" customFormat="1" ht="15" customHeight="1">
      <c r="A13" s="598" t="s">
        <v>402</v>
      </c>
      <c r="B13" s="1662">
        <v>42090</v>
      </c>
      <c r="C13" s="1662">
        <v>40978</v>
      </c>
      <c r="D13" s="1304">
        <v>39937</v>
      </c>
      <c r="E13" s="1304">
        <v>39062</v>
      </c>
      <c r="F13" s="602" t="s">
        <v>403</v>
      </c>
    </row>
    <row r="14" spans="1:6" s="599" customFormat="1" ht="15" customHeight="1">
      <c r="A14" s="151"/>
      <c r="B14" s="1336"/>
      <c r="C14" s="1336"/>
      <c r="D14" s="1305"/>
      <c r="E14" s="1305"/>
      <c r="F14" s="167"/>
    </row>
    <row r="15" spans="1:6" s="599" customFormat="1" ht="15" customHeight="1">
      <c r="A15" s="601" t="s">
        <v>257</v>
      </c>
      <c r="B15" s="1662">
        <v>52460</v>
      </c>
      <c r="C15" s="1662">
        <v>49930</v>
      </c>
      <c r="D15" s="1304">
        <v>48423</v>
      </c>
      <c r="E15" s="1304">
        <v>46124</v>
      </c>
      <c r="F15" s="602" t="s">
        <v>244</v>
      </c>
    </row>
    <row r="16" spans="1:6" s="606" customFormat="1" ht="15" customHeight="1">
      <c r="A16" s="601"/>
      <c r="B16" s="604"/>
      <c r="C16" s="604"/>
      <c r="D16" s="1305"/>
      <c r="E16" s="1305"/>
      <c r="F16" s="602"/>
    </row>
    <row r="17" spans="1:6" s="599" customFormat="1" ht="15" customHeight="1">
      <c r="A17" s="601" t="s">
        <v>373</v>
      </c>
      <c r="B17" s="1662">
        <v>1918691</v>
      </c>
      <c r="C17" s="1662">
        <v>1840393</v>
      </c>
      <c r="D17" s="1304">
        <v>1781047</v>
      </c>
      <c r="E17" s="1304">
        <v>1600454</v>
      </c>
      <c r="F17" s="602" t="s">
        <v>246</v>
      </c>
    </row>
    <row r="18" spans="1:6" s="599" customFormat="1" ht="15" customHeight="1">
      <c r="A18" s="601" t="s">
        <v>282</v>
      </c>
      <c r="B18" s="604">
        <v>914318</v>
      </c>
      <c r="C18" s="604">
        <v>873127</v>
      </c>
      <c r="D18" s="1305">
        <v>832212</v>
      </c>
      <c r="E18" s="1305">
        <v>748042</v>
      </c>
      <c r="F18" s="602" t="s">
        <v>404</v>
      </c>
    </row>
    <row r="19" spans="1:6" s="599" customFormat="1" ht="15.95" customHeight="1">
      <c r="A19" s="601" t="s">
        <v>405</v>
      </c>
      <c r="B19" s="1662">
        <v>610481</v>
      </c>
      <c r="C19" s="1662">
        <v>569863</v>
      </c>
      <c r="D19" s="1304">
        <v>541519</v>
      </c>
      <c r="E19" s="1304">
        <v>537949</v>
      </c>
      <c r="F19" s="602" t="s">
        <v>406</v>
      </c>
    </row>
    <row r="20" spans="1:6" s="606" customFormat="1" ht="15.95" customHeight="1">
      <c r="A20" s="603" t="s">
        <v>479</v>
      </c>
      <c r="B20" s="604">
        <v>296975</v>
      </c>
      <c r="C20" s="604">
        <v>278443</v>
      </c>
      <c r="D20" s="1305">
        <v>263819</v>
      </c>
      <c r="E20" s="1305">
        <v>254247</v>
      </c>
      <c r="F20" s="608" t="s">
        <v>404</v>
      </c>
    </row>
    <row r="21" spans="1:6" s="599" customFormat="1" ht="15.95" customHeight="1">
      <c r="A21" s="601" t="s">
        <v>407</v>
      </c>
      <c r="B21" s="1662">
        <v>566145</v>
      </c>
      <c r="C21" s="1662">
        <v>558073</v>
      </c>
      <c r="D21" s="1304">
        <v>537827</v>
      </c>
      <c r="E21" s="1304">
        <v>439253</v>
      </c>
      <c r="F21" s="602" t="s">
        <v>408</v>
      </c>
    </row>
    <row r="22" spans="1:6" s="606" customFormat="1" ht="15" customHeight="1">
      <c r="A22" s="603" t="s">
        <v>479</v>
      </c>
      <c r="B22" s="604">
        <v>288777</v>
      </c>
      <c r="C22" s="604">
        <v>282068</v>
      </c>
      <c r="D22" s="1305">
        <v>269596</v>
      </c>
      <c r="E22" s="1305">
        <v>220956</v>
      </c>
      <c r="F22" s="608" t="s">
        <v>404</v>
      </c>
    </row>
    <row r="23" spans="1:6" s="599" customFormat="1" ht="15" customHeight="1">
      <c r="A23" s="601" t="s">
        <v>409</v>
      </c>
      <c r="B23" s="1662">
        <v>61203</v>
      </c>
      <c r="C23" s="1662">
        <v>56373</v>
      </c>
      <c r="D23" s="1304">
        <v>53258</v>
      </c>
      <c r="E23" s="1304">
        <v>49018</v>
      </c>
      <c r="F23" s="602" t="s">
        <v>410</v>
      </c>
    </row>
    <row r="24" spans="1:6" s="606" customFormat="1" ht="15" customHeight="1">
      <c r="A24" s="603" t="s">
        <v>479</v>
      </c>
      <c r="B24" s="604">
        <v>32149</v>
      </c>
      <c r="C24" s="604">
        <v>29086</v>
      </c>
      <c r="D24" s="1305">
        <v>26902</v>
      </c>
      <c r="E24" s="1305">
        <v>24766</v>
      </c>
      <c r="F24" s="608" t="s">
        <v>404</v>
      </c>
    </row>
    <row r="25" spans="1:6" s="606" customFormat="1" ht="15" customHeight="1">
      <c r="A25" s="603"/>
      <c r="B25" s="604"/>
      <c r="C25" s="604"/>
      <c r="D25" s="1305"/>
      <c r="E25" s="1305"/>
      <c r="F25" s="605"/>
    </row>
    <row r="26" spans="1:6" s="599" customFormat="1" ht="15" customHeight="1">
      <c r="A26" s="598" t="s">
        <v>253</v>
      </c>
      <c r="B26" s="1662">
        <v>69943</v>
      </c>
      <c r="C26" s="1662">
        <v>65198</v>
      </c>
      <c r="D26" s="1304">
        <v>62895</v>
      </c>
      <c r="E26" s="1304">
        <v>60917</v>
      </c>
      <c r="F26" s="602" t="s">
        <v>254</v>
      </c>
    </row>
    <row r="27" spans="1:6" s="606" customFormat="1" ht="15" customHeight="1">
      <c r="A27" s="603" t="s">
        <v>2261</v>
      </c>
      <c r="B27" s="604">
        <v>31784</v>
      </c>
      <c r="C27" s="604">
        <v>28814</v>
      </c>
      <c r="D27" s="1305">
        <v>27331</v>
      </c>
      <c r="E27" s="1305">
        <v>26130</v>
      </c>
      <c r="F27" s="608" t="s">
        <v>404</v>
      </c>
    </row>
    <row r="28" spans="1:6" s="606" customFormat="1" ht="15" customHeight="1">
      <c r="A28" s="603"/>
      <c r="B28" s="604"/>
      <c r="C28" s="604"/>
      <c r="D28" s="1305"/>
      <c r="E28" s="1305"/>
      <c r="F28" s="605"/>
    </row>
    <row r="29" spans="1:6" s="606" customFormat="1" ht="15" customHeight="1">
      <c r="A29" s="603"/>
      <c r="B29" s="604"/>
      <c r="C29" s="604"/>
      <c r="D29" s="1305"/>
      <c r="E29" s="1305"/>
      <c r="F29" s="605"/>
    </row>
    <row r="30" spans="1:6" s="606" customFormat="1" ht="15" customHeight="1">
      <c r="A30" s="1345" t="s">
        <v>255</v>
      </c>
      <c r="B30" s="604"/>
      <c r="C30" s="604"/>
      <c r="D30" s="1305"/>
      <c r="E30" s="1305"/>
      <c r="F30" s="609" t="s">
        <v>411</v>
      </c>
    </row>
    <row r="31" spans="1:6" s="599" customFormat="1" ht="6.75" customHeight="1">
      <c r="A31" s="383"/>
      <c r="D31" s="1305"/>
      <c r="E31" s="1305"/>
      <c r="F31" s="167"/>
    </row>
    <row r="32" spans="1:6" s="599" customFormat="1" ht="15" customHeight="1">
      <c r="A32" s="601" t="s">
        <v>369</v>
      </c>
      <c r="B32" s="1662">
        <f>B33+B34</f>
        <v>1021</v>
      </c>
      <c r="C32" s="1662">
        <f>C33+C34</f>
        <v>981</v>
      </c>
      <c r="D32" s="1304">
        <v>959</v>
      </c>
      <c r="E32" s="1304">
        <v>935</v>
      </c>
      <c r="F32" s="602" t="s">
        <v>234</v>
      </c>
    </row>
    <row r="33" spans="1:6" s="606" customFormat="1" ht="15" customHeight="1">
      <c r="A33" s="603" t="s">
        <v>398</v>
      </c>
      <c r="B33" s="604">
        <v>996</v>
      </c>
      <c r="C33" s="604">
        <v>958</v>
      </c>
      <c r="D33" s="1305">
        <v>934</v>
      </c>
      <c r="E33" s="1305">
        <v>911</v>
      </c>
      <c r="F33" s="605" t="s">
        <v>399</v>
      </c>
    </row>
    <row r="34" spans="1:6" s="606" customFormat="1" ht="15" customHeight="1">
      <c r="A34" s="603" t="s">
        <v>400</v>
      </c>
      <c r="B34" s="604">
        <v>25</v>
      </c>
      <c r="C34" s="604">
        <v>23</v>
      </c>
      <c r="D34" s="1305">
        <v>25</v>
      </c>
      <c r="E34" s="1305">
        <v>24</v>
      </c>
      <c r="F34" s="605" t="s">
        <v>401</v>
      </c>
    </row>
    <row r="35" spans="1:6" s="151" customFormat="1" ht="15" customHeight="1">
      <c r="B35" s="604"/>
      <c r="C35" s="604"/>
      <c r="D35" s="1305"/>
      <c r="E35" s="1305"/>
      <c r="F35" s="607" t="s">
        <v>259</v>
      </c>
    </row>
    <row r="36" spans="1:6" s="599" customFormat="1" ht="15" customHeight="1">
      <c r="A36" s="598" t="s">
        <v>412</v>
      </c>
      <c r="B36" s="1662">
        <v>15841</v>
      </c>
      <c r="C36" s="1662">
        <v>14783</v>
      </c>
      <c r="D36" s="1304">
        <v>14138</v>
      </c>
      <c r="E36" s="1304">
        <v>13583</v>
      </c>
      <c r="F36" s="602" t="s">
        <v>403</v>
      </c>
    </row>
    <row r="37" spans="1:6" s="151" customFormat="1" ht="15" customHeight="1">
      <c r="B37" s="604"/>
      <c r="C37" s="604"/>
      <c r="D37" s="1305"/>
      <c r="E37" s="1305"/>
      <c r="F37" s="382"/>
    </row>
    <row r="38" spans="1:6" s="599" customFormat="1" ht="15" customHeight="1">
      <c r="A38" s="598" t="s">
        <v>413</v>
      </c>
      <c r="B38" s="1662">
        <v>21567</v>
      </c>
      <c r="C38" s="1662">
        <v>20036</v>
      </c>
      <c r="D38" s="1304">
        <v>18982</v>
      </c>
      <c r="E38" s="1304">
        <v>17725</v>
      </c>
      <c r="F38" s="602" t="s">
        <v>244</v>
      </c>
    </row>
    <row r="39" spans="1:6" s="606" customFormat="1" ht="15" customHeight="1">
      <c r="A39" s="598"/>
      <c r="B39" s="604"/>
      <c r="C39" s="604"/>
      <c r="D39" s="1305"/>
      <c r="E39" s="1305"/>
      <c r="F39" s="608"/>
    </row>
    <row r="40" spans="1:6" s="599" customFormat="1" ht="15" customHeight="1">
      <c r="A40" s="598" t="s">
        <v>414</v>
      </c>
      <c r="B40" s="1662">
        <v>789735</v>
      </c>
      <c r="C40" s="1662">
        <v>741262</v>
      </c>
      <c r="D40" s="1304">
        <v>704959</v>
      </c>
      <c r="E40" s="1304">
        <v>614747</v>
      </c>
      <c r="F40" s="602" t="s">
        <v>246</v>
      </c>
    </row>
    <row r="41" spans="1:6" s="599" customFormat="1" ht="15" customHeight="1">
      <c r="A41" s="601" t="s">
        <v>282</v>
      </c>
      <c r="B41" s="604">
        <v>367462</v>
      </c>
      <c r="C41" s="604">
        <v>340914</v>
      </c>
      <c r="D41" s="1305">
        <v>316627</v>
      </c>
      <c r="E41" s="1305">
        <v>274051</v>
      </c>
      <c r="F41" s="602" t="s">
        <v>404</v>
      </c>
    </row>
    <row r="42" spans="1:6" s="599" customFormat="1" ht="15" customHeight="1">
      <c r="A42" s="601" t="s">
        <v>2262</v>
      </c>
      <c r="B42" s="1662">
        <v>258338</v>
      </c>
      <c r="C42" s="1662">
        <v>237964</v>
      </c>
      <c r="D42" s="1304">
        <v>221699</v>
      </c>
      <c r="E42" s="1304">
        <v>214421</v>
      </c>
      <c r="F42" s="602" t="s">
        <v>406</v>
      </c>
    </row>
    <row r="43" spans="1:6" s="606" customFormat="1" ht="15" customHeight="1">
      <c r="A43" s="603" t="s">
        <v>479</v>
      </c>
      <c r="B43" s="604">
        <v>124062</v>
      </c>
      <c r="C43" s="604">
        <v>114193</v>
      </c>
      <c r="D43" s="1305">
        <v>105568</v>
      </c>
      <c r="E43" s="1305">
        <v>98150</v>
      </c>
      <c r="F43" s="608" t="s">
        <v>404</v>
      </c>
    </row>
    <row r="44" spans="1:6" s="599" customFormat="1" ht="15" customHeight="1">
      <c r="A44" s="601" t="s">
        <v>407</v>
      </c>
      <c r="B44" s="1662">
        <v>223796</v>
      </c>
      <c r="C44" s="1662">
        <v>212897</v>
      </c>
      <c r="D44" s="1304">
        <v>200843</v>
      </c>
      <c r="E44" s="1304">
        <v>158340</v>
      </c>
      <c r="F44" s="602" t="s">
        <v>408</v>
      </c>
    </row>
    <row r="45" spans="1:6" s="606" customFormat="1" ht="15" customHeight="1">
      <c r="A45" s="603" t="s">
        <v>479</v>
      </c>
      <c r="B45" s="604">
        <v>112858</v>
      </c>
      <c r="C45" s="604">
        <v>105089</v>
      </c>
      <c r="D45" s="1305">
        <v>97554</v>
      </c>
      <c r="E45" s="1305">
        <v>76499</v>
      </c>
      <c r="F45" s="608" t="s">
        <v>404</v>
      </c>
    </row>
    <row r="46" spans="1:6" s="599" customFormat="1" ht="15" customHeight="1">
      <c r="A46" s="601" t="s">
        <v>409</v>
      </c>
      <c r="B46" s="1662">
        <v>49196</v>
      </c>
      <c r="C46" s="1662">
        <v>44200</v>
      </c>
      <c r="D46" s="1304">
        <v>42197</v>
      </c>
      <c r="E46" s="1304">
        <v>38530</v>
      </c>
      <c r="F46" s="602" t="s">
        <v>410</v>
      </c>
    </row>
    <row r="47" spans="1:6" s="606" customFormat="1" ht="15" customHeight="1">
      <c r="A47" s="603" t="s">
        <v>479</v>
      </c>
      <c r="B47" s="604">
        <v>26182</v>
      </c>
      <c r="C47" s="604">
        <v>23432</v>
      </c>
      <c r="D47" s="1305">
        <v>21961</v>
      </c>
      <c r="E47" s="1305">
        <v>20074</v>
      </c>
      <c r="F47" s="608" t="s">
        <v>404</v>
      </c>
    </row>
    <row r="48" spans="1:6" s="599" customFormat="1" ht="15" customHeight="1">
      <c r="A48" s="151"/>
      <c r="B48" s="604"/>
      <c r="C48" s="604"/>
      <c r="D48" s="1305"/>
      <c r="E48" s="1305"/>
      <c r="F48" s="605"/>
    </row>
    <row r="49" spans="1:6" s="599" customFormat="1" ht="15" customHeight="1">
      <c r="A49" s="601" t="s">
        <v>253</v>
      </c>
      <c r="B49" s="1662">
        <v>28590</v>
      </c>
      <c r="C49" s="1662">
        <v>25364</v>
      </c>
      <c r="D49" s="1304">
        <v>23858</v>
      </c>
      <c r="E49" s="1304">
        <v>22859</v>
      </c>
      <c r="F49" s="602" t="s">
        <v>254</v>
      </c>
    </row>
    <row r="50" spans="1:6" s="606" customFormat="1" ht="15" customHeight="1">
      <c r="A50" s="603" t="s">
        <v>282</v>
      </c>
      <c r="B50" s="604">
        <v>11443</v>
      </c>
      <c r="C50" s="604">
        <v>9580</v>
      </c>
      <c r="D50" s="1305">
        <v>8675</v>
      </c>
      <c r="E50" s="1305">
        <v>8168</v>
      </c>
      <c r="F50" s="608" t="s">
        <v>404</v>
      </c>
    </row>
    <row r="51" spans="1:6" s="151" customFormat="1" ht="12.75" customHeight="1">
      <c r="C51" s="610"/>
      <c r="D51" s="1346"/>
      <c r="E51" s="1346"/>
      <c r="F51" s="778"/>
    </row>
    <row r="52" spans="1:6" s="599" customFormat="1" ht="12.75" customHeight="1">
      <c r="A52" s="610"/>
      <c r="B52" s="610"/>
      <c r="C52" s="610"/>
      <c r="D52" s="604"/>
      <c r="E52" s="604"/>
      <c r="F52" s="607" t="s">
        <v>259</v>
      </c>
    </row>
    <row r="53" spans="1:6" s="151" customFormat="1" ht="12.75" customHeight="1">
      <c r="F53" s="167"/>
    </row>
    <row r="54" spans="1:6" s="151" customFormat="1" ht="12.75" customHeight="1">
      <c r="F54" s="167"/>
    </row>
    <row r="55" spans="1:6" s="151" customFormat="1" ht="12.75" customHeight="1">
      <c r="F55" s="167"/>
    </row>
    <row r="56" spans="1:6" s="606" customFormat="1" ht="11.25" customHeight="1">
      <c r="A56" s="151"/>
      <c r="B56" s="151"/>
      <c r="C56" s="151"/>
      <c r="D56" s="588"/>
      <c r="F56" s="151"/>
    </row>
    <row r="57" spans="1:6" s="606" customFormat="1" ht="12.75" hidden="1" customHeight="1">
      <c r="A57" s="151"/>
      <c r="B57" s="151"/>
      <c r="C57" s="151"/>
      <c r="D57" s="588"/>
      <c r="F57" s="151"/>
    </row>
    <row r="58" spans="1:6" s="606" customFormat="1" ht="12.75" hidden="1" customHeight="1">
      <c r="A58" s="151"/>
      <c r="B58" s="151"/>
      <c r="C58" s="151"/>
      <c r="D58" s="588"/>
      <c r="F58" s="151"/>
    </row>
    <row r="59" spans="1:6" s="151" customFormat="1" ht="12.75" hidden="1" customHeight="1"/>
    <row r="60" spans="1:6" s="151" customFormat="1" ht="12.75" hidden="1" customHeight="1"/>
    <row r="61" spans="1:6" s="606" customFormat="1" ht="12.75" hidden="1" customHeight="1">
      <c r="D61" s="588"/>
      <c r="F61" s="151"/>
    </row>
    <row r="62" spans="1:6" s="606" customFormat="1" ht="12.75" hidden="1" customHeight="1">
      <c r="D62" s="588"/>
    </row>
    <row r="63" spans="1:6" s="606" customFormat="1" ht="12.75" customHeight="1">
      <c r="C63" s="611"/>
      <c r="D63" s="588"/>
    </row>
    <row r="64" spans="1:6" s="606" customFormat="1" ht="12.75" customHeight="1">
      <c r="A64" s="1024" t="s">
        <v>1828</v>
      </c>
      <c r="B64" s="32"/>
      <c r="C64" s="32"/>
      <c r="D64" s="32"/>
      <c r="E64" s="2"/>
      <c r="F64" s="1720" t="s">
        <v>1827</v>
      </c>
    </row>
    <row r="65" spans="1:6" s="606" customFormat="1" ht="12.75" customHeight="1">
      <c r="A65" s="2513"/>
      <c r="B65" s="2513"/>
      <c r="C65" s="2513"/>
      <c r="D65" s="2513"/>
      <c r="E65" s="2513"/>
      <c r="F65" s="2513"/>
    </row>
    <row r="66" spans="1:6" s="606" customFormat="1" ht="12.75" customHeight="1">
      <c r="D66" s="588"/>
    </row>
    <row r="67" spans="1:6" s="606" customFormat="1" ht="12.75" customHeight="1">
      <c r="D67" s="588"/>
    </row>
    <row r="68" spans="1:6" s="606" customFormat="1" ht="12.75" customHeight="1">
      <c r="D68" s="588"/>
    </row>
    <row r="69" spans="1:6" s="606" customFormat="1" ht="12.75" customHeight="1">
      <c r="D69" s="588"/>
    </row>
    <row r="70" spans="1:6" s="606" customFormat="1" ht="15">
      <c r="D70" s="588"/>
    </row>
    <row r="71" spans="1:6" s="606" customFormat="1" ht="15">
      <c r="D71" s="588"/>
    </row>
    <row r="72" spans="1:6" s="606" customFormat="1" ht="15">
      <c r="D72" s="588"/>
    </row>
    <row r="73" spans="1:6" s="606" customFormat="1" ht="15">
      <c r="D73" s="588"/>
    </row>
    <row r="74" spans="1:6" s="606" customFormat="1" ht="15">
      <c r="D74" s="588"/>
    </row>
    <row r="75" spans="1:6" s="606" customFormat="1" ht="15">
      <c r="D75" s="588"/>
    </row>
    <row r="76" spans="1:6" s="606" customFormat="1" ht="15">
      <c r="D76" s="588"/>
    </row>
    <row r="77" spans="1:6" s="606" customFormat="1" ht="15">
      <c r="D77" s="588"/>
    </row>
    <row r="78" spans="1:6" s="606" customFormat="1" ht="15">
      <c r="D78" s="588"/>
    </row>
    <row r="79" spans="1:6" s="606" customFormat="1" ht="15">
      <c r="D79" s="588"/>
    </row>
    <row r="80" spans="1:6" s="606" customFormat="1" ht="15">
      <c r="D80" s="588"/>
    </row>
    <row r="81" spans="4:4" s="606" customFormat="1" ht="15">
      <c r="D81" s="588"/>
    </row>
    <row r="82" spans="4:4" s="606" customFormat="1" ht="15">
      <c r="D82" s="588"/>
    </row>
    <row r="83" spans="4:4" s="606" customFormat="1" ht="15">
      <c r="D83" s="588"/>
    </row>
    <row r="84" spans="4:4" s="606" customFormat="1" ht="15">
      <c r="D84" s="588"/>
    </row>
    <row r="85" spans="4:4" s="606" customFormat="1" ht="15">
      <c r="D85" s="588"/>
    </row>
    <row r="86" spans="4:4" s="606" customFormat="1" ht="15">
      <c r="D86" s="588"/>
    </row>
    <row r="87" spans="4:4" s="606" customFormat="1" ht="15">
      <c r="D87" s="588"/>
    </row>
    <row r="88" spans="4:4" s="606" customFormat="1" ht="15">
      <c r="D88" s="588"/>
    </row>
    <row r="89" spans="4:4" s="606" customFormat="1" ht="15">
      <c r="D89" s="588"/>
    </row>
    <row r="90" spans="4:4" s="606" customFormat="1" ht="15">
      <c r="D90" s="588"/>
    </row>
    <row r="91" spans="4:4" s="606" customFormat="1" ht="15">
      <c r="D91" s="588"/>
    </row>
  </sheetData>
  <mergeCells count="2">
    <mergeCell ref="E1:F1"/>
    <mergeCell ref="A65:F65"/>
  </mergeCells>
  <pageMargins left="0.78740157480314965" right="0.78740157480314965" top="1.1811023622047245" bottom="0.98425196850393704" header="0.51181102362204722" footer="0.51181102362204722"/>
  <pageSetup paperSize="9" scale="70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sheetPr syncVertical="1" syncRef="A1">
    <tabColor theme="6" tint="-0.249977111117893"/>
  </sheetPr>
  <dimension ref="A1:F116"/>
  <sheetViews>
    <sheetView showGridLines="0" view="pageLayout" zoomScale="80" zoomScalePageLayoutView="80" workbookViewId="0">
      <selection activeCell="A6" sqref="A6"/>
    </sheetView>
  </sheetViews>
  <sheetFormatPr baseColWidth="10" defaultColWidth="11" defaultRowHeight="12.75"/>
  <cols>
    <col min="1" max="1" width="30.85546875" style="613" customWidth="1"/>
    <col min="2" max="2" width="12.42578125" style="613" customWidth="1"/>
    <col min="3" max="3" width="10.7109375" style="613" customWidth="1"/>
    <col min="4" max="4" width="12.42578125" style="613" customWidth="1"/>
    <col min="5" max="5" width="11" style="613" customWidth="1"/>
    <col min="6" max="6" width="32.42578125" style="613" customWidth="1"/>
    <col min="7" max="17" width="11" style="613" customWidth="1"/>
    <col min="18" max="18" width="14.42578125" style="613" customWidth="1"/>
    <col min="19" max="19" width="4.140625" style="613" customWidth="1"/>
    <col min="20" max="20" width="13.28515625" style="613" customWidth="1"/>
    <col min="21" max="21" width="28.140625" style="613" customWidth="1"/>
    <col min="22" max="22" width="11" style="613" customWidth="1"/>
    <col min="23" max="23" width="14.42578125" style="613" customWidth="1"/>
    <col min="24" max="24" width="4.140625" style="613" customWidth="1"/>
    <col min="25" max="26" width="11" style="613" customWidth="1"/>
    <col min="27" max="27" width="14.42578125" style="613" customWidth="1"/>
    <col min="28" max="28" width="4.140625" style="613" customWidth="1"/>
    <col min="29" max="29" width="14.42578125" style="613" customWidth="1"/>
    <col min="30" max="16384" width="11" style="613"/>
  </cols>
  <sheetData>
    <row r="1" spans="1:6" ht="24.75" customHeight="1">
      <c r="A1" s="612" t="s">
        <v>395</v>
      </c>
      <c r="E1" s="2520" t="s">
        <v>1573</v>
      </c>
      <c r="F1" s="2520"/>
    </row>
    <row r="2" spans="1:6" ht="18.95" customHeight="1">
      <c r="F2" s="614"/>
    </row>
    <row r="3" spans="1:6" ht="20.25">
      <c r="A3" s="615" t="s">
        <v>415</v>
      </c>
      <c r="E3" s="2521" t="s">
        <v>416</v>
      </c>
      <c r="F3" s="2521"/>
    </row>
    <row r="4" spans="1:6" ht="20.25">
      <c r="A4" s="616" t="s">
        <v>360</v>
      </c>
      <c r="F4" s="617" t="s">
        <v>260</v>
      </c>
    </row>
    <row r="5" spans="1:6" ht="18.95" customHeight="1">
      <c r="A5" s="616"/>
      <c r="F5" s="617"/>
    </row>
    <row r="6" spans="1:6" ht="16.5" customHeight="1">
      <c r="A6" s="1750" t="s">
        <v>2357</v>
      </c>
      <c r="B6" s="2522" t="s">
        <v>417</v>
      </c>
      <c r="C6" s="2522"/>
      <c r="D6" s="2522" t="s">
        <v>418</v>
      </c>
      <c r="E6" s="2522"/>
      <c r="F6" s="1659" t="s">
        <v>2356</v>
      </c>
    </row>
    <row r="7" spans="1:6" ht="12.95" customHeight="1">
      <c r="A7" s="208"/>
      <c r="B7" s="2523" t="s">
        <v>352</v>
      </c>
      <c r="C7" s="2524"/>
      <c r="D7" s="2523" t="s">
        <v>419</v>
      </c>
      <c r="E7" s="2523"/>
      <c r="F7" s="208"/>
    </row>
    <row r="8" spans="1:6" ht="12.95" customHeight="1">
      <c r="A8" s="118"/>
      <c r="B8" s="618" t="s">
        <v>1832</v>
      </c>
      <c r="C8" s="618" t="s">
        <v>420</v>
      </c>
      <c r="D8" s="618" t="s">
        <v>1832</v>
      </c>
      <c r="E8" s="618" t="s">
        <v>420</v>
      </c>
      <c r="F8" s="619"/>
    </row>
    <row r="9" spans="1:6" ht="12.95" customHeight="1">
      <c r="A9" s="214"/>
      <c r="B9" s="620" t="s">
        <v>421</v>
      </c>
      <c r="C9" s="620" t="s">
        <v>422</v>
      </c>
      <c r="D9" s="620" t="s">
        <v>421</v>
      </c>
      <c r="E9" s="620" t="s">
        <v>2263</v>
      </c>
      <c r="F9" s="217"/>
    </row>
    <row r="10" spans="1:6" s="622" customFormat="1" ht="8.1" customHeight="1">
      <c r="B10" s="620"/>
      <c r="C10" s="620"/>
      <c r="D10" s="620"/>
      <c r="E10" s="620"/>
      <c r="F10" s="623"/>
    </row>
    <row r="11" spans="1:6" s="621" customFormat="1" ht="17.100000000000001" customHeight="1">
      <c r="A11" s="51" t="s">
        <v>35</v>
      </c>
      <c r="B11" s="222">
        <f>SUM(B12:B19)</f>
        <v>237</v>
      </c>
      <c r="C11" s="222">
        <f>SUM(C12:C19)</f>
        <v>1</v>
      </c>
      <c r="D11" s="222">
        <f>SUM(D12:D19)</f>
        <v>105</v>
      </c>
      <c r="E11" s="222">
        <f>SUM(E12:E19)</f>
        <v>1</v>
      </c>
      <c r="F11" s="53" t="s">
        <v>36</v>
      </c>
    </row>
    <row r="12" spans="1:6" s="622" customFormat="1" ht="17.100000000000001" customHeight="1">
      <c r="A12" s="54" t="s">
        <v>37</v>
      </c>
      <c r="B12" s="55">
        <v>38</v>
      </c>
      <c r="C12" s="55">
        <v>0</v>
      </c>
      <c r="D12" s="55">
        <v>24</v>
      </c>
      <c r="E12" s="55">
        <v>0</v>
      </c>
      <c r="F12" s="56" t="s">
        <v>38</v>
      </c>
    </row>
    <row r="13" spans="1:6" s="622" customFormat="1" ht="17.100000000000001" customHeight="1">
      <c r="A13" s="54" t="s">
        <v>39</v>
      </c>
      <c r="B13" s="55">
        <v>29</v>
      </c>
      <c r="C13" s="55">
        <v>0</v>
      </c>
      <c r="D13" s="55">
        <v>24</v>
      </c>
      <c r="E13" s="55">
        <v>0</v>
      </c>
      <c r="F13" s="56" t="s">
        <v>40</v>
      </c>
    </row>
    <row r="14" spans="1:6" s="622" customFormat="1" ht="17.100000000000001" customHeight="1">
      <c r="A14" s="57" t="s">
        <v>41</v>
      </c>
      <c r="B14" s="55">
        <v>4</v>
      </c>
      <c r="C14" s="55">
        <v>0</v>
      </c>
      <c r="D14" s="55">
        <v>4</v>
      </c>
      <c r="E14" s="55">
        <v>0</v>
      </c>
      <c r="F14" s="56" t="s">
        <v>42</v>
      </c>
    </row>
    <row r="15" spans="1:6" s="622" customFormat="1" ht="17.100000000000001" customHeight="1">
      <c r="A15" s="58" t="s">
        <v>43</v>
      </c>
      <c r="B15" s="55">
        <v>28</v>
      </c>
      <c r="C15" s="55">
        <v>0</v>
      </c>
      <c r="D15" s="55">
        <v>14</v>
      </c>
      <c r="E15" s="55">
        <v>0</v>
      </c>
      <c r="F15" s="56" t="s">
        <v>44</v>
      </c>
    </row>
    <row r="16" spans="1:6" s="622" customFormat="1" ht="17.100000000000001" customHeight="1">
      <c r="A16" s="58" t="s">
        <v>45</v>
      </c>
      <c r="B16" s="55">
        <v>18</v>
      </c>
      <c r="C16" s="55">
        <v>1</v>
      </c>
      <c r="D16" s="55">
        <v>16</v>
      </c>
      <c r="E16" s="55">
        <v>1</v>
      </c>
      <c r="F16" s="56" t="s">
        <v>46</v>
      </c>
    </row>
    <row r="17" spans="1:6" s="622" customFormat="1" ht="17.100000000000001" customHeight="1">
      <c r="A17" s="58" t="s">
        <v>47</v>
      </c>
      <c r="B17" s="55">
        <v>65</v>
      </c>
      <c r="C17" s="55">
        <v>0</v>
      </c>
      <c r="D17" s="55">
        <v>8</v>
      </c>
      <c r="E17" s="55">
        <v>0</v>
      </c>
      <c r="F17" s="56" t="s">
        <v>48</v>
      </c>
    </row>
    <row r="18" spans="1:6" s="622" customFormat="1" ht="17.100000000000001" customHeight="1">
      <c r="A18" s="58" t="s">
        <v>49</v>
      </c>
      <c r="B18" s="55">
        <v>38</v>
      </c>
      <c r="C18" s="55">
        <v>0</v>
      </c>
      <c r="D18" s="55">
        <v>13</v>
      </c>
      <c r="E18" s="55">
        <v>0</v>
      </c>
      <c r="F18" s="56" t="s">
        <v>50</v>
      </c>
    </row>
    <row r="19" spans="1:6" s="622" customFormat="1" ht="17.100000000000001" customHeight="1">
      <c r="A19" s="58" t="s">
        <v>51</v>
      </c>
      <c r="B19" s="55">
        <v>17</v>
      </c>
      <c r="C19" s="55">
        <v>0</v>
      </c>
      <c r="D19" s="55">
        <v>2</v>
      </c>
      <c r="E19" s="55">
        <v>0</v>
      </c>
      <c r="F19" s="56" t="s">
        <v>52</v>
      </c>
    </row>
    <row r="20" spans="1:6" s="622" customFormat="1" ht="17.100000000000001" customHeight="1">
      <c r="A20" s="59" t="s">
        <v>53</v>
      </c>
      <c r="B20" s="222">
        <f>SUM(B21:B28)</f>
        <v>178</v>
      </c>
      <c r="C20" s="222">
        <f>SUM(C21:C28)</f>
        <v>1</v>
      </c>
      <c r="D20" s="222">
        <f>SUM(D21:D28)</f>
        <v>59</v>
      </c>
      <c r="E20" s="222">
        <f>SUM(E21:E28)</f>
        <v>1</v>
      </c>
      <c r="F20" s="60" t="s">
        <v>54</v>
      </c>
    </row>
    <row r="21" spans="1:6" s="622" customFormat="1" ht="17.100000000000001" customHeight="1">
      <c r="A21" s="54" t="s">
        <v>55</v>
      </c>
      <c r="B21" s="55">
        <v>24</v>
      </c>
      <c r="C21" s="55">
        <v>0</v>
      </c>
      <c r="D21" s="55">
        <v>8</v>
      </c>
      <c r="E21" s="55">
        <v>0</v>
      </c>
      <c r="F21" s="61" t="s">
        <v>56</v>
      </c>
    </row>
    <row r="22" spans="1:6" s="622" customFormat="1" ht="17.100000000000001" customHeight="1">
      <c r="A22" s="54" t="s">
        <v>57</v>
      </c>
      <c r="B22" s="55">
        <v>17</v>
      </c>
      <c r="C22" s="55">
        <v>0</v>
      </c>
      <c r="D22" s="55">
        <v>12</v>
      </c>
      <c r="E22" s="55">
        <v>0</v>
      </c>
      <c r="F22" s="61" t="s">
        <v>58</v>
      </c>
    </row>
    <row r="23" spans="1:6" s="622" customFormat="1" ht="17.100000000000001" customHeight="1">
      <c r="A23" s="54" t="s">
        <v>59</v>
      </c>
      <c r="B23" s="55">
        <v>12</v>
      </c>
      <c r="C23" s="55">
        <v>0</v>
      </c>
      <c r="D23" s="55">
        <v>8</v>
      </c>
      <c r="E23" s="55">
        <v>0</v>
      </c>
      <c r="F23" s="61" t="s">
        <v>60</v>
      </c>
    </row>
    <row r="24" spans="1:6" s="622" customFormat="1" ht="17.100000000000001" customHeight="1">
      <c r="A24" s="54" t="s">
        <v>61</v>
      </c>
      <c r="B24" s="55">
        <v>13</v>
      </c>
      <c r="C24" s="55">
        <v>0</v>
      </c>
      <c r="D24" s="55">
        <v>6</v>
      </c>
      <c r="E24" s="55">
        <v>0</v>
      </c>
      <c r="F24" s="56" t="s">
        <v>62</v>
      </c>
    </row>
    <row r="25" spans="1:6" s="622" customFormat="1" ht="17.100000000000001" customHeight="1">
      <c r="A25" s="54" t="s">
        <v>63</v>
      </c>
      <c r="B25" s="55">
        <v>16</v>
      </c>
      <c r="C25" s="55">
        <v>0</v>
      </c>
      <c r="D25" s="55">
        <v>7</v>
      </c>
      <c r="E25" s="55">
        <v>0</v>
      </c>
      <c r="F25" s="61" t="s">
        <v>64</v>
      </c>
    </row>
    <row r="26" spans="1:6" s="622" customFormat="1" ht="17.100000000000001" customHeight="1">
      <c r="A26" s="54" t="s">
        <v>65</v>
      </c>
      <c r="B26" s="55">
        <v>38</v>
      </c>
      <c r="C26" s="55">
        <v>0</v>
      </c>
      <c r="D26" s="55">
        <v>9</v>
      </c>
      <c r="E26" s="55">
        <v>0</v>
      </c>
      <c r="F26" s="61" t="s">
        <v>66</v>
      </c>
    </row>
    <row r="27" spans="1:6" s="621" customFormat="1" ht="17.100000000000001" customHeight="1">
      <c r="A27" s="54" t="s">
        <v>67</v>
      </c>
      <c r="B27" s="55">
        <v>37</v>
      </c>
      <c r="C27" s="55">
        <v>1</v>
      </c>
      <c r="D27" s="55">
        <v>1</v>
      </c>
      <c r="E27" s="55">
        <v>1</v>
      </c>
      <c r="F27" s="61" t="s">
        <v>68</v>
      </c>
    </row>
    <row r="28" spans="1:6" s="622" customFormat="1" ht="17.100000000000001" customHeight="1">
      <c r="A28" s="54" t="s">
        <v>69</v>
      </c>
      <c r="B28" s="55">
        <v>21</v>
      </c>
      <c r="C28" s="55">
        <v>0</v>
      </c>
      <c r="D28" s="55">
        <v>8</v>
      </c>
      <c r="E28" s="55">
        <v>0</v>
      </c>
      <c r="F28" s="61" t="s">
        <v>70</v>
      </c>
    </row>
    <row r="29" spans="1:6" s="622" customFormat="1" ht="17.100000000000001" customHeight="1">
      <c r="A29" s="51" t="s">
        <v>71</v>
      </c>
      <c r="B29" s="222">
        <f>SUM(B30:B38)</f>
        <v>269</v>
      </c>
      <c r="C29" s="222">
        <f>SUM(C30:C38)</f>
        <v>1</v>
      </c>
      <c r="D29" s="222">
        <f>SUM(D30:D38)</f>
        <v>113</v>
      </c>
      <c r="E29" s="222">
        <f>SUM(E30:E38)</f>
        <v>1</v>
      </c>
      <c r="F29" s="53" t="s">
        <v>72</v>
      </c>
    </row>
    <row r="30" spans="1:6" s="622" customFormat="1" ht="17.100000000000001" customHeight="1">
      <c r="A30" s="62" t="s">
        <v>73</v>
      </c>
      <c r="B30" s="55">
        <v>51</v>
      </c>
      <c r="C30" s="55">
        <v>0</v>
      </c>
      <c r="D30" s="55">
        <v>11</v>
      </c>
      <c r="E30" s="55">
        <v>0</v>
      </c>
      <c r="F30" s="56" t="s">
        <v>74</v>
      </c>
    </row>
    <row r="31" spans="1:6" s="622" customFormat="1" ht="17.100000000000001" customHeight="1">
      <c r="A31" s="63" t="s">
        <v>75</v>
      </c>
      <c r="B31" s="55">
        <v>16</v>
      </c>
      <c r="C31" s="55">
        <v>1</v>
      </c>
      <c r="D31" s="55">
        <v>7</v>
      </c>
      <c r="E31" s="55">
        <v>1</v>
      </c>
      <c r="F31" s="56" t="s">
        <v>76</v>
      </c>
    </row>
    <row r="32" spans="1:6" s="622" customFormat="1" ht="17.100000000000001" customHeight="1">
      <c r="A32" s="62" t="s">
        <v>77</v>
      </c>
      <c r="B32" s="55">
        <v>17</v>
      </c>
      <c r="C32" s="55">
        <v>0</v>
      </c>
      <c r="D32" s="55">
        <v>9</v>
      </c>
      <c r="E32" s="55">
        <v>0</v>
      </c>
      <c r="F32" s="56" t="s">
        <v>78</v>
      </c>
    </row>
    <row r="33" spans="1:6" s="622" customFormat="1" ht="17.100000000000001" customHeight="1">
      <c r="A33" s="54" t="s">
        <v>79</v>
      </c>
      <c r="B33" s="55">
        <v>62</v>
      </c>
      <c r="C33" s="55">
        <v>0</v>
      </c>
      <c r="D33" s="55">
        <v>3</v>
      </c>
      <c r="E33" s="55">
        <v>0</v>
      </c>
      <c r="F33" s="56" t="s">
        <v>80</v>
      </c>
    </row>
    <row r="34" spans="1:6" s="621" customFormat="1" ht="17.100000000000001" customHeight="1">
      <c r="A34" s="63" t="s">
        <v>81</v>
      </c>
      <c r="B34" s="55">
        <v>13</v>
      </c>
      <c r="C34" s="55">
        <v>0</v>
      </c>
      <c r="D34" s="55">
        <v>8</v>
      </c>
      <c r="E34" s="55">
        <v>0</v>
      </c>
      <c r="F34" s="56" t="s">
        <v>1535</v>
      </c>
    </row>
    <row r="35" spans="1:6" s="622" customFormat="1" ht="17.100000000000001" customHeight="1">
      <c r="A35" s="54" t="s">
        <v>82</v>
      </c>
      <c r="B35" s="55">
        <v>24</v>
      </c>
      <c r="C35" s="55">
        <v>0</v>
      </c>
      <c r="D35" s="55">
        <v>13</v>
      </c>
      <c r="E35" s="55">
        <v>0</v>
      </c>
      <c r="F35" s="56" t="s">
        <v>83</v>
      </c>
    </row>
    <row r="36" spans="1:6" s="621" customFormat="1" ht="17.100000000000001" customHeight="1">
      <c r="A36" s="54" t="s">
        <v>84</v>
      </c>
      <c r="B36" s="55">
        <v>47</v>
      </c>
      <c r="C36" s="55">
        <v>0</v>
      </c>
      <c r="D36" s="55">
        <v>37</v>
      </c>
      <c r="E36" s="55">
        <v>0</v>
      </c>
      <c r="F36" s="56" t="s">
        <v>85</v>
      </c>
    </row>
    <row r="37" spans="1:6" s="622" customFormat="1" ht="17.100000000000001" customHeight="1">
      <c r="A37" s="54" t="s">
        <v>86</v>
      </c>
      <c r="B37" s="55">
        <v>27</v>
      </c>
      <c r="C37" s="55">
        <v>0</v>
      </c>
      <c r="D37" s="55">
        <v>13</v>
      </c>
      <c r="E37" s="55">
        <v>0</v>
      </c>
      <c r="F37" s="56" t="s">
        <v>87</v>
      </c>
    </row>
    <row r="38" spans="1:6" s="622" customFormat="1" ht="17.100000000000001" customHeight="1">
      <c r="A38" s="54" t="s">
        <v>88</v>
      </c>
      <c r="B38" s="55">
        <v>12</v>
      </c>
      <c r="C38" s="55">
        <v>0</v>
      </c>
      <c r="D38" s="55">
        <v>12</v>
      </c>
      <c r="E38" s="55">
        <v>0</v>
      </c>
      <c r="F38" s="56" t="s">
        <v>89</v>
      </c>
    </row>
    <row r="39" spans="1:6" s="622" customFormat="1" ht="17.100000000000001" customHeight="1">
      <c r="A39" s="64" t="s">
        <v>90</v>
      </c>
      <c r="B39" s="222">
        <f>SUM(B40:B46)</f>
        <v>290</v>
      </c>
      <c r="C39" s="222">
        <f>SUM(C40:C46)</f>
        <v>3</v>
      </c>
      <c r="D39" s="222">
        <f>SUM(D40:D46)</f>
        <v>108</v>
      </c>
      <c r="E39" s="222">
        <f>SUM(E40:E46)</f>
        <v>3</v>
      </c>
      <c r="F39" s="53" t="s">
        <v>91</v>
      </c>
    </row>
    <row r="40" spans="1:6" s="622" customFormat="1" ht="17.100000000000001" customHeight="1">
      <c r="A40" s="62" t="s">
        <v>92</v>
      </c>
      <c r="B40" s="55">
        <v>61</v>
      </c>
      <c r="C40" s="55">
        <v>0</v>
      </c>
      <c r="D40" s="55">
        <v>33</v>
      </c>
      <c r="E40" s="55">
        <v>0</v>
      </c>
      <c r="F40" s="61" t="s">
        <v>93</v>
      </c>
    </row>
    <row r="41" spans="1:6" s="622" customFormat="1" ht="17.100000000000001" customHeight="1">
      <c r="A41" s="62" t="s">
        <v>94</v>
      </c>
      <c r="B41" s="55">
        <v>31</v>
      </c>
      <c r="C41" s="55">
        <v>3</v>
      </c>
      <c r="D41" s="55">
        <v>16</v>
      </c>
      <c r="E41" s="55">
        <v>3</v>
      </c>
      <c r="F41" s="56" t="s">
        <v>95</v>
      </c>
    </row>
    <row r="42" spans="1:6" s="622" customFormat="1" ht="17.100000000000001" customHeight="1">
      <c r="A42" s="62" t="s">
        <v>96</v>
      </c>
      <c r="B42" s="55">
        <v>27</v>
      </c>
      <c r="C42" s="55">
        <v>0</v>
      </c>
      <c r="D42" s="55">
        <v>0</v>
      </c>
      <c r="E42" s="55">
        <v>0</v>
      </c>
      <c r="F42" s="56" t="s">
        <v>97</v>
      </c>
    </row>
    <row r="43" spans="1:6" s="622" customFormat="1" ht="17.100000000000001" customHeight="1">
      <c r="A43" s="62" t="s">
        <v>98</v>
      </c>
      <c r="B43" s="55">
        <v>62</v>
      </c>
      <c r="C43" s="55">
        <v>0</v>
      </c>
      <c r="D43" s="55">
        <v>6</v>
      </c>
      <c r="E43" s="55">
        <v>0</v>
      </c>
      <c r="F43" s="56" t="s">
        <v>99</v>
      </c>
    </row>
    <row r="44" spans="1:6" s="622" customFormat="1" ht="17.100000000000001" customHeight="1">
      <c r="A44" s="62" t="s">
        <v>100</v>
      </c>
      <c r="B44" s="55">
        <v>38</v>
      </c>
      <c r="C44" s="55">
        <v>0</v>
      </c>
      <c r="D44" s="55">
        <v>26</v>
      </c>
      <c r="E44" s="55">
        <v>0</v>
      </c>
      <c r="F44" s="61" t="s">
        <v>101</v>
      </c>
    </row>
    <row r="45" spans="1:6" s="622" customFormat="1" ht="17.100000000000001" customHeight="1">
      <c r="A45" s="62" t="s">
        <v>102</v>
      </c>
      <c r="B45" s="55">
        <v>21</v>
      </c>
      <c r="C45" s="55">
        <v>0</v>
      </c>
      <c r="D45" s="55">
        <v>12</v>
      </c>
      <c r="E45" s="55">
        <v>0</v>
      </c>
      <c r="F45" s="61" t="s">
        <v>103</v>
      </c>
    </row>
    <row r="46" spans="1:6" s="621" customFormat="1" ht="17.100000000000001" customHeight="1">
      <c r="A46" s="62" t="s">
        <v>104</v>
      </c>
      <c r="B46" s="55">
        <v>50</v>
      </c>
      <c r="C46" s="55">
        <v>0</v>
      </c>
      <c r="D46" s="55">
        <v>15</v>
      </c>
      <c r="E46" s="55">
        <v>0</v>
      </c>
      <c r="F46" s="56" t="s">
        <v>105</v>
      </c>
    </row>
    <row r="47" spans="1:6" s="622" customFormat="1" ht="17.100000000000001" customHeight="1">
      <c r="A47" s="65" t="s">
        <v>106</v>
      </c>
      <c r="B47" s="222">
        <f>SUM(B48:B52)</f>
        <v>164</v>
      </c>
      <c r="C47" s="222">
        <f>SUM(C48:C52)</f>
        <v>3</v>
      </c>
      <c r="D47" s="222">
        <f>SUM(D48:D52)</f>
        <v>103</v>
      </c>
      <c r="E47" s="222">
        <f>SUM(E48:E52)</f>
        <v>3</v>
      </c>
      <c r="F47" s="53" t="s">
        <v>107</v>
      </c>
    </row>
    <row r="48" spans="1:6" s="622" customFormat="1" ht="17.100000000000001" customHeight="1">
      <c r="A48" s="66" t="s">
        <v>108</v>
      </c>
      <c r="B48" s="55">
        <v>48</v>
      </c>
      <c r="C48" s="55">
        <v>2</v>
      </c>
      <c r="D48" s="55">
        <v>38</v>
      </c>
      <c r="E48" s="55">
        <v>2</v>
      </c>
      <c r="F48" s="56" t="s">
        <v>109</v>
      </c>
    </row>
    <row r="49" spans="1:6" s="328" customFormat="1" ht="17.100000000000001" customHeight="1">
      <c r="A49" s="62" t="s">
        <v>110</v>
      </c>
      <c r="B49" s="55">
        <v>32</v>
      </c>
      <c r="C49" s="55">
        <v>0</v>
      </c>
      <c r="D49" s="55">
        <v>19</v>
      </c>
      <c r="E49" s="55">
        <v>0</v>
      </c>
      <c r="F49" s="56" t="s">
        <v>111</v>
      </c>
    </row>
    <row r="50" spans="1:6" s="622" customFormat="1" ht="17.100000000000001" customHeight="1">
      <c r="A50" s="62" t="s">
        <v>112</v>
      </c>
      <c r="B50" s="55">
        <v>25</v>
      </c>
      <c r="C50" s="55">
        <v>1</v>
      </c>
      <c r="D50" s="55">
        <v>14</v>
      </c>
      <c r="E50" s="55">
        <v>1</v>
      </c>
      <c r="F50" s="56" t="s">
        <v>113</v>
      </c>
    </row>
    <row r="51" spans="1:6" s="622" customFormat="1" ht="17.100000000000001" customHeight="1">
      <c r="A51" s="62" t="s">
        <v>114</v>
      </c>
      <c r="B51" s="55">
        <v>19</v>
      </c>
      <c r="C51" s="55">
        <v>0</v>
      </c>
      <c r="D51" s="55">
        <v>10</v>
      </c>
      <c r="E51" s="55">
        <v>0</v>
      </c>
      <c r="F51" s="56" t="s">
        <v>115</v>
      </c>
    </row>
    <row r="52" spans="1:6" s="622" customFormat="1" ht="17.100000000000001" customHeight="1">
      <c r="A52" s="62" t="s">
        <v>116</v>
      </c>
      <c r="B52" s="55">
        <v>40</v>
      </c>
      <c r="C52" s="55">
        <v>0</v>
      </c>
      <c r="D52" s="55">
        <v>22</v>
      </c>
      <c r="E52" s="55">
        <v>0</v>
      </c>
      <c r="F52" s="61" t="s">
        <v>117</v>
      </c>
    </row>
    <row r="53" spans="1:6" s="622" customFormat="1" ht="15" customHeight="1">
      <c r="A53" s="298"/>
      <c r="B53" s="299"/>
      <c r="C53" s="299"/>
      <c r="D53" s="299"/>
      <c r="E53" s="299"/>
      <c r="F53" s="624"/>
    </row>
    <row r="54" spans="1:6" s="622" customFormat="1" ht="18.75" customHeight="1">
      <c r="A54" s="587" t="s">
        <v>395</v>
      </c>
      <c r="B54" s="625"/>
      <c r="C54" s="625"/>
      <c r="D54" s="625"/>
      <c r="E54" s="2512" t="s">
        <v>1573</v>
      </c>
      <c r="F54" s="2512"/>
    </row>
    <row r="55" spans="1:6" s="622" customFormat="1" ht="12.75" customHeight="1">
      <c r="A55" s="625"/>
      <c r="B55" s="625"/>
      <c r="C55" s="625"/>
      <c r="D55" s="625"/>
      <c r="E55" s="625"/>
      <c r="F55" s="626"/>
    </row>
    <row r="56" spans="1:6" s="621" customFormat="1" ht="18" customHeight="1">
      <c r="A56" s="627" t="s">
        <v>423</v>
      </c>
      <c r="B56" s="625"/>
      <c r="C56" s="625"/>
      <c r="D56" s="625"/>
      <c r="E56" s="2515" t="s">
        <v>424</v>
      </c>
      <c r="F56" s="2515"/>
    </row>
    <row r="57" spans="1:6" s="622" customFormat="1" ht="17.25" customHeight="1">
      <c r="A57" s="628" t="s">
        <v>268</v>
      </c>
      <c r="B57" s="625"/>
      <c r="C57" s="625"/>
      <c r="D57" s="625"/>
      <c r="E57" s="2516" t="s">
        <v>425</v>
      </c>
      <c r="F57" s="2516"/>
    </row>
    <row r="58" spans="1:6" s="622" customFormat="1" ht="12.75" customHeight="1">
      <c r="A58" s="628"/>
      <c r="B58" s="625"/>
      <c r="C58" s="625"/>
      <c r="D58" s="625"/>
      <c r="E58" s="625"/>
      <c r="F58" s="629"/>
    </row>
    <row r="59" spans="1:6" s="622" customFormat="1" ht="15" customHeight="1">
      <c r="A59" s="1750" t="s">
        <v>2357</v>
      </c>
      <c r="B59" s="2517" t="s">
        <v>417</v>
      </c>
      <c r="C59" s="2517"/>
      <c r="D59" s="2517" t="s">
        <v>418</v>
      </c>
      <c r="E59" s="2517"/>
      <c r="F59" s="1659" t="s">
        <v>2356</v>
      </c>
    </row>
    <row r="60" spans="1:6" s="622" customFormat="1" ht="15" customHeight="1">
      <c r="A60" s="248"/>
      <c r="B60" s="2518" t="s">
        <v>352</v>
      </c>
      <c r="C60" s="2519"/>
      <c r="D60" s="2518" t="s">
        <v>419</v>
      </c>
      <c r="E60" s="2518"/>
      <c r="F60" s="248"/>
    </row>
    <row r="61" spans="1:6" s="622" customFormat="1" ht="15" customHeight="1">
      <c r="A61" s="136"/>
      <c r="B61" s="618" t="s">
        <v>1832</v>
      </c>
      <c r="C61" s="630" t="s">
        <v>420</v>
      </c>
      <c r="D61" s="618" t="s">
        <v>1832</v>
      </c>
      <c r="E61" s="630" t="s">
        <v>420</v>
      </c>
      <c r="F61" s="631"/>
    </row>
    <row r="62" spans="1:6" s="622" customFormat="1" ht="15" customHeight="1">
      <c r="A62" s="252"/>
      <c r="B62" s="620" t="s">
        <v>421</v>
      </c>
      <c r="C62" s="632" t="s">
        <v>422</v>
      </c>
      <c r="D62" s="620" t="s">
        <v>421</v>
      </c>
      <c r="E62" s="632" t="s">
        <v>422</v>
      </c>
      <c r="F62" s="256"/>
    </row>
    <row r="63" spans="1:6" s="622" customFormat="1" ht="15" customHeight="1">
      <c r="A63" s="633"/>
      <c r="B63" s="632"/>
      <c r="C63" s="634"/>
      <c r="E63" s="634"/>
      <c r="F63" s="635"/>
    </row>
    <row r="64" spans="1:6" s="622" customFormat="1" ht="15" customHeight="1">
      <c r="A64" s="85" t="s">
        <v>120</v>
      </c>
      <c r="B64" s="260">
        <f>SUM(B65:B73)</f>
        <v>396</v>
      </c>
      <c r="C64" s="260">
        <f>SUM(C65:C73)</f>
        <v>2</v>
      </c>
      <c r="D64" s="260">
        <f>SUM(D65:D73)</f>
        <v>127</v>
      </c>
      <c r="E64" s="260">
        <f>SUM(E65:E73)</f>
        <v>1</v>
      </c>
      <c r="F64" s="96" t="s">
        <v>121</v>
      </c>
    </row>
    <row r="65" spans="1:6" s="621" customFormat="1" ht="15" customHeight="1">
      <c r="A65" s="261" t="s">
        <v>122</v>
      </c>
      <c r="B65" s="55">
        <v>15</v>
      </c>
      <c r="C65" s="55">
        <v>0</v>
      </c>
      <c r="D65" s="55">
        <v>6</v>
      </c>
      <c r="E65" s="55">
        <v>0</v>
      </c>
      <c r="F65" s="262" t="s">
        <v>123</v>
      </c>
    </row>
    <row r="66" spans="1:6" s="622" customFormat="1" ht="15" customHeight="1">
      <c r="A66" s="261" t="s">
        <v>124</v>
      </c>
      <c r="B66" s="55">
        <v>24</v>
      </c>
      <c r="C66" s="55">
        <v>1</v>
      </c>
      <c r="D66" s="55">
        <v>10</v>
      </c>
      <c r="E66" s="55">
        <v>0</v>
      </c>
      <c r="F66" s="262" t="s">
        <v>125</v>
      </c>
    </row>
    <row r="67" spans="1:6" s="622" customFormat="1" ht="15" customHeight="1">
      <c r="A67" s="261" t="s">
        <v>220</v>
      </c>
      <c r="B67" s="264">
        <v>160</v>
      </c>
      <c r="C67" s="264">
        <v>0</v>
      </c>
      <c r="D67" s="264">
        <v>0</v>
      </c>
      <c r="E67" s="264">
        <v>0</v>
      </c>
      <c r="F67" s="262" t="s">
        <v>127</v>
      </c>
    </row>
    <row r="68" spans="1:6" s="622" customFormat="1" ht="15" customHeight="1">
      <c r="A68" s="261" t="s">
        <v>128</v>
      </c>
      <c r="B68" s="55">
        <v>42</v>
      </c>
      <c r="C68" s="55">
        <v>0</v>
      </c>
      <c r="D68" s="55">
        <v>26</v>
      </c>
      <c r="E68" s="55">
        <v>0</v>
      </c>
      <c r="F68" s="262" t="s">
        <v>129</v>
      </c>
    </row>
    <row r="69" spans="1:6" s="622" customFormat="1" ht="15" customHeight="1">
      <c r="A69" s="261" t="s">
        <v>130</v>
      </c>
      <c r="B69" s="55">
        <v>29</v>
      </c>
      <c r="C69" s="55">
        <v>0</v>
      </c>
      <c r="D69" s="55">
        <v>17</v>
      </c>
      <c r="E69" s="55">
        <v>0</v>
      </c>
      <c r="F69" s="262" t="s">
        <v>131</v>
      </c>
    </row>
    <row r="70" spans="1:6" s="622" customFormat="1" ht="15" customHeight="1">
      <c r="A70" s="261" t="s">
        <v>132</v>
      </c>
      <c r="B70" s="55">
        <v>32</v>
      </c>
      <c r="C70" s="55">
        <v>0</v>
      </c>
      <c r="D70" s="55">
        <v>18</v>
      </c>
      <c r="E70" s="55">
        <v>0</v>
      </c>
      <c r="F70" s="262" t="s">
        <v>133</v>
      </c>
    </row>
    <row r="71" spans="1:6" s="621" customFormat="1" ht="15" customHeight="1">
      <c r="A71" s="261" t="s">
        <v>134</v>
      </c>
      <c r="B71" s="55">
        <v>32</v>
      </c>
      <c r="C71" s="55">
        <v>0</v>
      </c>
      <c r="D71" s="55">
        <v>8</v>
      </c>
      <c r="E71" s="55">
        <v>0</v>
      </c>
      <c r="F71" s="262" t="s">
        <v>135</v>
      </c>
    </row>
    <row r="72" spans="1:6" s="622" customFormat="1" ht="15" customHeight="1">
      <c r="A72" s="261" t="s">
        <v>136</v>
      </c>
      <c r="B72" s="55">
        <v>40</v>
      </c>
      <c r="C72" s="55">
        <v>1</v>
      </c>
      <c r="D72" s="55">
        <v>27</v>
      </c>
      <c r="E72" s="55">
        <v>1</v>
      </c>
      <c r="F72" s="262" t="s">
        <v>137</v>
      </c>
    </row>
    <row r="73" spans="1:6" s="622" customFormat="1" ht="15" customHeight="1">
      <c r="A73" s="261" t="s">
        <v>138</v>
      </c>
      <c r="B73" s="55">
        <v>22</v>
      </c>
      <c r="C73" s="55">
        <v>0</v>
      </c>
      <c r="D73" s="55">
        <v>15</v>
      </c>
      <c r="E73" s="55">
        <v>0</v>
      </c>
      <c r="F73" s="262" t="s">
        <v>139</v>
      </c>
    </row>
    <row r="74" spans="1:6" s="622" customFormat="1" ht="15" customHeight="1">
      <c r="A74" s="93" t="s">
        <v>140</v>
      </c>
      <c r="B74" s="260">
        <f>SUM(B75:B82)</f>
        <v>265</v>
      </c>
      <c r="C74" s="260">
        <f>SUM(C75:C82)</f>
        <v>9</v>
      </c>
      <c r="D74" s="260">
        <f>SUM(D75:D82)</f>
        <v>156</v>
      </c>
      <c r="E74" s="260">
        <f>SUM(E75:E82)</f>
        <v>8</v>
      </c>
      <c r="F74" s="94" t="s">
        <v>141</v>
      </c>
    </row>
    <row r="75" spans="1:6" s="622" customFormat="1" ht="15" customHeight="1">
      <c r="A75" s="261" t="s">
        <v>142</v>
      </c>
      <c r="B75" s="55">
        <v>36</v>
      </c>
      <c r="C75" s="55">
        <v>1</v>
      </c>
      <c r="D75" s="55">
        <v>29</v>
      </c>
      <c r="E75" s="55">
        <v>1</v>
      </c>
      <c r="F75" s="262" t="s">
        <v>143</v>
      </c>
    </row>
    <row r="76" spans="1:6" s="622" customFormat="1" ht="15" customHeight="1">
      <c r="A76" s="261" t="s">
        <v>144</v>
      </c>
      <c r="B76" s="55">
        <v>21</v>
      </c>
      <c r="C76" s="55">
        <v>0</v>
      </c>
      <c r="D76" s="55">
        <v>17</v>
      </c>
      <c r="E76" s="55">
        <v>0</v>
      </c>
      <c r="F76" s="262" t="s">
        <v>145</v>
      </c>
    </row>
    <row r="77" spans="1:6" s="622" customFormat="1" ht="15" customHeight="1">
      <c r="A77" s="261" t="s">
        <v>146</v>
      </c>
      <c r="B77" s="55">
        <v>29</v>
      </c>
      <c r="C77" s="55">
        <v>5</v>
      </c>
      <c r="D77" s="55">
        <v>20</v>
      </c>
      <c r="E77" s="55">
        <v>5</v>
      </c>
      <c r="F77" s="262" t="s">
        <v>147</v>
      </c>
    </row>
    <row r="78" spans="1:6" s="621" customFormat="1" ht="15" customHeight="1">
      <c r="A78" s="261" t="s">
        <v>148</v>
      </c>
      <c r="B78" s="55">
        <v>28</v>
      </c>
      <c r="C78" s="55">
        <v>2</v>
      </c>
      <c r="D78" s="55">
        <v>21</v>
      </c>
      <c r="E78" s="55">
        <v>2</v>
      </c>
      <c r="F78" s="262" t="s">
        <v>149</v>
      </c>
    </row>
    <row r="79" spans="1:6" s="621" customFormat="1" ht="15" customHeight="1">
      <c r="A79" s="261" t="s">
        <v>150</v>
      </c>
      <c r="B79" s="55">
        <v>78</v>
      </c>
      <c r="C79" s="55">
        <v>1</v>
      </c>
      <c r="D79" s="55">
        <v>27</v>
      </c>
      <c r="E79" s="55">
        <v>0</v>
      </c>
      <c r="F79" s="262" t="s">
        <v>151</v>
      </c>
    </row>
    <row r="80" spans="1:6" s="328" customFormat="1" ht="15" customHeight="1">
      <c r="A80" s="261" t="s">
        <v>152</v>
      </c>
      <c r="B80" s="55">
        <v>20</v>
      </c>
      <c r="C80" s="55">
        <v>0</v>
      </c>
      <c r="D80" s="55">
        <v>12</v>
      </c>
      <c r="E80" s="55">
        <v>0</v>
      </c>
      <c r="F80" s="262" t="s">
        <v>153</v>
      </c>
    </row>
    <row r="81" spans="1:6" s="622" customFormat="1" ht="12" customHeight="1">
      <c r="A81" s="261" t="s">
        <v>154</v>
      </c>
      <c r="B81" s="55">
        <v>37</v>
      </c>
      <c r="C81" s="55">
        <v>0</v>
      </c>
      <c r="D81" s="55">
        <v>22</v>
      </c>
      <c r="E81" s="55">
        <v>0</v>
      </c>
      <c r="F81" s="262" t="s">
        <v>1823</v>
      </c>
    </row>
    <row r="82" spans="1:6" s="622" customFormat="1" ht="15">
      <c r="A82" s="261" t="s">
        <v>155</v>
      </c>
      <c r="B82" s="55">
        <v>16</v>
      </c>
      <c r="C82" s="55">
        <v>0</v>
      </c>
      <c r="D82" s="55">
        <v>8</v>
      </c>
      <c r="E82" s="55">
        <v>0</v>
      </c>
      <c r="F82" s="262" t="s">
        <v>156</v>
      </c>
    </row>
    <row r="83" spans="1:6" s="622" customFormat="1" ht="15">
      <c r="A83" s="95" t="s">
        <v>157</v>
      </c>
      <c r="B83" s="260">
        <f>SUM(B84:B88)</f>
        <v>142</v>
      </c>
      <c r="C83" s="260">
        <f>SUM(C84:C88)</f>
        <v>2</v>
      </c>
      <c r="D83" s="260">
        <f>SUM(D84:D88)</f>
        <v>106</v>
      </c>
      <c r="E83" s="260">
        <f>SUM(E84:E88)</f>
        <v>2</v>
      </c>
      <c r="F83" s="96" t="s">
        <v>158</v>
      </c>
    </row>
    <row r="84" spans="1:6" ht="15">
      <c r="A84" s="261" t="s">
        <v>159</v>
      </c>
      <c r="B84" s="55">
        <v>37</v>
      </c>
      <c r="C84" s="55">
        <v>0</v>
      </c>
      <c r="D84" s="55">
        <v>23</v>
      </c>
      <c r="E84" s="55">
        <v>0</v>
      </c>
      <c r="F84" s="262" t="s">
        <v>160</v>
      </c>
    </row>
    <row r="85" spans="1:6" ht="15">
      <c r="A85" s="261" t="s">
        <v>161</v>
      </c>
      <c r="B85" s="55">
        <v>21</v>
      </c>
      <c r="C85" s="55">
        <v>0</v>
      </c>
      <c r="D85" s="55">
        <v>17</v>
      </c>
      <c r="E85" s="55">
        <v>0</v>
      </c>
      <c r="F85" s="262" t="s">
        <v>162</v>
      </c>
    </row>
    <row r="86" spans="1:6" ht="15">
      <c r="A86" s="261" t="s">
        <v>163</v>
      </c>
      <c r="B86" s="55">
        <v>25</v>
      </c>
      <c r="C86" s="55">
        <v>0</v>
      </c>
      <c r="D86" s="55">
        <v>19</v>
      </c>
      <c r="E86" s="55">
        <v>0</v>
      </c>
      <c r="F86" s="262" t="s">
        <v>164</v>
      </c>
    </row>
    <row r="87" spans="1:6" ht="15">
      <c r="A87" s="261" t="s">
        <v>165</v>
      </c>
      <c r="B87" s="55">
        <v>32</v>
      </c>
      <c r="C87" s="55">
        <v>2</v>
      </c>
      <c r="D87" s="55">
        <v>26</v>
      </c>
      <c r="E87" s="55">
        <v>2</v>
      </c>
      <c r="F87" s="262" t="s">
        <v>166</v>
      </c>
    </row>
    <row r="88" spans="1:6" ht="15">
      <c r="A88" s="261" t="s">
        <v>167</v>
      </c>
      <c r="B88" s="55">
        <v>27</v>
      </c>
      <c r="C88" s="55">
        <v>0</v>
      </c>
      <c r="D88" s="55">
        <v>21</v>
      </c>
      <c r="E88" s="55">
        <v>0</v>
      </c>
      <c r="F88" s="262" t="s">
        <v>168</v>
      </c>
    </row>
    <row r="89" spans="1:6" ht="14.25">
      <c r="A89" s="93" t="s">
        <v>169</v>
      </c>
      <c r="B89" s="260">
        <f>SUM(B90:B95)</f>
        <v>183</v>
      </c>
      <c r="C89" s="260">
        <f>SUM(C90:C95)</f>
        <v>3</v>
      </c>
      <c r="D89" s="260">
        <f>SUM(D90:D95)</f>
        <v>93</v>
      </c>
      <c r="E89" s="260">
        <f>SUM(E90:E95)</f>
        <v>3</v>
      </c>
      <c r="F89" s="94" t="s">
        <v>170</v>
      </c>
    </row>
    <row r="90" spans="1:6" ht="15">
      <c r="A90" s="261" t="s">
        <v>171</v>
      </c>
      <c r="B90" s="55">
        <v>42</v>
      </c>
      <c r="C90" s="55">
        <v>0</v>
      </c>
      <c r="D90" s="55">
        <v>15</v>
      </c>
      <c r="E90" s="55">
        <v>0</v>
      </c>
      <c r="F90" s="262" t="s">
        <v>172</v>
      </c>
    </row>
    <row r="91" spans="1:6" ht="15">
      <c r="A91" s="261" t="s">
        <v>173</v>
      </c>
      <c r="B91" s="55">
        <v>27</v>
      </c>
      <c r="C91" s="55">
        <v>1</v>
      </c>
      <c r="D91" s="55">
        <v>22</v>
      </c>
      <c r="E91" s="55">
        <v>1</v>
      </c>
      <c r="F91" s="262" t="s">
        <v>1825</v>
      </c>
    </row>
    <row r="92" spans="1:6" ht="15">
      <c r="A92" s="261" t="s">
        <v>175</v>
      </c>
      <c r="B92" s="55">
        <v>38</v>
      </c>
      <c r="C92" s="55">
        <v>0</v>
      </c>
      <c r="D92" s="55">
        <v>5</v>
      </c>
      <c r="E92" s="55">
        <v>0</v>
      </c>
      <c r="F92" s="262" t="s">
        <v>1830</v>
      </c>
    </row>
    <row r="93" spans="1:6" ht="15">
      <c r="A93" s="261" t="s">
        <v>177</v>
      </c>
      <c r="B93" s="55">
        <v>48</v>
      </c>
      <c r="C93" s="55">
        <v>0</v>
      </c>
      <c r="D93" s="55">
        <v>35</v>
      </c>
      <c r="E93" s="55">
        <v>0</v>
      </c>
      <c r="F93" s="262" t="s">
        <v>178</v>
      </c>
    </row>
    <row r="94" spans="1:6" ht="15">
      <c r="A94" s="261" t="s">
        <v>179</v>
      </c>
      <c r="B94" s="55">
        <v>17</v>
      </c>
      <c r="C94" s="55">
        <v>0</v>
      </c>
      <c r="D94" s="55">
        <v>11</v>
      </c>
      <c r="E94" s="55">
        <v>0</v>
      </c>
      <c r="F94" s="262" t="s">
        <v>180</v>
      </c>
    </row>
    <row r="95" spans="1:6" ht="15">
      <c r="A95" s="261" t="s">
        <v>181</v>
      </c>
      <c r="B95" s="55">
        <v>11</v>
      </c>
      <c r="C95" s="55">
        <v>2</v>
      </c>
      <c r="D95" s="55">
        <v>5</v>
      </c>
      <c r="E95" s="55">
        <v>2</v>
      </c>
      <c r="F95" s="262" t="s">
        <v>182</v>
      </c>
    </row>
    <row r="96" spans="1:6" ht="14.25">
      <c r="A96" s="98" t="s">
        <v>183</v>
      </c>
      <c r="B96" s="260">
        <f>SUM(B97:B100)</f>
        <v>54</v>
      </c>
      <c r="C96" s="260">
        <f>SUM(C97:C100)</f>
        <v>2</v>
      </c>
      <c r="D96" s="260">
        <f>SUM(D97:D100)</f>
        <v>23</v>
      </c>
      <c r="E96" s="260">
        <f>SUM(E97:E100)</f>
        <v>1</v>
      </c>
      <c r="F96" s="94" t="s">
        <v>184</v>
      </c>
    </row>
    <row r="97" spans="1:6" ht="15">
      <c r="A97" s="261" t="s">
        <v>185</v>
      </c>
      <c r="B97" s="55">
        <v>5</v>
      </c>
      <c r="C97" s="55">
        <v>0</v>
      </c>
      <c r="D97" s="55">
        <v>1</v>
      </c>
      <c r="E97" s="55">
        <v>0</v>
      </c>
      <c r="F97" s="262" t="s">
        <v>186</v>
      </c>
    </row>
    <row r="98" spans="1:6" ht="15">
      <c r="A98" s="261" t="s">
        <v>187</v>
      </c>
      <c r="B98" s="55">
        <v>21</v>
      </c>
      <c r="C98" s="55">
        <v>1</v>
      </c>
      <c r="D98" s="55">
        <v>8</v>
      </c>
      <c r="E98" s="55">
        <v>0</v>
      </c>
      <c r="F98" s="262" t="s">
        <v>188</v>
      </c>
    </row>
    <row r="99" spans="1:6" ht="15">
      <c r="A99" s="261" t="s">
        <v>189</v>
      </c>
      <c r="B99" s="55">
        <v>18</v>
      </c>
      <c r="C99" s="55">
        <v>1</v>
      </c>
      <c r="D99" s="55">
        <v>14</v>
      </c>
      <c r="E99" s="55">
        <v>1</v>
      </c>
      <c r="F99" s="262" t="s">
        <v>190</v>
      </c>
    </row>
    <row r="100" spans="1:6" ht="15">
      <c r="A100" s="261" t="s">
        <v>191</v>
      </c>
      <c r="B100" s="55">
        <v>10</v>
      </c>
      <c r="C100" s="55">
        <v>0</v>
      </c>
      <c r="D100" s="55">
        <v>0</v>
      </c>
      <c r="E100" s="55">
        <v>0</v>
      </c>
      <c r="F100" s="262" t="s">
        <v>192</v>
      </c>
    </row>
    <row r="101" spans="1:6" ht="14.25">
      <c r="A101" s="85" t="s">
        <v>193</v>
      </c>
      <c r="B101" s="260">
        <f>SUM(B102:B105)</f>
        <v>36</v>
      </c>
      <c r="C101" s="260">
        <f>SUM(C102:C105)</f>
        <v>1</v>
      </c>
      <c r="D101" s="260">
        <f>SUM(D102:D105)</f>
        <v>2</v>
      </c>
      <c r="E101" s="260">
        <f>SUM(E102:E105)</f>
        <v>1</v>
      </c>
      <c r="F101" s="94" t="s">
        <v>194</v>
      </c>
    </row>
    <row r="102" spans="1:6" ht="15">
      <c r="A102" s="261" t="s">
        <v>195</v>
      </c>
      <c r="B102" s="55">
        <v>7</v>
      </c>
      <c r="C102" s="55">
        <v>0</v>
      </c>
      <c r="D102" s="55">
        <v>0</v>
      </c>
      <c r="E102" s="55">
        <v>0</v>
      </c>
      <c r="F102" s="262" t="s">
        <v>196</v>
      </c>
    </row>
    <row r="103" spans="1:6" ht="15">
      <c r="A103" s="261" t="s">
        <v>197</v>
      </c>
      <c r="B103" s="55">
        <v>7</v>
      </c>
      <c r="C103" s="55">
        <v>0</v>
      </c>
      <c r="D103" s="55">
        <v>0</v>
      </c>
      <c r="E103" s="55">
        <v>0</v>
      </c>
      <c r="F103" s="262" t="s">
        <v>198</v>
      </c>
    </row>
    <row r="104" spans="1:6" ht="15">
      <c r="A104" s="261" t="s">
        <v>2361</v>
      </c>
      <c r="B104" s="55">
        <v>20</v>
      </c>
      <c r="C104" s="55">
        <v>0</v>
      </c>
      <c r="D104" s="55">
        <v>1</v>
      </c>
      <c r="E104" s="55">
        <v>0</v>
      </c>
      <c r="F104" s="262" t="s">
        <v>199</v>
      </c>
    </row>
    <row r="105" spans="1:6" ht="15">
      <c r="A105" s="261" t="s">
        <v>200</v>
      </c>
      <c r="B105" s="55">
        <v>2</v>
      </c>
      <c r="C105" s="55">
        <v>1</v>
      </c>
      <c r="D105" s="55">
        <v>1</v>
      </c>
      <c r="E105" s="55">
        <v>1</v>
      </c>
      <c r="F105" s="262" t="s">
        <v>201</v>
      </c>
    </row>
    <row r="106" spans="1:6" ht="14.25">
      <c r="A106" s="98" t="s">
        <v>202</v>
      </c>
      <c r="B106" s="260">
        <f>SUM(B107:B108)</f>
        <v>10</v>
      </c>
      <c r="C106" s="1521">
        <v>0</v>
      </c>
      <c r="D106" s="260">
        <f>SUM(D107:D108)</f>
        <v>1</v>
      </c>
      <c r="E106" s="55">
        <v>0</v>
      </c>
      <c r="F106" s="94" t="s">
        <v>203</v>
      </c>
    </row>
    <row r="107" spans="1:6" ht="15">
      <c r="A107" s="99" t="s">
        <v>204</v>
      </c>
      <c r="B107" s="55">
        <v>1</v>
      </c>
      <c r="C107" s="55">
        <v>0</v>
      </c>
      <c r="D107" s="55">
        <v>1</v>
      </c>
      <c r="E107" s="55">
        <v>0</v>
      </c>
      <c r="F107" s="100" t="s">
        <v>2360</v>
      </c>
    </row>
    <row r="108" spans="1:6" ht="15">
      <c r="A108" s="101" t="s">
        <v>206</v>
      </c>
      <c r="B108" s="55">
        <v>9</v>
      </c>
      <c r="C108" s="55">
        <v>0</v>
      </c>
      <c r="D108" s="55">
        <v>0</v>
      </c>
      <c r="E108" s="55">
        <v>0</v>
      </c>
      <c r="F108" s="100" t="s">
        <v>2358</v>
      </c>
    </row>
    <row r="109" spans="1:6" ht="14.25">
      <c r="A109" s="265" t="s">
        <v>223</v>
      </c>
      <c r="B109" s="266">
        <f>'colleg 17'!B47+'colleg 17'!B39+'colleg 17'!B29+'colleg 17'!B20+'colleg 17'!B11+'colleg 17'!B106+'colleg 17'!B101+'colleg 17'!B96+'colleg 17'!B89+'colleg 17'!B83+'colleg 17'!B74+'colleg 17'!B64</f>
        <v>2224</v>
      </c>
      <c r="C109" s="266">
        <f>'colleg 17'!C47+'colleg 17'!C39+'colleg 17'!C29+'colleg 17'!C20+'colleg 17'!C11+'colleg 17'!C106+'colleg 17'!C101+'colleg 17'!C96+'colleg 17'!C89+'colleg 17'!C83+'colleg 17'!C74+'colleg 17'!C64</f>
        <v>28</v>
      </c>
      <c r="D109" s="266">
        <f>'colleg 17'!D47+'colleg 17'!D39+'colleg 17'!D29+'colleg 17'!D20+'colleg 17'!D11+'colleg 17'!D106+'colleg 17'!D101+'colleg 17'!D96+'colleg 17'!D89+'colleg 17'!D83+'colleg 17'!D74+'colleg 17'!D64</f>
        <v>996</v>
      </c>
      <c r="E109" s="266">
        <f>'colleg 17'!E47+'colleg 17'!E39+'colleg 17'!E29+'colleg 17'!E20+'colleg 17'!E11+'colleg 17'!E106+'colleg 17'!E101+'colleg 17'!E96+'colleg 17'!E89+'colleg 17'!E83+'colleg 17'!E74+'colleg 17'!E64</f>
        <v>25</v>
      </c>
      <c r="F109" s="267" t="s">
        <v>15</v>
      </c>
    </row>
    <row r="110" spans="1:6" ht="14.25">
      <c r="A110" s="265"/>
      <c r="B110" s="299"/>
      <c r="C110" s="299"/>
      <c r="D110" s="299"/>
      <c r="E110" s="299"/>
      <c r="F110" s="267"/>
    </row>
    <row r="111" spans="1:6" ht="15.75">
      <c r="A111" s="265"/>
      <c r="B111" s="266"/>
      <c r="C111" s="299"/>
      <c r="D111" s="299"/>
      <c r="E111" s="299"/>
      <c r="F111" s="268"/>
    </row>
    <row r="112" spans="1:6" ht="15.75">
      <c r="A112" s="265"/>
      <c r="B112" s="299"/>
      <c r="C112" s="299"/>
      <c r="D112" s="299"/>
      <c r="E112" s="299"/>
      <c r="F112" s="268"/>
    </row>
    <row r="113" spans="1:6" ht="15.75">
      <c r="A113" s="388"/>
      <c r="B113" s="509"/>
      <c r="C113" s="509"/>
      <c r="D113" s="509"/>
      <c r="E113" s="509"/>
      <c r="F113" s="332"/>
    </row>
    <row r="114" spans="1:6" ht="15">
      <c r="A114" s="32" t="s">
        <v>1828</v>
      </c>
      <c r="B114" s="32"/>
      <c r="C114" s="32"/>
      <c r="D114" s="606"/>
      <c r="E114" s="625"/>
      <c r="F114" s="33" t="s">
        <v>1827</v>
      </c>
    </row>
    <row r="116" spans="1:6" ht="14.25">
      <c r="A116" s="2514"/>
      <c r="B116" s="2514"/>
      <c r="C116" s="2514"/>
      <c r="D116" s="2514"/>
      <c r="E116" s="2514"/>
      <c r="F116" s="2514"/>
    </row>
  </sheetData>
  <mergeCells count="14">
    <mergeCell ref="E1:F1"/>
    <mergeCell ref="E3:F3"/>
    <mergeCell ref="B6:C6"/>
    <mergeCell ref="D6:E6"/>
    <mergeCell ref="B7:C7"/>
    <mergeCell ref="D7:E7"/>
    <mergeCell ref="A116:F116"/>
    <mergeCell ref="E54:F54"/>
    <mergeCell ref="E56:F56"/>
    <mergeCell ref="E57:F57"/>
    <mergeCell ref="B59:C59"/>
    <mergeCell ref="D59:E59"/>
    <mergeCell ref="B60:C60"/>
    <mergeCell ref="D60:E60"/>
  </mergeCells>
  <pageMargins left="0.78740157480314965" right="0.78740157480314965" top="1.1811023622047245" bottom="0.98425196850393704" header="0.51181102362204722" footer="0.51181102362204722"/>
  <pageSetup paperSize="9" scale="75" orientation="portrait" r:id="rId1"/>
  <headerFooter alignWithMargins="0"/>
  <rowBreaks count="1" manualBreakCount="1">
    <brk id="5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C000"/>
  </sheetPr>
  <dimension ref="A1:B77"/>
  <sheetViews>
    <sheetView view="pageLayout" topLeftCell="A10" zoomScale="70" zoomScalePageLayoutView="70" workbookViewId="0">
      <selection activeCell="A46" sqref="A46"/>
    </sheetView>
  </sheetViews>
  <sheetFormatPr baseColWidth="10" defaultRowHeight="15"/>
  <cols>
    <col min="1" max="1" width="110.7109375" customWidth="1"/>
    <col min="2" max="2" width="97.28515625" customWidth="1"/>
  </cols>
  <sheetData>
    <row r="1" spans="1:2" s="1293" customFormat="1" ht="33" customHeight="1">
      <c r="A1" s="1296" t="s">
        <v>1555</v>
      </c>
      <c r="B1" s="1297" t="s">
        <v>1679</v>
      </c>
    </row>
    <row r="2" spans="1:2" s="1293" customFormat="1" ht="16.5">
      <c r="A2" s="1291" t="s">
        <v>0</v>
      </c>
      <c r="B2" s="1292" t="s">
        <v>1</v>
      </c>
    </row>
    <row r="3" spans="1:2" s="1293" customFormat="1" ht="15.75">
      <c r="A3" s="1298" t="s">
        <v>1556</v>
      </c>
      <c r="B3" s="1299" t="s">
        <v>1557</v>
      </c>
    </row>
    <row r="4" spans="1:2" s="1293" customFormat="1" ht="15.75">
      <c r="A4" s="1298" t="s">
        <v>1629</v>
      </c>
      <c r="B4" s="1299" t="s">
        <v>1630</v>
      </c>
    </row>
    <row r="5" spans="1:2" s="1293" customFormat="1" ht="30">
      <c r="A5" s="1298" t="s">
        <v>1632</v>
      </c>
      <c r="B5" s="1299" t="s">
        <v>1633</v>
      </c>
    </row>
    <row r="6" spans="1:2" s="1293" customFormat="1" ht="16.5">
      <c r="A6" s="1291" t="s">
        <v>227</v>
      </c>
      <c r="B6" s="1292" t="s">
        <v>1558</v>
      </c>
    </row>
    <row r="7" spans="1:2" s="1293" customFormat="1" ht="15.75">
      <c r="A7" s="1298" t="s">
        <v>1559</v>
      </c>
      <c r="B7" s="1300" t="s">
        <v>1560</v>
      </c>
    </row>
    <row r="8" spans="1:2" s="1293" customFormat="1" ht="15.75">
      <c r="A8" s="1298" t="s">
        <v>1628</v>
      </c>
      <c r="B8" s="1300" t="s">
        <v>1635</v>
      </c>
    </row>
    <row r="9" spans="1:2" s="1293" customFormat="1" ht="15.75">
      <c r="A9" s="1298" t="s">
        <v>1634</v>
      </c>
      <c r="B9" s="1300" t="s">
        <v>1636</v>
      </c>
    </row>
    <row r="10" spans="1:2" s="1293" customFormat="1" ht="15.75">
      <c r="A10" s="1298" t="s">
        <v>1561</v>
      </c>
      <c r="B10" s="1299" t="s">
        <v>1562</v>
      </c>
    </row>
    <row r="11" spans="1:2" s="1293" customFormat="1" ht="15.75">
      <c r="A11" s="1298" t="s">
        <v>1563</v>
      </c>
      <c r="B11" s="1299" t="s">
        <v>1564</v>
      </c>
    </row>
    <row r="12" spans="1:2" s="1293" customFormat="1" ht="15.75">
      <c r="A12" s="1298" t="s">
        <v>1565</v>
      </c>
      <c r="B12" s="1299" t="s">
        <v>1566</v>
      </c>
    </row>
    <row r="13" spans="1:2" s="1293" customFormat="1" ht="15.75">
      <c r="A13" s="1301" t="s">
        <v>1567</v>
      </c>
      <c r="B13" s="1299" t="s">
        <v>1568</v>
      </c>
    </row>
    <row r="14" spans="1:2" s="1293" customFormat="1" ht="15.75">
      <c r="A14" s="1301" t="s">
        <v>1683</v>
      </c>
      <c r="B14" s="1299" t="s">
        <v>1569</v>
      </c>
    </row>
    <row r="15" spans="1:2" s="1293" customFormat="1" ht="15.75">
      <c r="A15" s="1301" t="s">
        <v>1684</v>
      </c>
      <c r="B15" s="1299" t="s">
        <v>1637</v>
      </c>
    </row>
    <row r="16" spans="1:2" s="1293" customFormat="1" ht="15.75">
      <c r="A16" s="1301" t="s">
        <v>1638</v>
      </c>
      <c r="B16" s="1299" t="s">
        <v>1639</v>
      </c>
    </row>
    <row r="17" spans="1:2" s="1293" customFormat="1" ht="16.5">
      <c r="A17" s="1291" t="s">
        <v>365</v>
      </c>
      <c r="B17" s="1292" t="s">
        <v>1570</v>
      </c>
    </row>
    <row r="18" spans="1:2" s="1293" customFormat="1" ht="15.75">
      <c r="A18" s="1301" t="s">
        <v>1571</v>
      </c>
      <c r="B18" s="1300" t="s">
        <v>1572</v>
      </c>
    </row>
    <row r="19" spans="1:2" s="1293" customFormat="1" ht="15.75">
      <c r="A19" s="1301" t="s">
        <v>1640</v>
      </c>
      <c r="B19" s="1299" t="s">
        <v>1641</v>
      </c>
    </row>
    <row r="20" spans="1:2" s="1293" customFormat="1" ht="16.5">
      <c r="A20" s="1291" t="s">
        <v>395</v>
      </c>
      <c r="B20" s="1292" t="s">
        <v>1573</v>
      </c>
    </row>
    <row r="21" spans="1:2" s="1293" customFormat="1" ht="15.75">
      <c r="A21" s="1298" t="s">
        <v>1574</v>
      </c>
      <c r="B21" s="1300" t="s">
        <v>1575</v>
      </c>
    </row>
    <row r="22" spans="1:2" s="1293" customFormat="1" ht="15.75">
      <c r="A22" s="1298" t="s">
        <v>1627</v>
      </c>
      <c r="B22" s="1300" t="s">
        <v>1643</v>
      </c>
    </row>
    <row r="23" spans="1:2" s="1293" customFormat="1" ht="15.75">
      <c r="A23" s="1298" t="s">
        <v>1642</v>
      </c>
      <c r="B23" s="1299" t="s">
        <v>1644</v>
      </c>
    </row>
    <row r="24" spans="1:2" s="1293" customFormat="1" ht="15.75">
      <c r="A24" s="1301" t="s">
        <v>1576</v>
      </c>
      <c r="B24" s="1299" t="s">
        <v>1577</v>
      </c>
    </row>
    <row r="25" spans="1:2" s="1293" customFormat="1" ht="15.75">
      <c r="A25" s="1301" t="s">
        <v>1578</v>
      </c>
      <c r="B25" s="1299" t="s">
        <v>1579</v>
      </c>
    </row>
    <row r="26" spans="1:2" s="1293" customFormat="1" ht="15.75">
      <c r="A26" s="1301" t="s">
        <v>1580</v>
      </c>
      <c r="B26" s="1299" t="s">
        <v>1581</v>
      </c>
    </row>
    <row r="27" spans="1:2" s="1293" customFormat="1" ht="15.75">
      <c r="A27" s="1301" t="s">
        <v>1582</v>
      </c>
      <c r="B27" s="1299" t="s">
        <v>1583</v>
      </c>
    </row>
    <row r="28" spans="1:2" s="1293" customFormat="1" ht="16.5">
      <c r="A28" s="1291" t="s">
        <v>472</v>
      </c>
      <c r="B28" s="1292" t="s">
        <v>1584</v>
      </c>
    </row>
    <row r="29" spans="1:2" s="1293" customFormat="1" ht="15.75">
      <c r="A29" s="1301" t="s">
        <v>1585</v>
      </c>
      <c r="B29" s="1300" t="s">
        <v>1586</v>
      </c>
    </row>
    <row r="30" spans="1:2" s="1293" customFormat="1" ht="15.75">
      <c r="A30" s="1301" t="s">
        <v>1587</v>
      </c>
      <c r="B30" s="1299" t="s">
        <v>1588</v>
      </c>
    </row>
    <row r="31" spans="1:2" s="1293" customFormat="1" ht="16.5">
      <c r="A31" s="1291" t="s">
        <v>501</v>
      </c>
      <c r="B31" s="1292" t="s">
        <v>502</v>
      </c>
    </row>
    <row r="32" spans="1:2" s="1293" customFormat="1" ht="15.75">
      <c r="A32" s="1301" t="s">
        <v>1589</v>
      </c>
      <c r="B32" s="1300" t="s">
        <v>1590</v>
      </c>
    </row>
    <row r="33" spans="1:2" s="1293" customFormat="1" ht="19.5" customHeight="1">
      <c r="A33" s="1301" t="s">
        <v>1591</v>
      </c>
      <c r="B33" s="1300" t="s">
        <v>1592</v>
      </c>
    </row>
    <row r="34" spans="1:2" s="1293" customFormat="1" ht="15.75">
      <c r="A34" s="1301" t="s">
        <v>1685</v>
      </c>
      <c r="B34" s="1300" t="s">
        <v>1645</v>
      </c>
    </row>
    <row r="35" spans="1:2" s="1293" customFormat="1" ht="15.75">
      <c r="A35" s="1301" t="s">
        <v>1593</v>
      </c>
      <c r="B35" s="1300" t="s">
        <v>1594</v>
      </c>
    </row>
    <row r="36" spans="1:2" s="1293" customFormat="1" ht="15.75">
      <c r="A36" s="1301" t="s">
        <v>1646</v>
      </c>
      <c r="B36" s="1300" t="s">
        <v>1647</v>
      </c>
    </row>
    <row r="37" spans="1:2" s="1293" customFormat="1" ht="15.75">
      <c r="A37" s="1301" t="s">
        <v>1595</v>
      </c>
      <c r="B37" s="1300" t="s">
        <v>1596</v>
      </c>
    </row>
    <row r="38" spans="1:2" s="1293" customFormat="1" ht="16.5">
      <c r="A38" s="1291" t="s">
        <v>638</v>
      </c>
      <c r="B38" s="1292" t="s">
        <v>639</v>
      </c>
    </row>
    <row r="39" spans="1:2" s="1293" customFormat="1" ht="15.75">
      <c r="A39" s="1301" t="s">
        <v>1597</v>
      </c>
      <c r="B39" s="1300" t="s">
        <v>1598</v>
      </c>
    </row>
    <row r="40" spans="1:2" s="1293" customFormat="1" ht="15.75">
      <c r="A40" s="1301" t="s">
        <v>1648</v>
      </c>
      <c r="B40" s="1300" t="s">
        <v>1649</v>
      </c>
    </row>
    <row r="41" spans="1:2" s="1293" customFormat="1" ht="15.75">
      <c r="A41" s="1301" t="s">
        <v>1650</v>
      </c>
      <c r="B41" s="1299" t="s">
        <v>1651</v>
      </c>
    </row>
    <row r="42" spans="1:2" s="1293" customFormat="1" ht="15.75">
      <c r="A42" s="1301" t="s">
        <v>1652</v>
      </c>
      <c r="B42" s="1300" t="s">
        <v>1653</v>
      </c>
    </row>
    <row r="43" spans="1:2" s="1293" customFormat="1" ht="16.5">
      <c r="A43" s="1291" t="s">
        <v>1599</v>
      </c>
      <c r="B43" s="1292" t="s">
        <v>1600</v>
      </c>
    </row>
    <row r="44" spans="1:2" s="1293" customFormat="1" ht="15.75">
      <c r="A44" s="1301" t="s">
        <v>2123</v>
      </c>
      <c r="B44" s="1300" t="s">
        <v>2122</v>
      </c>
    </row>
    <row r="45" spans="1:2" s="1293" customFormat="1" ht="15.75">
      <c r="A45" s="1301" t="s">
        <v>2125</v>
      </c>
      <c r="B45" s="1300" t="s">
        <v>2124</v>
      </c>
    </row>
    <row r="46" spans="1:2" s="1293" customFormat="1" ht="15.75">
      <c r="A46" s="1301" t="s">
        <v>1601</v>
      </c>
      <c r="B46" s="1300" t="s">
        <v>1602</v>
      </c>
    </row>
    <row r="47" spans="1:2" s="1293" customFormat="1" ht="19.5" customHeight="1">
      <c r="A47" s="1301" t="s">
        <v>1654</v>
      </c>
      <c r="B47" s="1300" t="s">
        <v>1655</v>
      </c>
    </row>
    <row r="48" spans="1:2" s="1293" customFormat="1" ht="16.5">
      <c r="A48" s="1291" t="s">
        <v>854</v>
      </c>
      <c r="B48" s="1292" t="s">
        <v>1603</v>
      </c>
    </row>
    <row r="49" spans="1:2" s="1293" customFormat="1" ht="15.75">
      <c r="A49" s="1301" t="s">
        <v>1604</v>
      </c>
      <c r="B49" s="1299" t="s">
        <v>1605</v>
      </c>
    </row>
    <row r="50" spans="1:2" s="1293" customFormat="1" ht="15.75">
      <c r="A50" s="1301" t="s">
        <v>1656</v>
      </c>
      <c r="B50" s="1299" t="s">
        <v>1657</v>
      </c>
    </row>
    <row r="51" spans="1:2" s="1293" customFormat="1" ht="15.75">
      <c r="A51" s="1301" t="s">
        <v>1658</v>
      </c>
      <c r="B51" s="1299" t="s">
        <v>1659</v>
      </c>
    </row>
    <row r="52" spans="1:2" s="1293" customFormat="1" ht="15.75">
      <c r="A52" s="1301" t="s">
        <v>1606</v>
      </c>
      <c r="B52" s="1299" t="s">
        <v>1607</v>
      </c>
    </row>
    <row r="53" spans="1:2" s="1293" customFormat="1" ht="20.25" customHeight="1">
      <c r="A53" s="1301" t="s">
        <v>1660</v>
      </c>
      <c r="B53" s="1299" t="s">
        <v>1686</v>
      </c>
    </row>
    <row r="54" spans="1:2" s="1293" customFormat="1" ht="15.75">
      <c r="A54" s="1301" t="s">
        <v>1608</v>
      </c>
      <c r="B54" s="1299" t="s">
        <v>1687</v>
      </c>
    </row>
    <row r="55" spans="1:2" s="1293" customFormat="1" ht="15.75">
      <c r="A55" s="1301" t="s">
        <v>1661</v>
      </c>
      <c r="B55" s="1299" t="s">
        <v>1662</v>
      </c>
    </row>
    <row r="56" spans="1:2" s="1293" customFormat="1" ht="20.25" customHeight="1">
      <c r="A56" s="1301" t="s">
        <v>1680</v>
      </c>
      <c r="B56" s="1299" t="s">
        <v>1609</v>
      </c>
    </row>
    <row r="57" spans="1:2" s="1293" customFormat="1" ht="15.75">
      <c r="A57" s="1301" t="s">
        <v>1663</v>
      </c>
      <c r="B57" s="1299" t="s">
        <v>1664</v>
      </c>
    </row>
    <row r="58" spans="1:2" s="1293" customFormat="1" ht="15.75">
      <c r="A58" s="1301" t="s">
        <v>1665</v>
      </c>
      <c r="B58" s="1299" t="s">
        <v>1666</v>
      </c>
    </row>
    <row r="59" spans="1:2" s="1293" customFormat="1" ht="15.75">
      <c r="A59" s="1301" t="s">
        <v>1610</v>
      </c>
      <c r="B59" s="1299" t="s">
        <v>1688</v>
      </c>
    </row>
    <row r="60" spans="1:2" s="1293" customFormat="1" ht="16.5">
      <c r="A60" s="1291" t="s">
        <v>1611</v>
      </c>
      <c r="B60" s="1292" t="s">
        <v>1323</v>
      </c>
    </row>
    <row r="61" spans="1:2" s="1293" customFormat="1" ht="15.75">
      <c r="A61" s="1301" t="s">
        <v>1612</v>
      </c>
      <c r="B61" s="1299" t="s">
        <v>1613</v>
      </c>
    </row>
    <row r="62" spans="1:2" s="1293" customFormat="1" ht="15.75">
      <c r="A62" s="1301" t="s">
        <v>1614</v>
      </c>
      <c r="B62" s="1299" t="s">
        <v>1615</v>
      </c>
    </row>
    <row r="63" spans="1:2" s="1293" customFormat="1" ht="16.5">
      <c r="A63" s="1291" t="s">
        <v>1337</v>
      </c>
      <c r="B63" s="1292" t="s">
        <v>1616</v>
      </c>
    </row>
    <row r="64" spans="1:2" s="1293" customFormat="1" ht="15.75">
      <c r="A64" s="1301" t="s">
        <v>1667</v>
      </c>
      <c r="B64" s="1299" t="s">
        <v>1670</v>
      </c>
    </row>
    <row r="65" spans="1:2" s="1293" customFormat="1" ht="15.75">
      <c r="A65" s="1301" t="s">
        <v>1668</v>
      </c>
      <c r="B65" s="1299" t="s">
        <v>1671</v>
      </c>
    </row>
    <row r="66" spans="1:2" s="1293" customFormat="1" ht="20.25" customHeight="1">
      <c r="A66" s="1301" t="s">
        <v>1669</v>
      </c>
      <c r="B66" s="1299" t="s">
        <v>1672</v>
      </c>
    </row>
    <row r="67" spans="1:2" s="1293" customFormat="1" ht="15.75">
      <c r="A67" s="1301" t="s">
        <v>1617</v>
      </c>
      <c r="B67" s="1299" t="s">
        <v>1618</v>
      </c>
    </row>
    <row r="68" spans="1:2" s="1293" customFormat="1" ht="16.5">
      <c r="A68" s="1291" t="s">
        <v>1388</v>
      </c>
      <c r="B68" s="1292" t="s">
        <v>1389</v>
      </c>
    </row>
    <row r="69" spans="1:2" s="1293" customFormat="1" ht="15.75">
      <c r="A69" s="1301" t="s">
        <v>1619</v>
      </c>
      <c r="B69" s="1299" t="s">
        <v>1620</v>
      </c>
    </row>
    <row r="70" spans="1:2" s="1293" customFormat="1" ht="15.75">
      <c r="A70" s="1301" t="s">
        <v>1673</v>
      </c>
      <c r="B70" s="1299" t="s">
        <v>1675</v>
      </c>
    </row>
    <row r="71" spans="1:2" s="1293" customFormat="1" ht="15.75">
      <c r="A71" s="1301" t="s">
        <v>1621</v>
      </c>
      <c r="B71" s="1299" t="s">
        <v>1622</v>
      </c>
    </row>
    <row r="72" spans="1:2" s="1293" customFormat="1" ht="15.75">
      <c r="A72" s="1301" t="s">
        <v>1623</v>
      </c>
      <c r="B72" s="1299" t="s">
        <v>1624</v>
      </c>
    </row>
    <row r="73" spans="1:2" s="1293" customFormat="1" ht="15.75">
      <c r="A73" s="1301" t="s">
        <v>1674</v>
      </c>
      <c r="B73" s="1299" t="s">
        <v>1676</v>
      </c>
    </row>
    <row r="74" spans="1:2" s="1293" customFormat="1" ht="15.75">
      <c r="A74" s="1301" t="s">
        <v>1681</v>
      </c>
      <c r="B74" s="1299" t="s">
        <v>1682</v>
      </c>
    </row>
    <row r="75" spans="1:2" s="1293" customFormat="1" ht="15.75">
      <c r="A75" s="1301" t="s">
        <v>1625</v>
      </c>
      <c r="B75" s="1299" t="s">
        <v>1626</v>
      </c>
    </row>
    <row r="76" spans="1:2" s="1293" customFormat="1" ht="15.75">
      <c r="A76" s="1301" t="s">
        <v>1677</v>
      </c>
      <c r="B76" s="1299" t="s">
        <v>1678</v>
      </c>
    </row>
    <row r="77" spans="1:2" s="1293" customFormat="1" ht="16.5">
      <c r="A77" s="1295" t="s">
        <v>1631</v>
      </c>
      <c r="B77" s="1294" t="s">
        <v>1466</v>
      </c>
    </row>
  </sheetData>
  <hyperlinks>
    <hyperlink ref="A3:B3" location="'pres 1'!A1" display=" 1 - Données générales "/>
    <hyperlink ref="A4:B4" location="'pres 2'!A1" display=" 2 - Educateurs et élèves du préscolaire traditionnel  selon  la région et la  province (ou la préfecture) "/>
    <hyperlink ref="A5:B5" location="'pres 3'!A1" display=" 3 - Educateurs et élèves de l’enseignement préscolaire moderne  et public  selon la région et  la province (ou la préfecture) "/>
    <hyperlink ref="A7:B7" location="'prim 4'!A1" display=" 4 - Données générales "/>
    <hyperlink ref="A8:B8" location="'prim 5'!A1" display=" 5 - Etablissements selon la  région  et la province (ou la préfecture)"/>
    <hyperlink ref="A9:B9" location="'prim 6'!A1" display=" 6 - Personnel enseignant selon la région et la province  (ou la préfecture) "/>
    <hyperlink ref="A10:B10" location="'prim 7'!A1" display=" 7 - Evolution de l’effectif des élèves selon le niveau"/>
    <hyperlink ref="A11:B11" location="'prim 8'!A1" display=" 8 - Evolution de l'effectif des élèves selon l’âge"/>
    <hyperlink ref="A12:B12" location="'prim 9'!A1" display=" 9 - Evolutionde l'effectif des élèves selon l’âge:  milieu rural"/>
    <hyperlink ref="A13:B13" location="'prim 10'!A1" display="10- élèves selon la région et la province (ou la préfecture)"/>
    <hyperlink ref="A14:B14" location="'prim 11'!A1" display="11- Nouveaux inscrits en 1ére année selon l’âge"/>
    <hyperlink ref="A15:B15" location="'prim 12'!A1" display="12- Nouveaux inscrits en 1ère année selon la région et  la province  (ou la préfecture) "/>
    <hyperlink ref="A16:B16" location="'prim 13'!A1" display="13- Elèves de la 6ème année selon la région et  la province (ou la préfecture)"/>
    <hyperlink ref="A18:B18" location="'prim 14'!A1" display="14- Données générales"/>
    <hyperlink ref="A19:B19" location="'prim 15'!A1" display="15- Etablissements et élèves selon la région et  la province    (ou la préfecture) "/>
    <hyperlink ref="A21:B21" location="'colleg 16'!A1" display=" 16- Données générales"/>
    <hyperlink ref="A22:B22" location="'colleg 17'!A1" display=" 17- Etablissements selon la région et la province (ou   la préfecture)"/>
    <hyperlink ref="A23:B23" location="'colleg 18'!A1" display=" 18- Personnel enseignant selon la région et la province (ou la  préfecture)"/>
    <hyperlink ref="A24:B24" location="'colleg 19'!A1" display="19- Elèves selon le niveau, l’âge et le sexe : urbain + rural"/>
    <hyperlink ref="A25:B25" location="'colleg 20'!A1" display="20- Elèves selon le niveau, l’âge et le sexe : milieu rural"/>
    <hyperlink ref="A26:B26" location="'colleg 21'!A1" display="21- Elèves selon la région et la province (ou la préfecture) "/>
    <hyperlink ref="A27:B27" location="'colleg 22'!A1" display="22- Elèves nouveaux et doublants selon le milieu et le sexe"/>
    <hyperlink ref="A29:B29" location="'colleg 23'!A1" display="23- Données générales"/>
    <hyperlink ref="A30:B30" location="'colleg 24'!A1" display="24- Elèves selon la région et la province (ou la préfecture)"/>
    <hyperlink ref="A32:B32" location="'qualif 25'!A1" display="25- Données générales"/>
    <hyperlink ref="A33:B33" location="'qualif 26'!A1" display="26- Etablissement selon la région et la province (ou la préfecture)"/>
    <hyperlink ref="A34:B34" location="'qualif 27'!A1" display="27- Personnel enseignant selon la région et  la province  (ou la préfecture)"/>
    <hyperlink ref="A35:B35" location="'qualif 28'!A1" display="28- Nombre d’élèves selon le niveau, le sexe et l’âge"/>
    <hyperlink ref="A36:B36" location="'qualif 29'!A1" display="29- Nombre d’élèves selon la région et la province (ou la préfecture)"/>
    <hyperlink ref="A37:B37" location="'qualif 30'!A1" display="30- Elèves selon le niveau, la branche et  le sexe"/>
    <hyperlink ref="A39:B39" location="'qualif 31'!A1" display="31- Données générales "/>
    <hyperlink ref="A40:B40" location="'qualif 32'!A1" display="32- Etablissements et élèves selon la région et la province  (ou la préfecture)"/>
    <hyperlink ref="A41:B41" location="'qualif 33 et 34'!A1" display="33- Répartition des candidats au baccalauréat selon les  académies "/>
    <hyperlink ref="A42:B42" location="'qualif 33 et 34'!A1" display="34- Candidats présents et admis aux examens du baccalauréat  selon la branche "/>
    <hyperlink ref="A44:B44" location="'qualif 35'!A1" display="35- Evolution des effectifs des étudiants des classes  préparatoires aux grandes écoles "/>
    <hyperlink ref="A45:B45" location="'qualif 36'!A1" display="36- Effectif des étudiants des classes préparatoires aux grandes écoles par sexe, niveau et province(ou préfecture)"/>
    <hyperlink ref="A46:B46" location="'qualif 37'!A1" display="37- Effectifs des étudiants  du BTS  par spécialité"/>
    <hyperlink ref="A47:B47" location="'qualif 38'!A1" display="38- Effectif des étudiants du Brevet de Technicien Supérieur  par   sexe, niveau et province (ou préfecture) "/>
    <hyperlink ref="A49:B49" location="'sup 39'!A1" display="39- Effectif des étudiants de l’enseignement supérieur "/>
    <hyperlink ref="A50:B50" location="'sup 40-41'!A1" display="40- Evolution du personnel enseignant permanent dans  les universités, les instituts et les écoles supérieures"/>
    <hyperlink ref="A51:B51" location="'sup 40-41'!A1" display="41- Personnel enseignant permanent  par type d'établissement   et par grade"/>
    <hyperlink ref="A52:B52" location="'sup 42'!A1" display="42- Personnel enseignant permanent par université et par grade"/>
    <hyperlink ref="A53:B53" location="'sup 43'!A1" display="43- Effectif des etudiants inscrits aux universités selon les branches  (tous cycles) "/>
    <hyperlink ref="A54:B54" location="'sup 44'!A1" display="44- Etudiants par université et établissement (tous cycles) "/>
    <hyperlink ref="A55:B55" location="'sup 45'!A1" display="45- Effectif des étudiants dans les instituts et les écoles  supérieures "/>
    <hyperlink ref="A56:B56" location="'sup 46-47'!A1" display="46- Effectif des étudiants résidant dans les cités  universitaires "/>
    <hyperlink ref="A57:B57" location="'sup 46-47'!A1" display="47- Effectif des étudiants résidant dans les cités  universitaires   par cité universitaire"/>
    <hyperlink ref="A58:B58" location="'sup 48'!A1" display="48- Effectif des lauréats des établissements universitaires par   domaine d'étude"/>
    <hyperlink ref="A59:B59" location="'sup 49'!A1" display="49- Effectif des lauréats des instituts et écoles supérieures"/>
    <hyperlink ref="A61:B61" location="'sup 50-51'!A1" display="50- Effectif des étudiants par champ diciplinaire"/>
    <hyperlink ref="A62:B62" location="'sup 50-51'!A1" display="51- Effectif des étudiants par  type d'établissement "/>
    <hyperlink ref="A64:B64" location="'peda 52'!A1" display="52- Formation des Professeurs  du Primaire par Centre de Formation"/>
    <hyperlink ref="A65:B65" location="'peda 53'!A1" display="53- Formation des professeurs du secondaire collégial et qualifiant selon la discipline"/>
    <hyperlink ref="A66:B66" location="'peda 54-55'!A1" display="54- Formation des professeurs du secondaire selon  les centres de formation "/>
    <hyperlink ref="A67:B67" location="'peda 54-55'!A1" display="55- Effectif des stagiaires par centre d’agrégation"/>
    <hyperlink ref="A69:B69" location="'prof 56-57'!A1" display="56- Effectif des formateurs dans le secteur Public"/>
    <hyperlink ref="A70:B70" location="'prof 56-57'!A1" display="57- Statistiques générales sur la formation  professionnelle : Public et privé"/>
    <hyperlink ref="A71:B71" location="'prof 58-59'!A1" display="58- Effectif des stagiaires selon  le niveau : Public et privé "/>
    <hyperlink ref="A72:B72" location="'prof 58-59'!A1" display="59- Formation résidentielle  et formation alternée : Public"/>
    <hyperlink ref="A73:B73" location="'prof 60'!A1" display="60- Effectif des stagiaires selon  le niveau et la région : Public et  privé    "/>
    <hyperlink ref="A74:B74" location="'prof 61'!A1" display="61- Effectif des stagiaires par niveau, région  et province (ou préfecture) : Public  et privé"/>
    <hyperlink ref="A75:B75" location="'prof 62'!A1" display="62- Effectif des stagiaires par  département : Public "/>
    <hyperlink ref="A76:B76" location="'prof 63'!A1" display="63- Effectif des stagiaires par niveau et secteur de formation  :   Public et privé "/>
  </hyperlinks>
  <pageMargins left="0.7" right="0.7" top="0.75" bottom="0.75" header="0.3" footer="0.3"/>
  <pageSetup paperSize="9" scale="55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 syncVertical="1" syncRef="A1">
    <tabColor theme="6" tint="-0.249977111117893"/>
  </sheetPr>
  <dimension ref="A1:F156"/>
  <sheetViews>
    <sheetView showGridLines="0" view="pageLayout" zoomScale="70" zoomScalePageLayoutView="70" workbookViewId="0">
      <selection activeCell="A6" sqref="A6"/>
    </sheetView>
  </sheetViews>
  <sheetFormatPr baseColWidth="10" defaultColWidth="11" defaultRowHeight="12.75"/>
  <cols>
    <col min="1" max="1" width="32.85546875" style="641" customWidth="1"/>
    <col min="2" max="5" width="10.7109375" style="641" customWidth="1"/>
    <col min="6" max="6" width="34.42578125" style="641" customWidth="1"/>
    <col min="7" max="11" width="11" style="641" customWidth="1"/>
    <col min="12" max="12" width="14.42578125" style="641" customWidth="1"/>
    <col min="13" max="13" width="37.28515625" style="641" customWidth="1"/>
    <col min="14" max="15" width="11" style="641" customWidth="1"/>
    <col min="16" max="25" width="9.85546875" style="641" customWidth="1"/>
    <col min="26" max="29" width="11" style="641" customWidth="1"/>
    <col min="30" max="30" width="14.42578125" style="641" customWidth="1"/>
    <col min="31" max="31" width="4.140625" style="641" customWidth="1"/>
    <col min="32" max="32" width="13.28515625" style="641" customWidth="1"/>
    <col min="33" max="33" width="28.140625" style="641" customWidth="1"/>
    <col min="34" max="34" width="11" style="641" customWidth="1"/>
    <col min="35" max="35" width="14.42578125" style="641" customWidth="1"/>
    <col min="36" max="36" width="4.140625" style="641" customWidth="1"/>
    <col min="37" max="38" width="11" style="641" customWidth="1"/>
    <col min="39" max="39" width="14.42578125" style="641" customWidth="1"/>
    <col min="40" max="40" width="4.140625" style="641" customWidth="1"/>
    <col min="41" max="41" width="14.42578125" style="641" customWidth="1"/>
    <col min="42" max="16384" width="11" style="641"/>
  </cols>
  <sheetData>
    <row r="1" spans="1:6" ht="24.75" customHeight="1">
      <c r="A1" s="587" t="s">
        <v>395</v>
      </c>
      <c r="B1" s="639"/>
      <c r="C1" s="640"/>
      <c r="D1" s="640"/>
      <c r="E1" s="2512" t="s">
        <v>1573</v>
      </c>
      <c r="F1" s="2512"/>
    </row>
    <row r="2" spans="1:6" ht="18.95" customHeight="1">
      <c r="B2" s="640"/>
      <c r="C2" s="640"/>
      <c r="D2" s="640"/>
      <c r="E2" s="640"/>
      <c r="F2" s="642"/>
    </row>
    <row r="3" spans="1:6" ht="18.95" customHeight="1">
      <c r="A3" s="1757" t="s">
        <v>2264</v>
      </c>
      <c r="B3" s="643"/>
      <c r="C3" s="643"/>
      <c r="D3" s="640"/>
      <c r="E3" s="2526" t="s">
        <v>2266</v>
      </c>
      <c r="F3" s="2526"/>
    </row>
    <row r="4" spans="1:6" ht="18.95" customHeight="1">
      <c r="A4" s="660" t="s">
        <v>2265</v>
      </c>
      <c r="B4" s="643"/>
      <c r="C4" s="643"/>
      <c r="D4" s="640"/>
      <c r="F4" s="1756" t="s">
        <v>2267</v>
      </c>
    </row>
    <row r="5" spans="1:6" s="646" customFormat="1" ht="18.95" customHeight="1">
      <c r="A5" s="644"/>
      <c r="B5" s="644"/>
      <c r="C5" s="644"/>
      <c r="D5" s="644"/>
      <c r="E5" s="644"/>
      <c r="F5" s="645"/>
    </row>
    <row r="6" spans="1:6" s="646" customFormat="1" ht="16.5" customHeight="1">
      <c r="A6" s="1750" t="s">
        <v>2357</v>
      </c>
      <c r="B6" s="2517" t="s">
        <v>417</v>
      </c>
      <c r="C6" s="2517"/>
      <c r="D6" s="2517" t="s">
        <v>426</v>
      </c>
      <c r="E6" s="2517"/>
      <c r="F6" s="1659" t="s">
        <v>2356</v>
      </c>
    </row>
    <row r="7" spans="1:6" ht="12.95" customHeight="1">
      <c r="A7" s="248"/>
      <c r="B7" s="647" t="s">
        <v>357</v>
      </c>
      <c r="C7" s="648"/>
      <c r="D7" s="647" t="s">
        <v>427</v>
      </c>
      <c r="E7" s="648"/>
      <c r="F7" s="248"/>
    </row>
    <row r="8" spans="1:6" ht="12.95" customHeight="1">
      <c r="A8" s="136"/>
      <c r="B8" s="649" t="s">
        <v>15</v>
      </c>
      <c r="C8" s="650" t="s">
        <v>31</v>
      </c>
      <c r="D8" s="649" t="s">
        <v>15</v>
      </c>
      <c r="E8" s="650" t="s">
        <v>31</v>
      </c>
      <c r="F8" s="631"/>
    </row>
    <row r="9" spans="1:6" s="646" customFormat="1" ht="12.95" customHeight="1">
      <c r="A9" s="252"/>
      <c r="B9" s="651" t="s">
        <v>14</v>
      </c>
      <c r="C9" s="649" t="s">
        <v>8</v>
      </c>
      <c r="D9" s="651" t="s">
        <v>14</v>
      </c>
      <c r="E9" s="649" t="s">
        <v>8</v>
      </c>
      <c r="F9" s="256"/>
    </row>
    <row r="10" spans="1:6" s="646" customFormat="1" ht="9.6" customHeight="1">
      <c r="A10" s="633"/>
      <c r="B10" s="649"/>
      <c r="C10" s="649"/>
      <c r="D10" s="650"/>
      <c r="E10" s="651"/>
      <c r="F10" s="635"/>
    </row>
    <row r="11" spans="1:6" s="646" customFormat="1" ht="17.100000000000001" customHeight="1">
      <c r="A11" s="413" t="s">
        <v>35</v>
      </c>
      <c r="B11" s="222">
        <f>SUM(B12:B19)</f>
        <v>7648</v>
      </c>
      <c r="C11" s="222">
        <f>SUM(C12:C19)</f>
        <v>3596</v>
      </c>
      <c r="D11" s="222">
        <f>SUM(D12:D19)</f>
        <v>2918</v>
      </c>
      <c r="E11" s="222">
        <f>SUM(E12:E19)</f>
        <v>1260</v>
      </c>
      <c r="F11" s="414" t="s">
        <v>36</v>
      </c>
    </row>
    <row r="12" spans="1:6" s="646" customFormat="1" ht="17.100000000000001" customHeight="1">
      <c r="A12" s="101" t="s">
        <v>37</v>
      </c>
      <c r="B12" s="55">
        <v>787</v>
      </c>
      <c r="C12" s="55">
        <v>318</v>
      </c>
      <c r="D12" s="55">
        <v>465</v>
      </c>
      <c r="E12" s="55">
        <v>172</v>
      </c>
      <c r="F12" s="417" t="s">
        <v>38</v>
      </c>
    </row>
    <row r="13" spans="1:6" s="646" customFormat="1" ht="17.100000000000001" customHeight="1">
      <c r="A13" s="101" t="s">
        <v>39</v>
      </c>
      <c r="B13" s="55">
        <v>804</v>
      </c>
      <c r="C13" s="55">
        <v>413</v>
      </c>
      <c r="D13" s="55">
        <v>640</v>
      </c>
      <c r="E13" s="55">
        <v>323</v>
      </c>
      <c r="F13" s="417" t="s">
        <v>40</v>
      </c>
    </row>
    <row r="14" spans="1:6" s="646" customFormat="1" ht="17.100000000000001" customHeight="1">
      <c r="A14" s="418" t="s">
        <v>41</v>
      </c>
      <c r="B14" s="55">
        <v>218</v>
      </c>
      <c r="C14" s="55">
        <v>103</v>
      </c>
      <c r="D14" s="55">
        <v>218</v>
      </c>
      <c r="E14" s="55">
        <v>103</v>
      </c>
      <c r="F14" s="417" t="s">
        <v>42</v>
      </c>
    </row>
    <row r="15" spans="1:6" s="646" customFormat="1" ht="17.100000000000001" customHeight="1">
      <c r="A15" s="419" t="s">
        <v>43</v>
      </c>
      <c r="B15" s="55">
        <v>1032</v>
      </c>
      <c r="C15" s="55">
        <v>468</v>
      </c>
      <c r="D15" s="55">
        <v>443</v>
      </c>
      <c r="E15" s="55">
        <v>192</v>
      </c>
      <c r="F15" s="417" t="s">
        <v>44</v>
      </c>
    </row>
    <row r="16" spans="1:6" s="646" customFormat="1" ht="17.100000000000001" customHeight="1">
      <c r="A16" s="419" t="s">
        <v>45</v>
      </c>
      <c r="B16" s="55">
        <v>628</v>
      </c>
      <c r="C16" s="55">
        <v>245</v>
      </c>
      <c r="D16" s="55">
        <v>494</v>
      </c>
      <c r="E16" s="55">
        <v>184</v>
      </c>
      <c r="F16" s="417" t="s">
        <v>46</v>
      </c>
    </row>
    <row r="17" spans="1:6" s="646" customFormat="1" ht="17.100000000000001" customHeight="1">
      <c r="A17" s="419" t="s">
        <v>47</v>
      </c>
      <c r="B17" s="55">
        <v>2295</v>
      </c>
      <c r="C17" s="55">
        <v>1110</v>
      </c>
      <c r="D17" s="55">
        <v>197</v>
      </c>
      <c r="E17" s="55">
        <v>81</v>
      </c>
      <c r="F17" s="417" t="s">
        <v>48</v>
      </c>
    </row>
    <row r="18" spans="1:6" s="646" customFormat="1" ht="17.100000000000001" customHeight="1">
      <c r="A18" s="419" t="s">
        <v>49</v>
      </c>
      <c r="B18" s="55">
        <v>1321</v>
      </c>
      <c r="C18" s="55">
        <v>674</v>
      </c>
      <c r="D18" s="55">
        <v>426</v>
      </c>
      <c r="E18" s="55">
        <v>187</v>
      </c>
      <c r="F18" s="417" t="s">
        <v>50</v>
      </c>
    </row>
    <row r="19" spans="1:6" s="646" customFormat="1" ht="17.100000000000001" customHeight="1">
      <c r="A19" s="419" t="s">
        <v>51</v>
      </c>
      <c r="B19" s="55">
        <v>563</v>
      </c>
      <c r="C19" s="55">
        <v>265</v>
      </c>
      <c r="D19" s="55">
        <v>35</v>
      </c>
      <c r="E19" s="55">
        <v>18</v>
      </c>
      <c r="F19" s="417" t="s">
        <v>52</v>
      </c>
    </row>
    <row r="20" spans="1:6" s="646" customFormat="1" ht="17.100000000000001" customHeight="1">
      <c r="A20" s="98" t="s">
        <v>53</v>
      </c>
      <c r="B20" s="222">
        <f>SUM(B21:B28)</f>
        <v>4836</v>
      </c>
      <c r="C20" s="222">
        <f>SUM(C21:C28)</f>
        <v>2329</v>
      </c>
      <c r="D20" s="222">
        <f>SUM(D21:D28)</f>
        <v>1365</v>
      </c>
      <c r="E20" s="222">
        <f>SUM(E21:E28)</f>
        <v>538</v>
      </c>
      <c r="F20" s="420" t="s">
        <v>54</v>
      </c>
    </row>
    <row r="21" spans="1:6" s="646" customFormat="1" ht="17.100000000000001" customHeight="1">
      <c r="A21" s="421" t="s">
        <v>55</v>
      </c>
      <c r="B21" s="55">
        <v>590</v>
      </c>
      <c r="C21" s="55">
        <v>238</v>
      </c>
      <c r="D21" s="55">
        <v>152</v>
      </c>
      <c r="E21" s="55">
        <v>48</v>
      </c>
      <c r="F21" s="422" t="s">
        <v>56</v>
      </c>
    </row>
    <row r="22" spans="1:6" s="646" customFormat="1" ht="17.100000000000001" customHeight="1">
      <c r="A22" s="101" t="s">
        <v>57</v>
      </c>
      <c r="B22" s="55">
        <v>406</v>
      </c>
      <c r="C22" s="55">
        <v>195</v>
      </c>
      <c r="D22" s="55">
        <v>253</v>
      </c>
      <c r="E22" s="55">
        <v>108</v>
      </c>
      <c r="F22" s="423" t="s">
        <v>58</v>
      </c>
    </row>
    <row r="23" spans="1:6" s="646" customFormat="1" ht="17.100000000000001" customHeight="1">
      <c r="A23" s="101" t="s">
        <v>59</v>
      </c>
      <c r="B23" s="55">
        <v>303</v>
      </c>
      <c r="C23" s="55">
        <v>119</v>
      </c>
      <c r="D23" s="55">
        <v>203</v>
      </c>
      <c r="E23" s="55">
        <v>71</v>
      </c>
      <c r="F23" s="423" t="s">
        <v>60</v>
      </c>
    </row>
    <row r="24" spans="1:6" s="646" customFormat="1" ht="17.100000000000001" customHeight="1">
      <c r="A24" s="101" t="s">
        <v>61</v>
      </c>
      <c r="B24" s="55">
        <v>459</v>
      </c>
      <c r="C24" s="55">
        <v>205</v>
      </c>
      <c r="D24" s="55">
        <v>236</v>
      </c>
      <c r="E24" s="55">
        <v>107</v>
      </c>
      <c r="F24" s="417" t="s">
        <v>62</v>
      </c>
    </row>
    <row r="25" spans="1:6" s="646" customFormat="1" ht="17.100000000000001" customHeight="1">
      <c r="A25" s="101" t="s">
        <v>63</v>
      </c>
      <c r="B25" s="55">
        <v>283</v>
      </c>
      <c r="C25" s="55">
        <v>126</v>
      </c>
      <c r="D25" s="55">
        <v>87</v>
      </c>
      <c r="E25" s="55">
        <v>30</v>
      </c>
      <c r="F25" s="423" t="s">
        <v>64</v>
      </c>
    </row>
    <row r="26" spans="1:6" s="646" customFormat="1" ht="17.100000000000001" customHeight="1">
      <c r="A26" s="101" t="s">
        <v>65</v>
      </c>
      <c r="B26" s="55">
        <v>1128</v>
      </c>
      <c r="C26" s="55">
        <v>553</v>
      </c>
      <c r="D26" s="55">
        <v>260</v>
      </c>
      <c r="E26" s="55">
        <v>109</v>
      </c>
      <c r="F26" s="423" t="s">
        <v>66</v>
      </c>
    </row>
    <row r="27" spans="1:6" s="646" customFormat="1" ht="17.100000000000001" customHeight="1">
      <c r="A27" s="101" t="s">
        <v>67</v>
      </c>
      <c r="B27" s="55">
        <v>1150</v>
      </c>
      <c r="C27" s="55">
        <v>691</v>
      </c>
      <c r="D27" s="55">
        <v>51</v>
      </c>
      <c r="E27" s="55">
        <v>32</v>
      </c>
      <c r="F27" s="423" t="s">
        <v>68</v>
      </c>
    </row>
    <row r="28" spans="1:6" s="646" customFormat="1" ht="17.100000000000001" customHeight="1">
      <c r="A28" s="101" t="s">
        <v>69</v>
      </c>
      <c r="B28" s="55">
        <v>517</v>
      </c>
      <c r="C28" s="55">
        <v>202</v>
      </c>
      <c r="D28" s="55">
        <v>123</v>
      </c>
      <c r="E28" s="55">
        <v>33</v>
      </c>
      <c r="F28" s="423" t="s">
        <v>70</v>
      </c>
    </row>
    <row r="29" spans="1:6" s="646" customFormat="1" ht="17.100000000000001" customHeight="1">
      <c r="A29" s="413" t="s">
        <v>71</v>
      </c>
      <c r="B29" s="222">
        <f>SUM(B30:B38)</f>
        <v>9018</v>
      </c>
      <c r="C29" s="222">
        <f>SUM(C30:C38)</f>
        <v>4194</v>
      </c>
      <c r="D29" s="222">
        <f>SUM(D30:D38)</f>
        <v>3296</v>
      </c>
      <c r="E29" s="222">
        <f>SUM(E30:E38)</f>
        <v>1418</v>
      </c>
      <c r="F29" s="414" t="s">
        <v>72</v>
      </c>
    </row>
    <row r="30" spans="1:6" s="646" customFormat="1" ht="17.100000000000001" customHeight="1">
      <c r="A30" s="424" t="s">
        <v>73</v>
      </c>
      <c r="B30" s="55">
        <v>1926</v>
      </c>
      <c r="C30" s="55">
        <v>955</v>
      </c>
      <c r="D30" s="55">
        <v>434</v>
      </c>
      <c r="E30" s="55">
        <v>183</v>
      </c>
      <c r="F30" s="417" t="s">
        <v>74</v>
      </c>
    </row>
    <row r="31" spans="1:6" s="646" customFormat="1" ht="17.100000000000001" customHeight="1">
      <c r="A31" s="425" t="s">
        <v>75</v>
      </c>
      <c r="B31" s="55">
        <v>475</v>
      </c>
      <c r="C31" s="55">
        <v>182</v>
      </c>
      <c r="D31" s="55">
        <v>248</v>
      </c>
      <c r="E31" s="55">
        <v>84</v>
      </c>
      <c r="F31" s="417" t="s">
        <v>76</v>
      </c>
    </row>
    <row r="32" spans="1:6" s="646" customFormat="1" ht="17.100000000000001" customHeight="1">
      <c r="A32" s="424" t="s">
        <v>77</v>
      </c>
      <c r="B32" s="55">
        <v>568</v>
      </c>
      <c r="C32" s="55">
        <v>175</v>
      </c>
      <c r="D32" s="55">
        <v>206</v>
      </c>
      <c r="E32" s="55">
        <v>57</v>
      </c>
      <c r="F32" s="417" t="s">
        <v>78</v>
      </c>
    </row>
    <row r="33" spans="1:6" s="646" customFormat="1" ht="17.100000000000001" customHeight="1">
      <c r="A33" s="101" t="s">
        <v>79</v>
      </c>
      <c r="B33" s="55">
        <v>2295</v>
      </c>
      <c r="C33" s="55">
        <v>1161</v>
      </c>
      <c r="D33" s="55">
        <v>128</v>
      </c>
      <c r="E33" s="55">
        <v>62</v>
      </c>
      <c r="F33" s="417" t="s">
        <v>80</v>
      </c>
    </row>
    <row r="34" spans="1:6" s="646" customFormat="1" ht="17.100000000000001" customHeight="1">
      <c r="A34" s="425" t="s">
        <v>81</v>
      </c>
      <c r="B34" s="55">
        <v>340</v>
      </c>
      <c r="C34" s="55">
        <v>142</v>
      </c>
      <c r="D34" s="55">
        <v>179</v>
      </c>
      <c r="E34" s="55">
        <v>74</v>
      </c>
      <c r="F34" s="417" t="s">
        <v>1535</v>
      </c>
    </row>
    <row r="35" spans="1:6" s="646" customFormat="1" ht="17.100000000000001" customHeight="1">
      <c r="A35" s="101" t="s">
        <v>82</v>
      </c>
      <c r="B35" s="55">
        <v>650</v>
      </c>
      <c r="C35" s="55">
        <v>286</v>
      </c>
      <c r="D35" s="55">
        <v>265</v>
      </c>
      <c r="E35" s="55">
        <v>106</v>
      </c>
      <c r="F35" s="417" t="s">
        <v>83</v>
      </c>
    </row>
    <row r="36" spans="1:6" s="646" customFormat="1" ht="17.100000000000001" customHeight="1">
      <c r="A36" s="101" t="s">
        <v>84</v>
      </c>
      <c r="B36" s="55">
        <v>1298</v>
      </c>
      <c r="C36" s="55">
        <v>585</v>
      </c>
      <c r="D36" s="55">
        <v>931</v>
      </c>
      <c r="E36" s="55">
        <v>448</v>
      </c>
      <c r="F36" s="417" t="s">
        <v>85</v>
      </c>
    </row>
    <row r="37" spans="1:6" s="646" customFormat="1" ht="17.100000000000001" customHeight="1">
      <c r="A37" s="101" t="s">
        <v>86</v>
      </c>
      <c r="B37" s="55">
        <v>1032</v>
      </c>
      <c r="C37" s="55">
        <v>519</v>
      </c>
      <c r="D37" s="55">
        <v>492</v>
      </c>
      <c r="E37" s="55">
        <v>226</v>
      </c>
      <c r="F37" s="417" t="s">
        <v>87</v>
      </c>
    </row>
    <row r="38" spans="1:6" s="646" customFormat="1" ht="17.100000000000001" customHeight="1">
      <c r="A38" s="101" t="s">
        <v>88</v>
      </c>
      <c r="B38" s="55">
        <v>434</v>
      </c>
      <c r="C38" s="55">
        <v>189</v>
      </c>
      <c r="D38" s="55">
        <v>413</v>
      </c>
      <c r="E38" s="55">
        <v>178</v>
      </c>
      <c r="F38" s="417" t="s">
        <v>89</v>
      </c>
    </row>
    <row r="39" spans="1:6" s="646" customFormat="1" ht="17.100000000000001" customHeight="1">
      <c r="A39" s="85" t="s">
        <v>90</v>
      </c>
      <c r="B39" s="222">
        <f>SUM(B40:B46)</f>
        <v>8415</v>
      </c>
      <c r="C39" s="222">
        <f>SUM(C40:C46)</f>
        <v>4500</v>
      </c>
      <c r="D39" s="222">
        <f>SUM(D40:D46)</f>
        <v>3030</v>
      </c>
      <c r="E39" s="222">
        <f>SUM(E40:E46)</f>
        <v>1468</v>
      </c>
      <c r="F39" s="414" t="s">
        <v>91</v>
      </c>
    </row>
    <row r="40" spans="1:6" s="646" customFormat="1" ht="17.100000000000001" customHeight="1">
      <c r="A40" s="424" t="s">
        <v>92</v>
      </c>
      <c r="B40" s="55">
        <v>2016</v>
      </c>
      <c r="C40" s="55">
        <v>1077</v>
      </c>
      <c r="D40" s="55">
        <v>1040</v>
      </c>
      <c r="E40" s="55">
        <v>540</v>
      </c>
      <c r="F40" s="423" t="s">
        <v>93</v>
      </c>
    </row>
    <row r="41" spans="1:6" s="646" customFormat="1" ht="17.100000000000001" customHeight="1">
      <c r="A41" s="424" t="s">
        <v>94</v>
      </c>
      <c r="B41" s="55">
        <v>1072</v>
      </c>
      <c r="C41" s="55">
        <v>463</v>
      </c>
      <c r="D41" s="55">
        <v>491</v>
      </c>
      <c r="E41" s="55">
        <v>222</v>
      </c>
      <c r="F41" s="417" t="s">
        <v>95</v>
      </c>
    </row>
    <row r="42" spans="1:6" s="646" customFormat="1" ht="17.100000000000001" customHeight="1">
      <c r="A42" s="424" t="s">
        <v>96</v>
      </c>
      <c r="B42" s="55">
        <v>642</v>
      </c>
      <c r="C42" s="55">
        <v>398</v>
      </c>
      <c r="D42" s="55">
        <v>0</v>
      </c>
      <c r="E42" s="55">
        <v>0</v>
      </c>
      <c r="F42" s="417" t="s">
        <v>97</v>
      </c>
    </row>
    <row r="43" spans="1:6" s="646" customFormat="1" ht="17.100000000000001" customHeight="1">
      <c r="A43" s="424" t="s">
        <v>98</v>
      </c>
      <c r="B43" s="55">
        <v>1730</v>
      </c>
      <c r="C43" s="55">
        <v>1069</v>
      </c>
      <c r="D43" s="55">
        <v>101</v>
      </c>
      <c r="E43" s="55">
        <v>56</v>
      </c>
      <c r="F43" s="417" t="s">
        <v>99</v>
      </c>
    </row>
    <row r="44" spans="1:6" s="646" customFormat="1" ht="17.100000000000001" customHeight="1">
      <c r="A44" s="424" t="s">
        <v>100</v>
      </c>
      <c r="B44" s="55">
        <v>1044</v>
      </c>
      <c r="C44" s="55">
        <v>428</v>
      </c>
      <c r="D44" s="55">
        <v>661</v>
      </c>
      <c r="E44" s="55">
        <v>278</v>
      </c>
      <c r="F44" s="423" t="s">
        <v>101</v>
      </c>
    </row>
    <row r="45" spans="1:6" s="646" customFormat="1" ht="17.100000000000001" customHeight="1">
      <c r="A45" s="424" t="s">
        <v>102</v>
      </c>
      <c r="B45" s="55">
        <v>714</v>
      </c>
      <c r="C45" s="55">
        <v>339</v>
      </c>
      <c r="D45" s="55">
        <v>407</v>
      </c>
      <c r="E45" s="55">
        <v>184</v>
      </c>
      <c r="F45" s="423" t="s">
        <v>103</v>
      </c>
    </row>
    <row r="46" spans="1:6" s="646" customFormat="1" ht="17.100000000000001" customHeight="1">
      <c r="A46" s="424" t="s">
        <v>104</v>
      </c>
      <c r="B46" s="55">
        <v>1197</v>
      </c>
      <c r="C46" s="55">
        <v>726</v>
      </c>
      <c r="D46" s="55">
        <v>330</v>
      </c>
      <c r="E46" s="55">
        <v>188</v>
      </c>
      <c r="F46" s="417" t="s">
        <v>105</v>
      </c>
    </row>
    <row r="47" spans="1:6" s="646" customFormat="1" ht="17.100000000000001" customHeight="1">
      <c r="A47" s="95" t="s">
        <v>106</v>
      </c>
      <c r="B47" s="222">
        <f>SUM(B48:B52)</f>
        <v>5619</v>
      </c>
      <c r="C47" s="222">
        <f>SUM(C48:C52)</f>
        <v>2247</v>
      </c>
      <c r="D47" s="222">
        <f>SUM(D48:D52)</f>
        <v>3021</v>
      </c>
      <c r="E47" s="222">
        <f>SUM(E48:E52)</f>
        <v>1185</v>
      </c>
      <c r="F47" s="414" t="s">
        <v>107</v>
      </c>
    </row>
    <row r="48" spans="1:6" s="646" customFormat="1" ht="17.100000000000001" customHeight="1">
      <c r="A48" s="426" t="s">
        <v>108</v>
      </c>
      <c r="B48" s="55">
        <v>1225</v>
      </c>
      <c r="C48" s="55">
        <v>428</v>
      </c>
      <c r="D48" s="55">
        <v>937</v>
      </c>
      <c r="E48" s="55">
        <v>352</v>
      </c>
      <c r="F48" s="417" t="s">
        <v>109</v>
      </c>
    </row>
    <row r="49" spans="1:6" s="646" customFormat="1" ht="17.100000000000001" customHeight="1">
      <c r="A49" s="424" t="s">
        <v>110</v>
      </c>
      <c r="B49" s="55">
        <v>1225</v>
      </c>
      <c r="C49" s="55">
        <v>548</v>
      </c>
      <c r="D49" s="55">
        <v>610</v>
      </c>
      <c r="E49" s="55">
        <v>249</v>
      </c>
      <c r="F49" s="417" t="s">
        <v>111</v>
      </c>
    </row>
    <row r="50" spans="1:6" s="646" customFormat="1" ht="17.100000000000001" customHeight="1">
      <c r="A50" s="424" t="s">
        <v>112</v>
      </c>
      <c r="B50" s="55">
        <v>1160</v>
      </c>
      <c r="C50" s="55">
        <v>433</v>
      </c>
      <c r="D50" s="55">
        <v>625</v>
      </c>
      <c r="E50" s="55">
        <v>233</v>
      </c>
      <c r="F50" s="417" t="s">
        <v>113</v>
      </c>
    </row>
    <row r="51" spans="1:6" s="300" customFormat="1" ht="17.100000000000001" customHeight="1">
      <c r="A51" s="424" t="s">
        <v>114</v>
      </c>
      <c r="B51" s="55">
        <v>888</v>
      </c>
      <c r="C51" s="55">
        <v>323</v>
      </c>
      <c r="D51" s="55">
        <v>451</v>
      </c>
      <c r="E51" s="55">
        <v>175</v>
      </c>
      <c r="F51" s="417" t="s">
        <v>115</v>
      </c>
    </row>
    <row r="52" spans="1:6" s="646" customFormat="1" ht="17.100000000000001" customHeight="1">
      <c r="A52" s="424" t="s">
        <v>116</v>
      </c>
      <c r="B52" s="55">
        <v>1121</v>
      </c>
      <c r="C52" s="55">
        <v>515</v>
      </c>
      <c r="D52" s="55">
        <v>398</v>
      </c>
      <c r="E52" s="55">
        <v>176</v>
      </c>
      <c r="F52" s="423" t="s">
        <v>117</v>
      </c>
    </row>
    <row r="53" spans="1:6" s="646" customFormat="1" ht="12.75" customHeight="1">
      <c r="A53" s="428"/>
      <c r="B53" s="299"/>
      <c r="C53" s="299"/>
      <c r="D53" s="299"/>
      <c r="E53" s="299"/>
      <c r="F53" s="151"/>
    </row>
    <row r="54" spans="1:6" s="646" customFormat="1" ht="12.75" customHeight="1">
      <c r="A54" s="1347"/>
      <c r="B54" s="1347"/>
      <c r="C54" s="1347"/>
      <c r="D54" s="1347"/>
      <c r="E54" s="1347"/>
      <c r="F54" s="1347"/>
    </row>
    <row r="55" spans="1:6" s="646" customFormat="1" ht="15" customHeight="1">
      <c r="A55" s="587" t="s">
        <v>395</v>
      </c>
      <c r="B55" s="639"/>
      <c r="C55" s="640"/>
      <c r="D55" s="151"/>
      <c r="E55" s="2512" t="s">
        <v>1573</v>
      </c>
      <c r="F55" s="2512"/>
    </row>
    <row r="56" spans="1:6" s="646" customFormat="1" ht="15" customHeight="1">
      <c r="A56" s="640"/>
      <c r="B56" s="640"/>
      <c r="C56" s="640"/>
      <c r="D56" s="151"/>
      <c r="E56" s="640"/>
      <c r="F56" s="642"/>
    </row>
    <row r="57" spans="1:6" s="646" customFormat="1" ht="20.25" customHeight="1">
      <c r="A57" s="1723" t="s">
        <v>2264</v>
      </c>
      <c r="B57" s="643"/>
      <c r="C57" s="643"/>
      <c r="D57" s="151"/>
      <c r="E57" s="2525" t="s">
        <v>2266</v>
      </c>
      <c r="F57" s="2525"/>
    </row>
    <row r="58" spans="1:6" s="646" customFormat="1" ht="23.25" customHeight="1">
      <c r="A58" s="1724" t="s">
        <v>2265</v>
      </c>
      <c r="B58" s="643"/>
      <c r="C58" s="643"/>
      <c r="D58" s="151"/>
      <c r="E58" s="1721"/>
      <c r="F58" s="1722" t="s">
        <v>2267</v>
      </c>
    </row>
    <row r="59" spans="1:6" s="646" customFormat="1" ht="15" customHeight="1">
      <c r="A59" s="644"/>
      <c r="B59" s="644"/>
      <c r="C59" s="644"/>
      <c r="D59" s="151"/>
      <c r="E59" s="644"/>
      <c r="F59" s="645"/>
    </row>
    <row r="60" spans="1:6" s="646" customFormat="1" ht="15" customHeight="1">
      <c r="A60" s="1750" t="s">
        <v>2357</v>
      </c>
      <c r="B60" s="2517" t="s">
        <v>417</v>
      </c>
      <c r="C60" s="2517"/>
      <c r="D60" s="2517" t="s">
        <v>426</v>
      </c>
      <c r="E60" s="2517"/>
      <c r="F60" s="1659" t="s">
        <v>2356</v>
      </c>
    </row>
    <row r="61" spans="1:6" s="646" customFormat="1" ht="15" customHeight="1">
      <c r="A61" s="248"/>
      <c r="B61" s="647" t="s">
        <v>357</v>
      </c>
      <c r="C61" s="648"/>
      <c r="D61" s="647" t="s">
        <v>427</v>
      </c>
      <c r="E61" s="648"/>
      <c r="F61" s="248"/>
    </row>
    <row r="62" spans="1:6" s="646" customFormat="1" ht="15" customHeight="1">
      <c r="A62" s="136"/>
      <c r="B62" s="649" t="s">
        <v>15</v>
      </c>
      <c r="C62" s="650" t="s">
        <v>31</v>
      </c>
      <c r="D62" s="649" t="s">
        <v>15</v>
      </c>
      <c r="E62" s="650" t="s">
        <v>31</v>
      </c>
      <c r="F62" s="631"/>
    </row>
    <row r="63" spans="1:6" s="646" customFormat="1" ht="15" customHeight="1">
      <c r="A63" s="252"/>
      <c r="B63" s="651" t="s">
        <v>14</v>
      </c>
      <c r="C63" s="649" t="s">
        <v>8</v>
      </c>
      <c r="D63" s="651" t="s">
        <v>14</v>
      </c>
      <c r="E63" s="649" t="s">
        <v>8</v>
      </c>
      <c r="F63" s="256"/>
    </row>
    <row r="64" spans="1:6" s="646" customFormat="1" ht="15" customHeight="1">
      <c r="A64" s="633"/>
      <c r="B64" s="649"/>
      <c r="C64" s="649"/>
      <c r="D64" s="151"/>
      <c r="E64" s="651"/>
      <c r="F64" s="655"/>
    </row>
    <row r="65" spans="1:6" s="646" customFormat="1" ht="15" customHeight="1">
      <c r="A65" s="85" t="s">
        <v>120</v>
      </c>
      <c r="B65" s="260">
        <f>SUM(B66:B74)</f>
        <v>12247</v>
      </c>
      <c r="C65" s="260">
        <f>SUM(C66:C74)</f>
        <v>6427</v>
      </c>
      <c r="D65" s="260">
        <f>SUM(D66:D74)</f>
        <v>3647</v>
      </c>
      <c r="E65" s="260">
        <f>SUM(E66:E74)</f>
        <v>1693</v>
      </c>
      <c r="F65" s="96" t="s">
        <v>121</v>
      </c>
    </row>
    <row r="66" spans="1:6" s="646" customFormat="1" ht="15" customHeight="1">
      <c r="A66" s="261" t="s">
        <v>122</v>
      </c>
      <c r="B66" s="55">
        <v>549</v>
      </c>
      <c r="C66" s="55">
        <v>257</v>
      </c>
      <c r="D66" s="55">
        <v>234</v>
      </c>
      <c r="E66" s="55">
        <v>115</v>
      </c>
      <c r="F66" s="262" t="s">
        <v>123</v>
      </c>
    </row>
    <row r="67" spans="1:6" s="646" customFormat="1" ht="15" customHeight="1">
      <c r="A67" s="261" t="s">
        <v>124</v>
      </c>
      <c r="B67" s="55">
        <v>1001</v>
      </c>
      <c r="C67" s="55">
        <v>462</v>
      </c>
      <c r="D67" s="55">
        <v>297</v>
      </c>
      <c r="E67" s="55">
        <v>129</v>
      </c>
      <c r="F67" s="262" t="s">
        <v>125</v>
      </c>
    </row>
    <row r="68" spans="1:6" s="646" customFormat="1" ht="15" customHeight="1">
      <c r="A68" s="261" t="s">
        <v>220</v>
      </c>
      <c r="B68" s="264">
        <v>4543</v>
      </c>
      <c r="C68" s="264">
        <v>2694</v>
      </c>
      <c r="D68" s="264">
        <v>0</v>
      </c>
      <c r="E68" s="264">
        <v>0</v>
      </c>
      <c r="F68" s="262" t="s">
        <v>127</v>
      </c>
    </row>
    <row r="69" spans="1:6" s="646" customFormat="1" ht="15" customHeight="1">
      <c r="A69" s="261" t="s">
        <v>128</v>
      </c>
      <c r="B69" s="55">
        <v>1621</v>
      </c>
      <c r="C69" s="55">
        <v>854</v>
      </c>
      <c r="D69" s="55">
        <v>938</v>
      </c>
      <c r="E69" s="55">
        <v>479</v>
      </c>
      <c r="F69" s="262" t="s">
        <v>129</v>
      </c>
    </row>
    <row r="70" spans="1:6" s="646" customFormat="1" ht="15" customHeight="1">
      <c r="A70" s="261" t="s">
        <v>130</v>
      </c>
      <c r="B70" s="55">
        <v>680</v>
      </c>
      <c r="C70" s="55">
        <v>342</v>
      </c>
      <c r="D70" s="55">
        <v>335</v>
      </c>
      <c r="E70" s="55">
        <v>169</v>
      </c>
      <c r="F70" s="262" t="s">
        <v>131</v>
      </c>
    </row>
    <row r="71" spans="1:6" s="646" customFormat="1" ht="15" customHeight="1">
      <c r="A71" s="261" t="s">
        <v>132</v>
      </c>
      <c r="B71" s="55">
        <v>794</v>
      </c>
      <c r="C71" s="55">
        <v>436</v>
      </c>
      <c r="D71" s="55">
        <v>415</v>
      </c>
      <c r="E71" s="55">
        <v>203</v>
      </c>
      <c r="F71" s="262" t="s">
        <v>133</v>
      </c>
    </row>
    <row r="72" spans="1:6" s="646" customFormat="1" ht="15" customHeight="1">
      <c r="A72" s="261" t="s">
        <v>134</v>
      </c>
      <c r="B72" s="55">
        <v>887</v>
      </c>
      <c r="C72" s="55">
        <v>454</v>
      </c>
      <c r="D72" s="55">
        <v>163</v>
      </c>
      <c r="E72" s="55">
        <v>79</v>
      </c>
      <c r="F72" s="262" t="s">
        <v>135</v>
      </c>
    </row>
    <row r="73" spans="1:6" s="646" customFormat="1" ht="15" customHeight="1">
      <c r="A73" s="261" t="s">
        <v>136</v>
      </c>
      <c r="B73" s="55">
        <v>1250</v>
      </c>
      <c r="C73" s="55">
        <v>529</v>
      </c>
      <c r="D73" s="55">
        <v>643</v>
      </c>
      <c r="E73" s="55">
        <v>250</v>
      </c>
      <c r="F73" s="262" t="s">
        <v>137</v>
      </c>
    </row>
    <row r="74" spans="1:6" ht="15" customHeight="1">
      <c r="A74" s="261" t="s">
        <v>138</v>
      </c>
      <c r="B74" s="55">
        <v>922</v>
      </c>
      <c r="C74" s="55">
        <v>399</v>
      </c>
      <c r="D74" s="55">
        <v>622</v>
      </c>
      <c r="E74" s="55">
        <v>269</v>
      </c>
      <c r="F74" s="262" t="s">
        <v>139</v>
      </c>
    </row>
    <row r="75" spans="1:6" s="300" customFormat="1" ht="15" customHeight="1">
      <c r="A75" s="93" t="s">
        <v>140</v>
      </c>
      <c r="B75" s="260">
        <f>SUM(B76:B83)</f>
        <v>9312</v>
      </c>
      <c r="C75" s="260">
        <f>SUM(C76:C83)</f>
        <v>3938</v>
      </c>
      <c r="D75" s="260">
        <f>SUM(D76:D83)</f>
        <v>5045</v>
      </c>
      <c r="E75" s="260">
        <f>SUM(E76:E83)</f>
        <v>1944</v>
      </c>
      <c r="F75" s="94" t="s">
        <v>141</v>
      </c>
    </row>
    <row r="76" spans="1:6" ht="15" customHeight="1">
      <c r="A76" s="261" t="s">
        <v>142</v>
      </c>
      <c r="B76" s="55">
        <v>1306</v>
      </c>
      <c r="C76" s="55">
        <v>394</v>
      </c>
      <c r="D76" s="55">
        <v>943</v>
      </c>
      <c r="E76" s="55">
        <v>273</v>
      </c>
      <c r="F76" s="262" t="s">
        <v>143</v>
      </c>
    </row>
    <row r="77" spans="1:6" ht="15" customHeight="1">
      <c r="A77" s="261" t="s">
        <v>144</v>
      </c>
      <c r="B77" s="55">
        <v>725</v>
      </c>
      <c r="C77" s="55">
        <v>259</v>
      </c>
      <c r="D77" s="55">
        <v>528</v>
      </c>
      <c r="E77" s="55">
        <v>197</v>
      </c>
      <c r="F77" s="262" t="s">
        <v>145</v>
      </c>
    </row>
    <row r="78" spans="1:6" s="300" customFormat="1" ht="15" customHeight="1">
      <c r="A78" s="261" t="s">
        <v>146</v>
      </c>
      <c r="B78" s="55">
        <v>1111</v>
      </c>
      <c r="C78" s="55">
        <v>435</v>
      </c>
      <c r="D78" s="55">
        <v>671</v>
      </c>
      <c r="E78" s="55">
        <v>275</v>
      </c>
      <c r="F78" s="262" t="s">
        <v>147</v>
      </c>
    </row>
    <row r="79" spans="1:6" ht="15" customHeight="1">
      <c r="A79" s="261" t="s">
        <v>148</v>
      </c>
      <c r="B79" s="55">
        <v>899</v>
      </c>
      <c r="C79" s="55">
        <v>372</v>
      </c>
      <c r="D79" s="55">
        <v>553</v>
      </c>
      <c r="E79" s="55">
        <v>228</v>
      </c>
      <c r="F79" s="262" t="s">
        <v>149</v>
      </c>
    </row>
    <row r="80" spans="1:6" ht="15" customHeight="1">
      <c r="A80" s="261" t="s">
        <v>150</v>
      </c>
      <c r="B80" s="55">
        <v>2728</v>
      </c>
      <c r="C80" s="55">
        <v>1359</v>
      </c>
      <c r="D80" s="55">
        <v>1001</v>
      </c>
      <c r="E80" s="55">
        <v>435</v>
      </c>
      <c r="F80" s="262" t="s">
        <v>151</v>
      </c>
    </row>
    <row r="81" spans="1:6" ht="15" customHeight="1">
      <c r="A81" s="261" t="s">
        <v>152</v>
      </c>
      <c r="B81" s="55">
        <v>710</v>
      </c>
      <c r="C81" s="55">
        <v>316</v>
      </c>
      <c r="D81" s="55">
        <v>416</v>
      </c>
      <c r="E81" s="55">
        <v>184</v>
      </c>
      <c r="F81" s="262" t="s">
        <v>153</v>
      </c>
    </row>
    <row r="82" spans="1:6" ht="15" customHeight="1">
      <c r="A82" s="261" t="s">
        <v>154</v>
      </c>
      <c r="B82" s="55">
        <v>1309</v>
      </c>
      <c r="C82" s="55">
        <v>617</v>
      </c>
      <c r="D82" s="55">
        <v>637</v>
      </c>
      <c r="E82" s="55">
        <v>267</v>
      </c>
      <c r="F82" s="262" t="s">
        <v>1823</v>
      </c>
    </row>
    <row r="83" spans="1:6" ht="15" customHeight="1">
      <c r="A83" s="261" t="s">
        <v>155</v>
      </c>
      <c r="B83" s="55">
        <v>524</v>
      </c>
      <c r="C83" s="55">
        <v>186</v>
      </c>
      <c r="D83" s="55">
        <v>296</v>
      </c>
      <c r="E83" s="55">
        <v>85</v>
      </c>
      <c r="F83" s="262" t="s">
        <v>156</v>
      </c>
    </row>
    <row r="84" spans="1:6" ht="15" customHeight="1">
      <c r="A84" s="95" t="s">
        <v>157</v>
      </c>
      <c r="B84" s="260">
        <f>SUM(B85:B89)</f>
        <v>4151</v>
      </c>
      <c r="C84" s="260">
        <f>SUM(C85:C89)</f>
        <v>1216</v>
      </c>
      <c r="D84" s="260">
        <f>SUM(D85:D89)</f>
        <v>2719</v>
      </c>
      <c r="E84" s="260">
        <f>SUM(E85:E89)</f>
        <v>736</v>
      </c>
      <c r="F84" s="96" t="s">
        <v>158</v>
      </c>
    </row>
    <row r="85" spans="1:6" ht="15" customHeight="1">
      <c r="A85" s="261" t="s">
        <v>159</v>
      </c>
      <c r="B85" s="55">
        <v>1060</v>
      </c>
      <c r="C85" s="55">
        <v>342</v>
      </c>
      <c r="D85" s="55">
        <v>508</v>
      </c>
      <c r="E85" s="55">
        <v>127</v>
      </c>
      <c r="F85" s="262" t="s">
        <v>160</v>
      </c>
    </row>
    <row r="86" spans="1:6" ht="15" customHeight="1">
      <c r="A86" s="261" t="s">
        <v>161</v>
      </c>
      <c r="B86" s="55">
        <v>704</v>
      </c>
      <c r="C86" s="55">
        <v>232</v>
      </c>
      <c r="D86" s="55">
        <v>478</v>
      </c>
      <c r="E86" s="55">
        <v>157</v>
      </c>
      <c r="F86" s="262" t="s">
        <v>162</v>
      </c>
    </row>
    <row r="87" spans="1:6" ht="15" customHeight="1">
      <c r="A87" s="261" t="s">
        <v>163</v>
      </c>
      <c r="B87" s="55">
        <v>704</v>
      </c>
      <c r="C87" s="55">
        <v>201</v>
      </c>
      <c r="D87" s="55">
        <v>476</v>
      </c>
      <c r="E87" s="55">
        <v>125</v>
      </c>
      <c r="F87" s="262" t="s">
        <v>164</v>
      </c>
    </row>
    <row r="88" spans="1:6" ht="15" customHeight="1">
      <c r="A88" s="261" t="s">
        <v>165</v>
      </c>
      <c r="B88" s="55">
        <v>875</v>
      </c>
      <c r="C88" s="55">
        <v>223</v>
      </c>
      <c r="D88" s="55">
        <v>633</v>
      </c>
      <c r="E88" s="55">
        <v>161</v>
      </c>
      <c r="F88" s="262" t="s">
        <v>166</v>
      </c>
    </row>
    <row r="89" spans="1:6" ht="15" customHeight="1">
      <c r="A89" s="261" t="s">
        <v>167</v>
      </c>
      <c r="B89" s="55">
        <v>808</v>
      </c>
      <c r="C89" s="55">
        <v>218</v>
      </c>
      <c r="D89" s="55">
        <v>624</v>
      </c>
      <c r="E89" s="55">
        <v>166</v>
      </c>
      <c r="F89" s="262" t="s">
        <v>168</v>
      </c>
    </row>
    <row r="90" spans="1:6" ht="15" customHeight="1">
      <c r="A90" s="93" t="s">
        <v>169</v>
      </c>
      <c r="B90" s="260">
        <f>SUM(B91:B96)</f>
        <v>6323</v>
      </c>
      <c r="C90" s="260">
        <f>SUM(C91:C96)</f>
        <v>2521</v>
      </c>
      <c r="D90" s="260">
        <f>SUM(D91:D96)</f>
        <v>3042</v>
      </c>
      <c r="E90" s="260">
        <f>SUM(E91:E96)</f>
        <v>1075</v>
      </c>
      <c r="F90" s="94" t="s">
        <v>170</v>
      </c>
    </row>
    <row r="91" spans="1:6" ht="15" customHeight="1">
      <c r="A91" s="261" t="s">
        <v>171</v>
      </c>
      <c r="B91" s="55">
        <v>1270</v>
      </c>
      <c r="C91" s="55">
        <v>617</v>
      </c>
      <c r="D91" s="55">
        <v>465</v>
      </c>
      <c r="E91" s="55">
        <v>188</v>
      </c>
      <c r="F91" s="262" t="s">
        <v>172</v>
      </c>
    </row>
    <row r="92" spans="1:6" ht="15" customHeight="1">
      <c r="A92" s="261" t="s">
        <v>173</v>
      </c>
      <c r="B92" s="55">
        <v>996</v>
      </c>
      <c r="C92" s="55">
        <v>332</v>
      </c>
      <c r="D92" s="55">
        <v>765</v>
      </c>
      <c r="E92" s="55">
        <v>256</v>
      </c>
      <c r="F92" s="262" t="s">
        <v>1825</v>
      </c>
    </row>
    <row r="93" spans="1:6" ht="15" customHeight="1">
      <c r="A93" s="261" t="s">
        <v>175</v>
      </c>
      <c r="B93" s="55">
        <v>1263</v>
      </c>
      <c r="C93" s="55">
        <v>594</v>
      </c>
      <c r="D93" s="55">
        <v>160</v>
      </c>
      <c r="E93" s="55">
        <v>56</v>
      </c>
      <c r="F93" s="262" t="s">
        <v>1830</v>
      </c>
    </row>
    <row r="94" spans="1:6" ht="15" customHeight="1">
      <c r="A94" s="261" t="s">
        <v>177</v>
      </c>
      <c r="B94" s="55">
        <v>1928</v>
      </c>
      <c r="C94" s="55">
        <v>702</v>
      </c>
      <c r="D94" s="55">
        <v>1135</v>
      </c>
      <c r="E94" s="55">
        <v>431</v>
      </c>
      <c r="F94" s="262" t="s">
        <v>178</v>
      </c>
    </row>
    <row r="95" spans="1:6" ht="15" customHeight="1">
      <c r="A95" s="261" t="s">
        <v>179</v>
      </c>
      <c r="B95" s="55">
        <v>340</v>
      </c>
      <c r="C95" s="55">
        <v>106</v>
      </c>
      <c r="D95" s="55">
        <v>200</v>
      </c>
      <c r="E95" s="55">
        <v>55</v>
      </c>
      <c r="F95" s="262" t="s">
        <v>180</v>
      </c>
    </row>
    <row r="96" spans="1:6" ht="15" customHeight="1">
      <c r="A96" s="261" t="s">
        <v>181</v>
      </c>
      <c r="B96" s="55">
        <v>526</v>
      </c>
      <c r="C96" s="55">
        <v>170</v>
      </c>
      <c r="D96" s="55">
        <v>317</v>
      </c>
      <c r="E96" s="55">
        <v>89</v>
      </c>
      <c r="F96" s="262" t="s">
        <v>182</v>
      </c>
    </row>
    <row r="97" spans="1:6" ht="15" customHeight="1">
      <c r="A97" s="98" t="s">
        <v>183</v>
      </c>
      <c r="B97" s="260">
        <f>SUM(B98:B101)</f>
        <v>1198</v>
      </c>
      <c r="C97" s="260">
        <f>SUM(C98:C101)</f>
        <v>437</v>
      </c>
      <c r="D97" s="260">
        <f>SUM(D98:D101)</f>
        <v>449</v>
      </c>
      <c r="E97" s="260">
        <f>SUM(E98:E101)</f>
        <v>114</v>
      </c>
      <c r="F97" s="94" t="s">
        <v>184</v>
      </c>
    </row>
    <row r="98" spans="1:6" ht="15" customHeight="1">
      <c r="A98" s="261" t="s">
        <v>185</v>
      </c>
      <c r="B98" s="55">
        <v>103</v>
      </c>
      <c r="C98" s="55">
        <v>35</v>
      </c>
      <c r="D98" s="55">
        <v>22</v>
      </c>
      <c r="E98" s="55">
        <v>3</v>
      </c>
      <c r="F98" s="262" t="s">
        <v>186</v>
      </c>
    </row>
    <row r="99" spans="1:6" ht="15" customHeight="1">
      <c r="A99" s="261" t="s">
        <v>187</v>
      </c>
      <c r="B99" s="55">
        <v>504</v>
      </c>
      <c r="C99" s="55">
        <v>195</v>
      </c>
      <c r="D99" s="55">
        <v>173</v>
      </c>
      <c r="E99" s="55">
        <v>47</v>
      </c>
      <c r="F99" s="262" t="s">
        <v>188</v>
      </c>
    </row>
    <row r="100" spans="1:6" ht="15" customHeight="1">
      <c r="A100" s="261" t="s">
        <v>189</v>
      </c>
      <c r="B100" s="55">
        <v>346</v>
      </c>
      <c r="C100" s="55">
        <v>102</v>
      </c>
      <c r="D100" s="55">
        <v>248</v>
      </c>
      <c r="E100" s="55">
        <v>62</v>
      </c>
      <c r="F100" s="262" t="s">
        <v>190</v>
      </c>
    </row>
    <row r="101" spans="1:6" ht="15" customHeight="1">
      <c r="A101" s="261" t="s">
        <v>191</v>
      </c>
      <c r="B101" s="55">
        <v>245</v>
      </c>
      <c r="C101" s="55">
        <v>105</v>
      </c>
      <c r="D101" s="55">
        <v>6</v>
      </c>
      <c r="E101" s="55">
        <v>2</v>
      </c>
      <c r="F101" s="262" t="s">
        <v>192</v>
      </c>
    </row>
    <row r="102" spans="1:6" ht="15" customHeight="1">
      <c r="A102" s="85" t="s">
        <v>193</v>
      </c>
      <c r="B102" s="260">
        <f>SUM(B103:B106)</f>
        <v>872</v>
      </c>
      <c r="C102" s="260">
        <f>SUM(C103:C106)</f>
        <v>270</v>
      </c>
      <c r="D102" s="260">
        <f>SUM(D103:D106)</f>
        <v>41</v>
      </c>
      <c r="E102" s="260">
        <f>SUM(E103:E106)</f>
        <v>7</v>
      </c>
      <c r="F102" s="94" t="s">
        <v>194</v>
      </c>
    </row>
    <row r="103" spans="1:6" ht="15" customHeight="1">
      <c r="A103" s="261" t="s">
        <v>195</v>
      </c>
      <c r="B103" s="55">
        <v>153</v>
      </c>
      <c r="C103" s="55">
        <v>60</v>
      </c>
      <c r="D103" s="55">
        <v>0</v>
      </c>
      <c r="E103" s="55">
        <v>0</v>
      </c>
      <c r="F103" s="262" t="s">
        <v>196</v>
      </c>
    </row>
    <row r="104" spans="1:6" ht="15" customHeight="1">
      <c r="A104" s="261" t="s">
        <v>197</v>
      </c>
      <c r="B104" s="55">
        <v>150</v>
      </c>
      <c r="C104" s="55">
        <v>48</v>
      </c>
      <c r="D104" s="55">
        <v>0</v>
      </c>
      <c r="E104" s="55">
        <v>0</v>
      </c>
      <c r="F104" s="262" t="s">
        <v>198</v>
      </c>
    </row>
    <row r="105" spans="1:6" ht="15" customHeight="1">
      <c r="A105" s="261" t="s">
        <v>2361</v>
      </c>
      <c r="B105" s="55">
        <v>502</v>
      </c>
      <c r="C105" s="55">
        <v>146</v>
      </c>
      <c r="D105" s="55">
        <v>14</v>
      </c>
      <c r="E105" s="55">
        <v>2</v>
      </c>
      <c r="F105" s="262" t="s">
        <v>199</v>
      </c>
    </row>
    <row r="106" spans="1:6" ht="15" customHeight="1">
      <c r="A106" s="261" t="s">
        <v>200</v>
      </c>
      <c r="B106" s="55">
        <v>67</v>
      </c>
      <c r="C106" s="55">
        <v>16</v>
      </c>
      <c r="D106" s="55">
        <v>27</v>
      </c>
      <c r="E106" s="55">
        <v>5</v>
      </c>
      <c r="F106" s="262" t="s">
        <v>201</v>
      </c>
    </row>
    <row r="107" spans="1:6" ht="15" customHeight="1">
      <c r="A107" s="98" t="s">
        <v>202</v>
      </c>
      <c r="B107" s="260">
        <f>SUM(B108:B109)</f>
        <v>304</v>
      </c>
      <c r="C107" s="260">
        <f>SUM(C108:C109)</f>
        <v>109</v>
      </c>
      <c r="D107" s="260">
        <f>SUM(D108:D109)</f>
        <v>17</v>
      </c>
      <c r="E107" s="260">
        <f>SUM(E108:E109)</f>
        <v>5</v>
      </c>
      <c r="F107" s="94" t="s">
        <v>203</v>
      </c>
    </row>
    <row r="108" spans="1:6" ht="15" customHeight="1">
      <c r="A108" s="99" t="s">
        <v>204</v>
      </c>
      <c r="B108" s="55">
        <v>17</v>
      </c>
      <c r="C108" s="55">
        <v>5</v>
      </c>
      <c r="D108" s="55">
        <v>17</v>
      </c>
      <c r="E108" s="55">
        <v>5</v>
      </c>
      <c r="F108" s="100" t="s">
        <v>205</v>
      </c>
    </row>
    <row r="109" spans="1:6" ht="15" customHeight="1">
      <c r="A109" s="101" t="s">
        <v>206</v>
      </c>
      <c r="B109" s="55">
        <v>287</v>
      </c>
      <c r="C109" s="55">
        <v>104</v>
      </c>
      <c r="D109" s="55">
        <v>0</v>
      </c>
      <c r="E109" s="55">
        <v>0</v>
      </c>
      <c r="F109" s="100" t="s">
        <v>2358</v>
      </c>
    </row>
    <row r="110" spans="1:6" ht="15" customHeight="1">
      <c r="A110" s="265" t="s">
        <v>223</v>
      </c>
      <c r="B110" s="266">
        <f>'colleg 18'!B11+'colleg 18'!B20+'colleg 18'!B29+'colleg 18'!B39+'colleg 18'!B47+'colleg 18'!B107+'colleg 18'!B102+'colleg 18'!B97+'colleg 18'!B90+'colleg 18'!B84+'colleg 18'!B75+'colleg 18'!B65</f>
        <v>69943</v>
      </c>
      <c r="C110" s="266">
        <f>'colleg 18'!C11+'colleg 18'!C20+'colleg 18'!C29+'colleg 18'!C39+'colleg 18'!C47+'colleg 18'!C107+'colleg 18'!C102+'colleg 18'!C97+'colleg 18'!C90+'colleg 18'!C84+'colleg 18'!C75+'colleg 18'!C65</f>
        <v>31784</v>
      </c>
      <c r="D110" s="266">
        <f>'colleg 18'!D11+'colleg 18'!D20+'colleg 18'!D29+'colleg 18'!D39+'colleg 18'!D47+'colleg 18'!D107+'colleg 18'!D102+'colleg 18'!D97+'colleg 18'!D90+'colleg 18'!D84+'colleg 18'!D75+'colleg 18'!D65</f>
        <v>28590</v>
      </c>
      <c r="E110" s="266">
        <f>'colleg 18'!E11+'colleg 18'!E20+'colleg 18'!E29+'colleg 18'!E39+'colleg 18'!E47+'colleg 18'!E107+'colleg 18'!E102+'colleg 18'!E97+'colleg 18'!E90+'colleg 18'!E84+'colleg 18'!E75+'colleg 18'!E65</f>
        <v>11443</v>
      </c>
      <c r="F110" s="267" t="s">
        <v>15</v>
      </c>
    </row>
    <row r="111" spans="1:6" ht="15" customHeight="1">
      <c r="A111" s="151"/>
      <c r="B111" s="656"/>
      <c r="C111" s="657"/>
      <c r="D111" s="651"/>
      <c r="E111" s="366"/>
      <c r="F111" s="167"/>
    </row>
    <row r="112" spans="1:6" ht="15" customHeight="1">
      <c r="A112" s="151"/>
      <c r="B112" s="656"/>
      <c r="C112" s="657"/>
      <c r="D112" s="651"/>
      <c r="E112" s="366"/>
      <c r="F112" s="167"/>
    </row>
    <row r="113" spans="1:6" ht="15" customHeight="1">
      <c r="A113" s="1024" t="s">
        <v>1828</v>
      </c>
      <c r="B113" s="32"/>
      <c r="C113" s="32"/>
      <c r="D113" s="606"/>
      <c r="E113" s="625"/>
      <c r="F113" s="33" t="s">
        <v>1827</v>
      </c>
    </row>
    <row r="114" spans="1:6" ht="15" customHeight="1">
      <c r="A114" s="151"/>
      <c r="B114" s="656"/>
      <c r="C114" s="657"/>
      <c r="D114" s="651"/>
      <c r="E114" s="366"/>
      <c r="F114" s="167"/>
    </row>
    <row r="115" spans="1:6" ht="15" customHeight="1"/>
    <row r="116" spans="1:6" ht="15" customHeight="1"/>
    <row r="117" spans="1:6" ht="15" customHeight="1"/>
    <row r="118" spans="1:6" ht="15" customHeight="1"/>
    <row r="119" spans="1:6" ht="15" customHeight="1"/>
    <row r="120" spans="1:6" ht="15" customHeight="1"/>
    <row r="121" spans="1:6" ht="15" customHeight="1"/>
    <row r="122" spans="1:6" ht="15" customHeight="1"/>
    <row r="123" spans="1:6" ht="15" customHeight="1"/>
    <row r="124" spans="1:6" ht="15" customHeight="1"/>
    <row r="125" spans="1:6" ht="15" customHeight="1"/>
    <row r="126" spans="1:6" ht="15" customHeight="1"/>
    <row r="127" spans="1:6" ht="15" customHeight="1"/>
    <row r="128" spans="1:6" ht="15" customHeight="1"/>
    <row r="129" ht="15" customHeight="1"/>
    <row r="130" ht="15" customHeight="1"/>
    <row r="131" ht="15" customHeight="1"/>
    <row r="132" ht="15" customHeight="1"/>
    <row r="133" ht="15" customHeight="1"/>
    <row r="134" ht="15" customHeight="1"/>
    <row r="135" ht="15" customHeight="1"/>
    <row r="136" ht="15" customHeight="1"/>
    <row r="137" ht="15" customHeight="1"/>
    <row r="138" ht="15" customHeight="1"/>
    <row r="139" ht="15" customHeight="1"/>
    <row r="140" ht="15" customHeight="1"/>
    <row r="141" ht="15" customHeight="1"/>
    <row r="142" ht="15" customHeight="1"/>
    <row r="143" ht="15" customHeight="1"/>
    <row r="144" ht="15" customHeight="1"/>
    <row r="145" ht="15" customHeight="1"/>
    <row r="146" ht="15" customHeight="1"/>
    <row r="147" ht="15" customHeight="1"/>
    <row r="148" ht="15" customHeight="1"/>
    <row r="149" ht="15" customHeight="1"/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</sheetData>
  <mergeCells count="8">
    <mergeCell ref="E55:F55"/>
    <mergeCell ref="E57:F57"/>
    <mergeCell ref="B60:C60"/>
    <mergeCell ref="D60:E60"/>
    <mergeCell ref="E1:F1"/>
    <mergeCell ref="E3:F3"/>
    <mergeCell ref="B6:C6"/>
    <mergeCell ref="D6:E6"/>
  </mergeCells>
  <pageMargins left="0.78740157480314965" right="0.78740157480314965" top="1.1811023622047245" bottom="0.98425196850393704" header="0.51181102362204722" footer="0.51181102362204722"/>
  <pageSetup paperSize="9" scale="75" orientation="portrait" r:id="rId1"/>
  <headerFooter scaleWithDoc="0" alignWithMargins="0"/>
  <rowBreaks count="1" manualBreakCount="1">
    <brk id="54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1:F66"/>
  <sheetViews>
    <sheetView showGridLines="0" view="pageLayout" topLeftCell="A34" zoomScale="70" zoomScalePageLayoutView="70" workbookViewId="0">
      <selection activeCell="F6" sqref="F6"/>
    </sheetView>
  </sheetViews>
  <sheetFormatPr baseColWidth="10" defaultColWidth="11.42578125" defaultRowHeight="12.75"/>
  <cols>
    <col min="1" max="1" width="30.7109375" style="300" customWidth="1"/>
    <col min="2" max="5" width="12.42578125" style="300" customWidth="1"/>
    <col min="6" max="6" width="33.140625" style="300" customWidth="1"/>
    <col min="7" max="16384" width="11.42578125" style="300"/>
  </cols>
  <sheetData>
    <row r="1" spans="1:6" ht="24.75" customHeight="1">
      <c r="A1" s="612" t="s">
        <v>395</v>
      </c>
      <c r="E1" s="2520" t="s">
        <v>1573</v>
      </c>
      <c r="F1" s="2520"/>
    </row>
    <row r="2" spans="1:6" ht="18.95" customHeight="1">
      <c r="F2" s="659"/>
    </row>
    <row r="3" spans="1:6" ht="18.95" customHeight="1">
      <c r="A3" s="660" t="s">
        <v>428</v>
      </c>
      <c r="E3" s="2527" t="s">
        <v>429</v>
      </c>
      <c r="F3" s="2527"/>
    </row>
    <row r="4" spans="1:6" ht="18.95" customHeight="1">
      <c r="A4" s="300" t="s">
        <v>430</v>
      </c>
      <c r="E4" s="2528" t="s">
        <v>431</v>
      </c>
      <c r="F4" s="2528"/>
    </row>
    <row r="5" spans="1:6" ht="18.95" customHeight="1">
      <c r="F5" s="659"/>
    </row>
    <row r="6" spans="1:6" ht="16.5" customHeight="1">
      <c r="A6" s="1750" t="s">
        <v>2357</v>
      </c>
      <c r="B6" s="652" t="s">
        <v>15</v>
      </c>
      <c r="C6" s="652" t="s">
        <v>289</v>
      </c>
      <c r="D6" s="652" t="s">
        <v>287</v>
      </c>
      <c r="E6" s="661" t="s">
        <v>280</v>
      </c>
      <c r="F6" s="1659" t="s">
        <v>2356</v>
      </c>
    </row>
    <row r="7" spans="1:6" ht="16.5" customHeight="1">
      <c r="B7" s="662" t="s">
        <v>14</v>
      </c>
      <c r="C7" s="663" t="s">
        <v>432</v>
      </c>
      <c r="D7" s="663" t="s">
        <v>433</v>
      </c>
      <c r="E7" s="663" t="s">
        <v>434</v>
      </c>
    </row>
    <row r="8" spans="1:6" ht="15.75">
      <c r="A8" s="1522" t="s">
        <v>435</v>
      </c>
      <c r="B8" s="1523"/>
      <c r="C8" s="1523"/>
      <c r="D8" s="1523"/>
      <c r="E8" s="1523"/>
      <c r="F8" s="334" t="s">
        <v>302</v>
      </c>
    </row>
    <row r="9" spans="1:6" ht="21" customHeight="1">
      <c r="A9" s="1524" t="s">
        <v>436</v>
      </c>
      <c r="B9" s="1530">
        <f>SUM(C9:E9)</f>
        <v>277</v>
      </c>
      <c r="C9" s="1758">
        <v>1</v>
      </c>
      <c r="D9" s="1758">
        <v>12</v>
      </c>
      <c r="E9" s="1758">
        <v>264</v>
      </c>
      <c r="F9" s="1526" t="s">
        <v>437</v>
      </c>
    </row>
    <row r="10" spans="1:6" ht="21" customHeight="1">
      <c r="A10" s="1524" t="s">
        <v>315</v>
      </c>
      <c r="B10" s="1530">
        <f t="shared" ref="B10:B16" si="0">SUM(C10:E10)</f>
        <v>357207</v>
      </c>
      <c r="C10" s="1758">
        <v>2</v>
      </c>
      <c r="D10" s="1758">
        <v>329</v>
      </c>
      <c r="E10" s="1758">
        <v>356876</v>
      </c>
      <c r="F10" s="1526" t="s">
        <v>316</v>
      </c>
    </row>
    <row r="11" spans="1:6" ht="21" customHeight="1">
      <c r="A11" s="1524" t="s">
        <v>317</v>
      </c>
      <c r="B11" s="1530">
        <f t="shared" si="0"/>
        <v>496444</v>
      </c>
      <c r="C11" s="1758">
        <v>572</v>
      </c>
      <c r="D11" s="1758">
        <v>283339</v>
      </c>
      <c r="E11" s="1758">
        <v>212533</v>
      </c>
      <c r="F11" s="1526" t="s">
        <v>318</v>
      </c>
    </row>
    <row r="12" spans="1:6" ht="21" customHeight="1">
      <c r="A12" s="1524" t="s">
        <v>319</v>
      </c>
      <c r="B12" s="1530">
        <f t="shared" si="0"/>
        <v>511610</v>
      </c>
      <c r="C12" s="1758">
        <v>238949</v>
      </c>
      <c r="D12" s="1758">
        <v>164061</v>
      </c>
      <c r="E12" s="1758">
        <v>108600</v>
      </c>
      <c r="F12" s="1526" t="s">
        <v>320</v>
      </c>
    </row>
    <row r="13" spans="1:6" ht="21" customHeight="1">
      <c r="A13" s="1524" t="s">
        <v>438</v>
      </c>
      <c r="B13" s="1530">
        <f t="shared" si="0"/>
        <v>298301</v>
      </c>
      <c r="C13" s="1758">
        <v>161633</v>
      </c>
      <c r="D13" s="1758">
        <v>80731</v>
      </c>
      <c r="E13" s="1758">
        <v>55937</v>
      </c>
      <c r="F13" s="1526" t="s">
        <v>439</v>
      </c>
    </row>
    <row r="14" spans="1:6" ht="21" customHeight="1">
      <c r="A14" s="1524" t="s">
        <v>440</v>
      </c>
      <c r="B14" s="1530">
        <f t="shared" si="0"/>
        <v>157203</v>
      </c>
      <c r="C14" s="1758">
        <v>94903</v>
      </c>
      <c r="D14" s="1758">
        <v>39974</v>
      </c>
      <c r="E14" s="1758">
        <v>22326</v>
      </c>
      <c r="F14" s="1526" t="s">
        <v>441</v>
      </c>
    </row>
    <row r="15" spans="1:6" ht="21" customHeight="1">
      <c r="A15" s="1524" t="s">
        <v>442</v>
      </c>
      <c r="B15" s="1530">
        <f t="shared" si="0"/>
        <v>67513</v>
      </c>
      <c r="C15" s="1758">
        <v>46969</v>
      </c>
      <c r="D15" s="1758">
        <v>14300</v>
      </c>
      <c r="E15" s="1758">
        <v>6244</v>
      </c>
      <c r="F15" s="1526" t="s">
        <v>443</v>
      </c>
    </row>
    <row r="16" spans="1:6" ht="21" customHeight="1">
      <c r="A16" s="1524" t="s">
        <v>444</v>
      </c>
      <c r="B16" s="1530">
        <f t="shared" si="0"/>
        <v>30136</v>
      </c>
      <c r="C16" s="1758">
        <v>23116</v>
      </c>
      <c r="D16" s="1758">
        <v>5087</v>
      </c>
      <c r="E16" s="1758">
        <v>1933</v>
      </c>
      <c r="F16" s="1526" t="s">
        <v>445</v>
      </c>
    </row>
    <row r="17" spans="1:6" ht="15" customHeight="1">
      <c r="A17" s="1523"/>
      <c r="B17" s="1530"/>
      <c r="C17" s="1357"/>
      <c r="D17" s="1357"/>
      <c r="E17" s="1357"/>
      <c r="F17" s="1523"/>
    </row>
    <row r="18" spans="1:6" ht="24" customHeight="1">
      <c r="A18" s="1350" t="s">
        <v>14</v>
      </c>
      <c r="B18" s="1530">
        <f>SUM(B9:B17)</f>
        <v>1918691</v>
      </c>
      <c r="C18" s="1525">
        <f t="shared" ref="C18:E18" si="1">SUM(C9:C17)</f>
        <v>566145</v>
      </c>
      <c r="D18" s="1525">
        <f t="shared" si="1"/>
        <v>587833</v>
      </c>
      <c r="E18" s="1525">
        <f t="shared" si="1"/>
        <v>764713</v>
      </c>
      <c r="F18" s="1348" t="s">
        <v>15</v>
      </c>
    </row>
    <row r="19" spans="1:6" ht="21" customHeight="1">
      <c r="A19" s="1350"/>
      <c r="B19" s="1530"/>
      <c r="C19" s="1525"/>
      <c r="D19" s="1525"/>
      <c r="E19" s="1525"/>
      <c r="F19" s="1348"/>
    </row>
    <row r="20" spans="1:6" ht="21" customHeight="1">
      <c r="A20" s="1522" t="s">
        <v>8</v>
      </c>
      <c r="B20" s="1530"/>
      <c r="C20" s="1528"/>
      <c r="D20" s="1528"/>
      <c r="E20" s="1528"/>
      <c r="F20" s="334" t="s">
        <v>9</v>
      </c>
    </row>
    <row r="21" spans="1:6" ht="21" customHeight="1">
      <c r="A21" s="1523" t="s">
        <v>436</v>
      </c>
      <c r="B21" s="1530">
        <f>SUM(C21:E21)</f>
        <v>146</v>
      </c>
      <c r="C21" s="1758">
        <v>1</v>
      </c>
      <c r="D21" s="1758">
        <v>6</v>
      </c>
      <c r="E21" s="1758">
        <v>139</v>
      </c>
      <c r="F21" s="1529" t="s">
        <v>437</v>
      </c>
    </row>
    <row r="22" spans="1:6" ht="21" customHeight="1">
      <c r="A22" s="1523" t="s">
        <v>315</v>
      </c>
      <c r="B22" s="1530">
        <f t="shared" ref="B22:B28" si="2">SUM(C22:E22)</f>
        <v>190368</v>
      </c>
      <c r="C22" s="1758">
        <v>2</v>
      </c>
      <c r="D22" s="1758">
        <v>187</v>
      </c>
      <c r="E22" s="1758">
        <v>190179</v>
      </c>
      <c r="F22" s="1529" t="s">
        <v>316</v>
      </c>
    </row>
    <row r="23" spans="1:6" ht="21" customHeight="1">
      <c r="A23" s="1523" t="s">
        <v>317</v>
      </c>
      <c r="B23" s="1530">
        <f t="shared" si="2"/>
        <v>253500</v>
      </c>
      <c r="C23" s="1758">
        <v>351</v>
      </c>
      <c r="D23" s="1758">
        <v>161686</v>
      </c>
      <c r="E23" s="1758">
        <v>91463</v>
      </c>
      <c r="F23" s="1529" t="s">
        <v>318</v>
      </c>
    </row>
    <row r="24" spans="1:6" ht="21" customHeight="1">
      <c r="A24" s="1523" t="s">
        <v>319</v>
      </c>
      <c r="B24" s="1530">
        <f t="shared" si="2"/>
        <v>253967</v>
      </c>
      <c r="C24" s="1758">
        <v>140619</v>
      </c>
      <c r="D24" s="1758">
        <v>79461</v>
      </c>
      <c r="E24" s="1758">
        <v>33887</v>
      </c>
      <c r="F24" s="1529" t="s">
        <v>320</v>
      </c>
    </row>
    <row r="25" spans="1:6" ht="21" customHeight="1">
      <c r="A25" s="1523" t="s">
        <v>438</v>
      </c>
      <c r="B25" s="1530">
        <f t="shared" si="2"/>
        <v>126568</v>
      </c>
      <c r="C25" s="1758">
        <v>82636</v>
      </c>
      <c r="D25" s="1758">
        <v>30199</v>
      </c>
      <c r="E25" s="1758">
        <v>13733</v>
      </c>
      <c r="F25" s="1529" t="s">
        <v>439</v>
      </c>
    </row>
    <row r="26" spans="1:6" ht="21" customHeight="1">
      <c r="A26" s="1523" t="s">
        <v>440</v>
      </c>
      <c r="B26" s="1530">
        <f t="shared" si="2"/>
        <v>57406</v>
      </c>
      <c r="C26" s="1758">
        <v>40008</v>
      </c>
      <c r="D26" s="1758">
        <v>12458</v>
      </c>
      <c r="E26" s="1758">
        <v>4940</v>
      </c>
      <c r="F26" s="1529" t="s">
        <v>441</v>
      </c>
    </row>
    <row r="27" spans="1:6" ht="21" customHeight="1">
      <c r="A27" s="1523" t="s">
        <v>442</v>
      </c>
      <c r="B27" s="1530">
        <f t="shared" si="2"/>
        <v>22587</v>
      </c>
      <c r="C27" s="1758">
        <v>17313</v>
      </c>
      <c r="D27" s="1758">
        <v>3846</v>
      </c>
      <c r="E27" s="1758">
        <v>1428</v>
      </c>
      <c r="F27" s="1529" t="s">
        <v>443</v>
      </c>
    </row>
    <row r="28" spans="1:6" ht="21" customHeight="1">
      <c r="A28" s="1523" t="s">
        <v>444</v>
      </c>
      <c r="B28" s="1530">
        <f t="shared" si="2"/>
        <v>9776</v>
      </c>
      <c r="C28" s="1758">
        <v>7847</v>
      </c>
      <c r="D28" s="1758">
        <v>1407</v>
      </c>
      <c r="E28" s="1758">
        <v>522</v>
      </c>
      <c r="F28" s="1529" t="s">
        <v>445</v>
      </c>
    </row>
    <row r="29" spans="1:6" ht="37.5" customHeight="1">
      <c r="A29" s="1350" t="s">
        <v>14</v>
      </c>
      <c r="B29" s="1530">
        <f>SUM(B21:B28)</f>
        <v>914318</v>
      </c>
      <c r="C29" s="1530">
        <f>SUM(C21:C28)</f>
        <v>288777</v>
      </c>
      <c r="D29" s="1530">
        <f>SUM(D21:D28)</f>
        <v>289250</v>
      </c>
      <c r="E29" s="1530">
        <f>SUM(E21:E28)</f>
        <v>336291</v>
      </c>
      <c r="F29" s="1348" t="s">
        <v>15</v>
      </c>
    </row>
    <row r="30" spans="1:6" ht="12.75" customHeight="1">
      <c r="F30" s="667"/>
    </row>
    <row r="31" spans="1:6" ht="12.75" customHeight="1">
      <c r="B31" s="668"/>
      <c r="C31" s="668"/>
      <c r="F31" s="667"/>
    </row>
    <row r="32" spans="1:6" ht="18" customHeight="1">
      <c r="F32" s="667"/>
    </row>
    <row r="33" spans="6:6" ht="18" customHeight="1">
      <c r="F33" s="667"/>
    </row>
    <row r="34" spans="6:6" ht="18" customHeight="1">
      <c r="F34" s="667"/>
    </row>
    <row r="35" spans="6:6" ht="18" customHeight="1">
      <c r="F35" s="667"/>
    </row>
    <row r="36" spans="6:6" ht="12.75" customHeight="1">
      <c r="F36" s="510"/>
    </row>
    <row r="37" spans="6:6" ht="12.75" customHeight="1">
      <c r="F37" s="667"/>
    </row>
    <row r="38" spans="6:6" ht="12.75" customHeight="1">
      <c r="F38" s="667"/>
    </row>
    <row r="39" spans="6:6" ht="12.75" customHeight="1">
      <c r="F39" s="510"/>
    </row>
    <row r="40" spans="6:6" ht="12.75" customHeight="1">
      <c r="F40" s="667"/>
    </row>
    <row r="41" spans="6:6" ht="12.75" customHeight="1">
      <c r="F41" s="667"/>
    </row>
    <row r="42" spans="6:6" ht="12.75" customHeight="1">
      <c r="F42" s="667"/>
    </row>
    <row r="43" spans="6:6" ht="12.75" customHeight="1">
      <c r="F43" s="667"/>
    </row>
    <row r="44" spans="6:6" ht="12.75" customHeight="1">
      <c r="F44" s="667"/>
    </row>
    <row r="45" spans="6:6" ht="12.75" customHeight="1">
      <c r="F45" s="667"/>
    </row>
    <row r="46" spans="6:6" ht="12.75" customHeight="1">
      <c r="F46" s="667"/>
    </row>
    <row r="47" spans="6:6" ht="12.75" customHeight="1">
      <c r="F47" s="510"/>
    </row>
    <row r="48" spans="6:6" ht="12.75" customHeight="1">
      <c r="F48" s="510"/>
    </row>
    <row r="49" spans="1:6" ht="15">
      <c r="A49" s="1024" t="s">
        <v>1828</v>
      </c>
      <c r="B49" s="434"/>
      <c r="C49" s="434"/>
      <c r="D49" s="638"/>
      <c r="E49" s="613"/>
      <c r="F49" s="33" t="s">
        <v>1827</v>
      </c>
    </row>
    <row r="50" spans="1:6" ht="9.9499999999999993" customHeight="1">
      <c r="F50" s="510"/>
    </row>
    <row r="51" spans="1:6" ht="9.9499999999999993" customHeight="1"/>
    <row r="52" spans="1:6" ht="9.9499999999999993" customHeight="1"/>
    <row r="53" spans="1:6" ht="9.9499999999999993" customHeight="1"/>
    <row r="54" spans="1:6" ht="12.75" customHeight="1"/>
    <row r="55" spans="1:6" ht="12.75" customHeight="1">
      <c r="A55" s="636"/>
      <c r="F55" s="637"/>
    </row>
    <row r="56" spans="1:6" ht="12.75" customHeight="1"/>
    <row r="57" spans="1:6" ht="12.75" customHeight="1">
      <c r="A57" s="2529"/>
      <c r="B57" s="2529"/>
      <c r="C57" s="2529"/>
      <c r="D57" s="2529"/>
      <c r="E57" s="2529"/>
      <c r="F57" s="2529"/>
    </row>
    <row r="58" spans="1:6" ht="12.75" customHeight="1">
      <c r="E58" s="336"/>
    </row>
    <row r="59" spans="1:6" ht="12.75" customHeight="1"/>
    <row r="60" spans="1:6" ht="12.75" customHeight="1"/>
    <row r="61" spans="1:6" ht="12.75" customHeight="1"/>
    <row r="62" spans="1:6" ht="12.75" customHeight="1"/>
    <row r="63" spans="1:6" ht="12.75" customHeight="1"/>
    <row r="64" spans="1:6" ht="12.75" customHeight="1"/>
    <row r="65" ht="12.75" customHeight="1"/>
    <row r="66" ht="12.75" customHeight="1"/>
  </sheetData>
  <mergeCells count="4">
    <mergeCell ref="E1:F1"/>
    <mergeCell ref="E3:F3"/>
    <mergeCell ref="E4:F4"/>
    <mergeCell ref="A57:F57"/>
  </mergeCells>
  <pageMargins left="0.78740157480314965" right="0.578125" top="1.1811023622047245" bottom="0.98425196850393704" header="0.51181102362204722" footer="0.51181102362204722"/>
  <pageSetup paperSize="9" scale="75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1:F61"/>
  <sheetViews>
    <sheetView showGridLines="0" view="pageLayout" zoomScale="70" zoomScaleSheetLayoutView="136" zoomScalePageLayoutView="70" workbookViewId="0">
      <selection activeCell="A6" sqref="A6"/>
    </sheetView>
  </sheetViews>
  <sheetFormatPr baseColWidth="10" defaultColWidth="11.42578125" defaultRowHeight="12.75"/>
  <cols>
    <col min="1" max="1" width="30.7109375" style="300" customWidth="1"/>
    <col min="2" max="2" width="10.7109375" style="300" customWidth="1"/>
    <col min="3" max="5" width="13.28515625" style="300" customWidth="1"/>
    <col min="6" max="6" width="32.42578125" style="300" customWidth="1"/>
    <col min="7" max="16384" width="11.42578125" style="300"/>
  </cols>
  <sheetData>
    <row r="1" spans="1:6" ht="24.75" customHeight="1">
      <c r="A1" s="612" t="s">
        <v>395</v>
      </c>
      <c r="E1" s="2520" t="s">
        <v>1573</v>
      </c>
      <c r="F1" s="2520"/>
    </row>
    <row r="2" spans="1:6" ht="18.95" customHeight="1">
      <c r="F2" s="659"/>
    </row>
    <row r="3" spans="1:6" ht="18.95" customHeight="1">
      <c r="A3" s="660" t="s">
        <v>447</v>
      </c>
      <c r="E3" s="2527" t="s">
        <v>448</v>
      </c>
      <c r="F3" s="2527"/>
    </row>
    <row r="4" spans="1:6" ht="18.95" customHeight="1">
      <c r="A4" s="669" t="s">
        <v>449</v>
      </c>
      <c r="E4" s="2528" t="s">
        <v>450</v>
      </c>
      <c r="F4" s="2528"/>
    </row>
    <row r="5" spans="1:6" ht="18.95" customHeight="1">
      <c r="F5" s="659"/>
    </row>
    <row r="6" spans="1:6" ht="16.5" customHeight="1">
      <c r="A6" s="1759" t="s">
        <v>2357</v>
      </c>
      <c r="B6" s="1522" t="s">
        <v>15</v>
      </c>
      <c r="C6" s="1522" t="s">
        <v>289</v>
      </c>
      <c r="D6" s="1522" t="s">
        <v>287</v>
      </c>
      <c r="E6" s="1558" t="s">
        <v>280</v>
      </c>
      <c r="F6" s="1658" t="s">
        <v>2356</v>
      </c>
    </row>
    <row r="7" spans="1:6" ht="16.5" customHeight="1">
      <c r="A7" s="1523"/>
      <c r="B7" s="1559" t="s">
        <v>14</v>
      </c>
      <c r="C7" s="1560" t="s">
        <v>2096</v>
      </c>
      <c r="D7" s="1560" t="s">
        <v>1837</v>
      </c>
      <c r="E7" s="1560" t="s">
        <v>2097</v>
      </c>
      <c r="F7" s="1561"/>
    </row>
    <row r="8" spans="1:6" ht="15.75">
      <c r="A8" s="1522" t="s">
        <v>435</v>
      </c>
      <c r="B8" s="1523"/>
      <c r="C8" s="1523"/>
      <c r="D8" s="1523"/>
      <c r="E8" s="1523"/>
      <c r="F8" s="334" t="s">
        <v>302</v>
      </c>
    </row>
    <row r="9" spans="1:6" s="670" customFormat="1" ht="21" customHeight="1">
      <c r="A9" s="1523" t="s">
        <v>436</v>
      </c>
      <c r="B9" s="1356">
        <f>SUM(C9:E9)</f>
        <v>121</v>
      </c>
      <c r="C9" s="1760">
        <v>1</v>
      </c>
      <c r="D9" s="1760">
        <v>7</v>
      </c>
      <c r="E9" s="1760">
        <v>113</v>
      </c>
      <c r="F9" s="1529" t="s">
        <v>437</v>
      </c>
    </row>
    <row r="10" spans="1:6" s="670" customFormat="1" ht="21" customHeight="1">
      <c r="A10" s="1523" t="s">
        <v>315</v>
      </c>
      <c r="B10" s="1356">
        <f t="shared" ref="B10:B16" si="0">SUM(C10:E10)</f>
        <v>135085</v>
      </c>
      <c r="C10" s="1760">
        <v>1</v>
      </c>
      <c r="D10" s="1760">
        <v>120</v>
      </c>
      <c r="E10" s="1760">
        <v>134964</v>
      </c>
      <c r="F10" s="1529" t="s">
        <v>316</v>
      </c>
    </row>
    <row r="11" spans="1:6" s="670" customFormat="1" ht="21" customHeight="1">
      <c r="A11" s="1523" t="s">
        <v>317</v>
      </c>
      <c r="B11" s="1356">
        <f t="shared" si="0"/>
        <v>197838</v>
      </c>
      <c r="C11" s="1760">
        <v>223</v>
      </c>
      <c r="D11" s="1760">
        <v>101556</v>
      </c>
      <c r="E11" s="1760">
        <v>96059</v>
      </c>
      <c r="F11" s="1529" t="s">
        <v>318</v>
      </c>
    </row>
    <row r="12" spans="1:6" s="670" customFormat="1" ht="21" customHeight="1">
      <c r="A12" s="1523" t="s">
        <v>319</v>
      </c>
      <c r="B12" s="1356">
        <f t="shared" si="0"/>
        <v>204387</v>
      </c>
      <c r="C12" s="1760">
        <v>81210</v>
      </c>
      <c r="D12" s="1760">
        <v>71446</v>
      </c>
      <c r="E12" s="1760">
        <v>51731</v>
      </c>
      <c r="F12" s="1529" t="s">
        <v>320</v>
      </c>
    </row>
    <row r="13" spans="1:6" s="670" customFormat="1" ht="21" customHeight="1">
      <c r="A13" s="1523" t="s">
        <v>438</v>
      </c>
      <c r="B13" s="1356">
        <f t="shared" si="0"/>
        <v>130542</v>
      </c>
      <c r="C13" s="1760">
        <v>66037</v>
      </c>
      <c r="D13" s="1760">
        <v>37803</v>
      </c>
      <c r="E13" s="1760">
        <v>26702</v>
      </c>
      <c r="F13" s="1529" t="s">
        <v>439</v>
      </c>
    </row>
    <row r="14" spans="1:6" s="670" customFormat="1" ht="21" customHeight="1">
      <c r="A14" s="1523" t="s">
        <v>440</v>
      </c>
      <c r="B14" s="1356">
        <f t="shared" si="0"/>
        <v>72840</v>
      </c>
      <c r="C14" s="1760">
        <v>42144</v>
      </c>
      <c r="D14" s="1760">
        <v>19478</v>
      </c>
      <c r="E14" s="1760">
        <v>11218</v>
      </c>
      <c r="F14" s="1529" t="s">
        <v>441</v>
      </c>
    </row>
    <row r="15" spans="1:6" s="670" customFormat="1" ht="21" customHeight="1">
      <c r="A15" s="1523" t="s">
        <v>442</v>
      </c>
      <c r="B15" s="1356">
        <f t="shared" si="0"/>
        <v>32901</v>
      </c>
      <c r="C15" s="1760">
        <v>22137</v>
      </c>
      <c r="D15" s="1760">
        <v>7416</v>
      </c>
      <c r="E15" s="1760">
        <v>3348</v>
      </c>
      <c r="F15" s="1529" t="s">
        <v>443</v>
      </c>
    </row>
    <row r="16" spans="1:6" s="670" customFormat="1" ht="21" customHeight="1">
      <c r="A16" s="1523" t="s">
        <v>444</v>
      </c>
      <c r="B16" s="1356">
        <f t="shared" si="0"/>
        <v>16021</v>
      </c>
      <c r="C16" s="1760">
        <v>12043</v>
      </c>
      <c r="D16" s="1760">
        <v>2836</v>
      </c>
      <c r="E16" s="1760">
        <v>1142</v>
      </c>
      <c r="F16" s="1529" t="s">
        <v>445</v>
      </c>
    </row>
    <row r="17" spans="1:6" ht="27.95" customHeight="1">
      <c r="A17" s="1349" t="s">
        <v>33</v>
      </c>
      <c r="B17" s="1356">
        <f>SUM(B9:B16)</f>
        <v>789735</v>
      </c>
      <c r="C17" s="1356">
        <f>SUM(C9:C16)</f>
        <v>223796</v>
      </c>
      <c r="D17" s="1356">
        <f>SUM(D9:D16)</f>
        <v>240662</v>
      </c>
      <c r="E17" s="1356">
        <f>SUM(E9:E16)</f>
        <v>325277</v>
      </c>
      <c r="F17" s="334" t="s">
        <v>446</v>
      </c>
    </row>
    <row r="18" spans="1:6" ht="21" customHeight="1">
      <c r="A18" s="1523"/>
      <c r="B18" s="1523"/>
      <c r="C18" s="1523"/>
      <c r="D18" s="1523"/>
      <c r="E18" s="1523"/>
      <c r="F18" s="334"/>
    </row>
    <row r="19" spans="1:6" ht="21" customHeight="1">
      <c r="A19" s="1523"/>
      <c r="B19" s="1531"/>
      <c r="C19" s="1531"/>
      <c r="D19" s="1531"/>
      <c r="E19" s="1531"/>
      <c r="F19" s="1523"/>
    </row>
    <row r="20" spans="1:6" ht="21" customHeight="1">
      <c r="A20" s="1522" t="s">
        <v>8</v>
      </c>
      <c r="B20" s="1531"/>
      <c r="C20" s="1531"/>
      <c r="D20" s="1531"/>
      <c r="E20" s="1531"/>
      <c r="F20" s="334" t="s">
        <v>9</v>
      </c>
    </row>
    <row r="21" spans="1:6" s="670" customFormat="1" ht="21" customHeight="1">
      <c r="A21" s="1523" t="s">
        <v>436</v>
      </c>
      <c r="B21" s="1356">
        <f>SUM(C21:E21)</f>
        <v>69</v>
      </c>
      <c r="C21" s="1760">
        <v>1</v>
      </c>
      <c r="D21" s="1760">
        <v>2</v>
      </c>
      <c r="E21" s="1760">
        <v>66</v>
      </c>
      <c r="F21" s="1529" t="s">
        <v>437</v>
      </c>
    </row>
    <row r="22" spans="1:6" s="670" customFormat="1" ht="21" customHeight="1">
      <c r="A22" s="1523" t="s">
        <v>315</v>
      </c>
      <c r="B22" s="1356">
        <f t="shared" ref="B22:B28" si="1">SUM(C22:E22)</f>
        <v>72556</v>
      </c>
      <c r="C22" s="1760">
        <v>1</v>
      </c>
      <c r="D22" s="1760">
        <v>70</v>
      </c>
      <c r="E22" s="1760">
        <v>72485</v>
      </c>
      <c r="F22" s="1529" t="s">
        <v>316</v>
      </c>
    </row>
    <row r="23" spans="1:6" s="670" customFormat="1" ht="21" customHeight="1">
      <c r="A23" s="1523" t="s">
        <v>317</v>
      </c>
      <c r="B23" s="1356">
        <f t="shared" si="1"/>
        <v>100733</v>
      </c>
      <c r="C23" s="1760">
        <v>139</v>
      </c>
      <c r="D23" s="1760">
        <v>59128</v>
      </c>
      <c r="E23" s="1760">
        <v>41466</v>
      </c>
      <c r="F23" s="1529" t="s">
        <v>318</v>
      </c>
    </row>
    <row r="24" spans="1:6" s="670" customFormat="1" ht="21" customHeight="1">
      <c r="A24" s="1523" t="s">
        <v>319</v>
      </c>
      <c r="B24" s="1356">
        <f t="shared" si="1"/>
        <v>99919</v>
      </c>
      <c r="C24" s="1760">
        <v>49342</v>
      </c>
      <c r="D24" s="1760">
        <v>34971</v>
      </c>
      <c r="E24" s="1760">
        <v>15606</v>
      </c>
      <c r="F24" s="1529" t="s">
        <v>320</v>
      </c>
    </row>
    <row r="25" spans="1:6" s="670" customFormat="1" ht="21" customHeight="1">
      <c r="A25" s="1523" t="s">
        <v>438</v>
      </c>
      <c r="B25" s="1356">
        <f t="shared" si="1"/>
        <v>54179</v>
      </c>
      <c r="C25" s="1760">
        <v>34412</v>
      </c>
      <c r="D25" s="1760">
        <v>13758</v>
      </c>
      <c r="E25" s="1760">
        <v>6009</v>
      </c>
      <c r="F25" s="1529" t="s">
        <v>439</v>
      </c>
    </row>
    <row r="26" spans="1:6" s="670" customFormat="1" ht="21" customHeight="1">
      <c r="A26" s="1523" t="s">
        <v>440</v>
      </c>
      <c r="B26" s="1356">
        <f t="shared" si="1"/>
        <v>25285</v>
      </c>
      <c r="C26" s="1760">
        <v>17549</v>
      </c>
      <c r="D26" s="1760">
        <v>5539</v>
      </c>
      <c r="E26" s="1760">
        <v>2197</v>
      </c>
      <c r="F26" s="1529" t="s">
        <v>441</v>
      </c>
    </row>
    <row r="27" spans="1:6" s="670" customFormat="1" ht="21" customHeight="1">
      <c r="A27" s="1523" t="s">
        <v>442</v>
      </c>
      <c r="B27" s="1356">
        <f t="shared" si="1"/>
        <v>10067</v>
      </c>
      <c r="C27" s="1760">
        <v>7710</v>
      </c>
      <c r="D27" s="1760">
        <v>1711</v>
      </c>
      <c r="E27" s="1760">
        <v>646</v>
      </c>
      <c r="F27" s="1529" t="s">
        <v>443</v>
      </c>
    </row>
    <row r="28" spans="1:6" s="670" customFormat="1" ht="21" customHeight="1">
      <c r="A28" s="1523" t="s">
        <v>444</v>
      </c>
      <c r="B28" s="1356">
        <f t="shared" si="1"/>
        <v>4654</v>
      </c>
      <c r="C28" s="1760">
        <v>3704</v>
      </c>
      <c r="D28" s="1760">
        <v>698</v>
      </c>
      <c r="E28" s="1760">
        <v>252</v>
      </c>
      <c r="F28" s="1529" t="s">
        <v>445</v>
      </c>
    </row>
    <row r="29" spans="1:6" ht="21" customHeight="1">
      <c r="A29" s="1349" t="s">
        <v>33</v>
      </c>
      <c r="B29" s="1356">
        <f>SUM(B21:B28)</f>
        <v>367462</v>
      </c>
      <c r="C29" s="1356">
        <f>SUM(C21:C28)</f>
        <v>112858</v>
      </c>
      <c r="D29" s="1356">
        <f>SUM(D21:D28)</f>
        <v>115877</v>
      </c>
      <c r="E29" s="1356">
        <f>SUM(E21:E28)</f>
        <v>138727</v>
      </c>
      <c r="F29" s="334" t="s">
        <v>446</v>
      </c>
    </row>
    <row r="30" spans="1:6" ht="12.75" customHeight="1"/>
    <row r="31" spans="1:6" ht="12.75" customHeight="1">
      <c r="F31" s="667"/>
    </row>
    <row r="32" spans="1:6" ht="12.75" customHeight="1">
      <c r="F32" s="667"/>
    </row>
    <row r="33" spans="1:6" ht="17.25" customHeight="1">
      <c r="F33" s="667"/>
    </row>
    <row r="34" spans="1:6" ht="17.25" customHeight="1">
      <c r="F34" s="667"/>
    </row>
    <row r="35" spans="1:6" ht="17.25" customHeight="1">
      <c r="F35" s="667"/>
    </row>
    <row r="36" spans="1:6" ht="17.25" customHeight="1">
      <c r="F36" s="667"/>
    </row>
    <row r="37" spans="1:6" ht="17.25" customHeight="1">
      <c r="F37" s="510"/>
    </row>
    <row r="38" spans="1:6" ht="12.75" customHeight="1">
      <c r="F38" s="510"/>
    </row>
    <row r="39" spans="1:6" ht="12.75" customHeight="1">
      <c r="F39" s="667"/>
    </row>
    <row r="40" spans="1:6" ht="12.75" customHeight="1">
      <c r="F40" s="667"/>
    </row>
    <row r="41" spans="1:6" ht="12.75" customHeight="1">
      <c r="F41" s="667"/>
    </row>
    <row r="42" spans="1:6" ht="12.75" customHeight="1">
      <c r="F42" s="667"/>
    </row>
    <row r="43" spans="1:6" ht="12.75" customHeight="1">
      <c r="F43" s="667"/>
    </row>
    <row r="44" spans="1:6" ht="12.75" customHeight="1">
      <c r="F44" s="667"/>
    </row>
    <row r="45" spans="1:6" ht="12.75" customHeight="1">
      <c r="F45" s="667"/>
    </row>
    <row r="46" spans="1:6" ht="12.75" customHeight="1"/>
    <row r="47" spans="1:6" ht="12.75" customHeight="1"/>
    <row r="48" spans="1:6" ht="12.75" customHeight="1">
      <c r="A48" s="1024" t="s">
        <v>1828</v>
      </c>
      <c r="B48" s="434"/>
      <c r="C48" s="434"/>
      <c r="D48" s="638"/>
      <c r="E48" s="613"/>
      <c r="F48" s="1720" t="s">
        <v>1827</v>
      </c>
    </row>
    <row r="49" spans="1:6" ht="12.75" customHeight="1">
      <c r="A49" s="32"/>
      <c r="F49" s="33"/>
    </row>
    <row r="50" spans="1:6" ht="12.75" customHeight="1">
      <c r="A50" s="32"/>
      <c r="F50" s="33"/>
    </row>
    <row r="51" spans="1:6" ht="12.75" customHeight="1">
      <c r="A51" s="32"/>
      <c r="F51" s="33"/>
    </row>
    <row r="52" spans="1:6" ht="12.75" customHeight="1">
      <c r="A52" s="32"/>
      <c r="F52" s="33"/>
    </row>
    <row r="53" spans="1:6" ht="12.75" customHeight="1">
      <c r="A53" s="636"/>
      <c r="F53" s="637"/>
    </row>
    <row r="54" spans="1:6" ht="12.75" customHeight="1"/>
    <row r="55" spans="1:6" ht="12.75" customHeight="1">
      <c r="A55" s="2529"/>
      <c r="B55" s="2529"/>
      <c r="C55" s="2529"/>
      <c r="D55" s="2529"/>
      <c r="E55" s="2529"/>
      <c r="F55" s="2529"/>
    </row>
    <row r="56" spans="1:6" ht="12.75" customHeight="1"/>
    <row r="57" spans="1:6" ht="12.75" customHeight="1"/>
    <row r="58" spans="1:6" ht="12.75" customHeight="1"/>
    <row r="59" spans="1:6" ht="12.75" customHeight="1"/>
    <row r="60" spans="1:6" ht="12.75" customHeight="1"/>
    <row r="61" spans="1:6" ht="12.75" customHeight="1"/>
  </sheetData>
  <mergeCells count="4">
    <mergeCell ref="E1:F1"/>
    <mergeCell ref="E3:F3"/>
    <mergeCell ref="E4:F4"/>
    <mergeCell ref="A55:F55"/>
  </mergeCells>
  <pageMargins left="0.78740157480314965" right="0.6484375" top="1.1811023622047245" bottom="0.98425196850393704" header="0.51181102362204722" footer="0.51181102362204722"/>
  <pageSetup paperSize="9" scale="75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sheetPr syncVertical="1" syncRef="A88">
    <tabColor theme="6" tint="-0.249977111117893"/>
  </sheetPr>
  <dimension ref="A1:F116"/>
  <sheetViews>
    <sheetView showGridLines="0" showWhiteSpace="0" view="pageLayout" topLeftCell="A88" zoomScale="70" zoomScalePageLayoutView="70" workbookViewId="0">
      <selection activeCell="A6" sqref="A6"/>
    </sheetView>
  </sheetViews>
  <sheetFormatPr baseColWidth="10" defaultColWidth="11" defaultRowHeight="12.75"/>
  <cols>
    <col min="1" max="1" width="32.7109375" style="653" customWidth="1"/>
    <col min="2" max="5" width="10.7109375" style="653" customWidth="1"/>
    <col min="6" max="6" width="31.85546875" style="653" customWidth="1"/>
    <col min="7" max="14" width="11" style="653" customWidth="1"/>
    <col min="15" max="24" width="9.85546875" style="653" customWidth="1"/>
    <col min="25" max="28" width="11" style="653" customWidth="1"/>
    <col min="29" max="29" width="14.42578125" style="653" customWidth="1"/>
    <col min="30" max="30" width="4.140625" style="653" customWidth="1"/>
    <col min="31" max="31" width="13.28515625" style="653" customWidth="1"/>
    <col min="32" max="32" width="28.140625" style="653" customWidth="1"/>
    <col min="33" max="33" width="11" style="653" customWidth="1"/>
    <col min="34" max="34" width="14.42578125" style="653" customWidth="1"/>
    <col min="35" max="35" width="4.140625" style="653" customWidth="1"/>
    <col min="36" max="37" width="11" style="653" customWidth="1"/>
    <col min="38" max="38" width="14.42578125" style="653" customWidth="1"/>
    <col min="39" max="39" width="4.140625" style="653" customWidth="1"/>
    <col min="40" max="40" width="14.42578125" style="653" customWidth="1"/>
    <col min="41" max="16384" width="11" style="653"/>
  </cols>
  <sheetData>
    <row r="1" spans="1:6" ht="24.75" customHeight="1">
      <c r="A1" s="612" t="s">
        <v>395</v>
      </c>
      <c r="E1" s="2520" t="s">
        <v>1573</v>
      </c>
      <c r="F1" s="2520"/>
    </row>
    <row r="2" spans="1:6" ht="18.95" customHeight="1">
      <c r="F2" s="671"/>
    </row>
    <row r="3" spans="1:6" ht="18.95" customHeight="1">
      <c r="A3" s="672" t="s">
        <v>451</v>
      </c>
      <c r="F3" s="673" t="s">
        <v>452</v>
      </c>
    </row>
    <row r="4" spans="1:6" ht="18.95" customHeight="1">
      <c r="A4" s="672" t="s">
        <v>360</v>
      </c>
      <c r="F4" s="675" t="s">
        <v>260</v>
      </c>
    </row>
    <row r="5" spans="1:6" ht="18.95" customHeight="1">
      <c r="A5" s="676"/>
      <c r="F5" s="677"/>
    </row>
    <row r="6" spans="1:6" ht="16.5" customHeight="1">
      <c r="A6" s="1759" t="s">
        <v>2357</v>
      </c>
      <c r="B6" s="2522" t="s">
        <v>453</v>
      </c>
      <c r="C6" s="2522"/>
      <c r="D6" s="2522" t="s">
        <v>454</v>
      </c>
      <c r="E6" s="2522"/>
      <c r="F6" s="1658" t="s">
        <v>2356</v>
      </c>
    </row>
    <row r="7" spans="1:6" ht="12.95" customHeight="1">
      <c r="A7" s="208"/>
      <c r="B7" s="2531" t="s">
        <v>455</v>
      </c>
      <c r="C7" s="2531"/>
      <c r="D7" s="2531" t="s">
        <v>456</v>
      </c>
      <c r="E7" s="2531"/>
      <c r="F7" s="208"/>
    </row>
    <row r="8" spans="1:6" ht="12.95" customHeight="1">
      <c r="A8" s="118"/>
      <c r="B8" s="678" t="s">
        <v>15</v>
      </c>
      <c r="C8" s="678" t="s">
        <v>275</v>
      </c>
      <c r="D8" s="678" t="s">
        <v>15</v>
      </c>
      <c r="E8" s="678" t="s">
        <v>275</v>
      </c>
      <c r="F8" s="619"/>
    </row>
    <row r="9" spans="1:6" ht="12.95" customHeight="1">
      <c r="A9" s="214"/>
      <c r="B9" s="679" t="s">
        <v>457</v>
      </c>
      <c r="C9" s="679" t="s">
        <v>353</v>
      </c>
      <c r="D9" s="679" t="s">
        <v>457</v>
      </c>
      <c r="E9" s="679" t="s">
        <v>353</v>
      </c>
      <c r="F9" s="217"/>
    </row>
    <row r="10" spans="1:6" s="684" customFormat="1" ht="6.75" customHeight="1">
      <c r="A10" s="653"/>
      <c r="B10" s="681"/>
      <c r="C10" s="682"/>
      <c r="D10" s="681"/>
      <c r="E10" s="681"/>
      <c r="F10" s="683"/>
    </row>
    <row r="11" spans="1:6" s="684" customFormat="1" ht="17.100000000000001" customHeight="1">
      <c r="A11" s="51" t="s">
        <v>35</v>
      </c>
      <c r="B11" s="222">
        <f>SUM(B12:B19)</f>
        <v>207072</v>
      </c>
      <c r="C11" s="222">
        <f>SUM(C12:C19)</f>
        <v>100868</v>
      </c>
      <c r="D11" s="222">
        <f>SUM(D12:D19)</f>
        <v>75363</v>
      </c>
      <c r="E11" s="222">
        <f>SUM(E12:E19)</f>
        <v>35539</v>
      </c>
      <c r="F11" s="53" t="s">
        <v>36</v>
      </c>
    </row>
    <row r="12" spans="1:6" s="684" customFormat="1" ht="17.100000000000001" customHeight="1">
      <c r="A12" s="54" t="s">
        <v>37</v>
      </c>
      <c r="B12" s="55">
        <v>18624</v>
      </c>
      <c r="C12" s="55">
        <v>8891</v>
      </c>
      <c r="D12" s="55">
        <v>11057</v>
      </c>
      <c r="E12" s="55">
        <v>5195</v>
      </c>
      <c r="F12" s="56" t="s">
        <v>38</v>
      </c>
    </row>
    <row r="13" spans="1:6" s="684" customFormat="1" ht="17.100000000000001" customHeight="1">
      <c r="A13" s="54" t="s">
        <v>39</v>
      </c>
      <c r="B13" s="55">
        <v>22549</v>
      </c>
      <c r="C13" s="55">
        <v>10598</v>
      </c>
      <c r="D13" s="55">
        <v>19007</v>
      </c>
      <c r="E13" s="55">
        <v>8791</v>
      </c>
      <c r="F13" s="56" t="s">
        <v>40</v>
      </c>
    </row>
    <row r="14" spans="1:6" s="680" customFormat="1" ht="17.100000000000001" customHeight="1">
      <c r="A14" s="57" t="s">
        <v>41</v>
      </c>
      <c r="B14" s="55">
        <v>5054</v>
      </c>
      <c r="C14" s="55">
        <v>2451</v>
      </c>
      <c r="D14" s="55">
        <v>5054</v>
      </c>
      <c r="E14" s="55">
        <v>2451</v>
      </c>
      <c r="F14" s="56" t="s">
        <v>42</v>
      </c>
    </row>
    <row r="15" spans="1:6" s="684" customFormat="1" ht="17.100000000000001" customHeight="1">
      <c r="A15" s="58" t="s">
        <v>43</v>
      </c>
      <c r="B15" s="55">
        <v>27140</v>
      </c>
      <c r="C15" s="55">
        <v>13147</v>
      </c>
      <c r="D15" s="55">
        <v>11610</v>
      </c>
      <c r="E15" s="55">
        <v>5530</v>
      </c>
      <c r="F15" s="56" t="s">
        <v>44</v>
      </c>
    </row>
    <row r="16" spans="1:6" s="684" customFormat="1" ht="17.100000000000001" customHeight="1">
      <c r="A16" s="58" t="s">
        <v>45</v>
      </c>
      <c r="B16" s="55">
        <v>18024</v>
      </c>
      <c r="C16" s="55">
        <v>8151</v>
      </c>
      <c r="D16" s="55">
        <v>14008</v>
      </c>
      <c r="E16" s="55">
        <v>6273</v>
      </c>
      <c r="F16" s="56" t="s">
        <v>46</v>
      </c>
    </row>
    <row r="17" spans="1:6" s="680" customFormat="1" ht="17.100000000000001" customHeight="1">
      <c r="A17" s="58" t="s">
        <v>47</v>
      </c>
      <c r="B17" s="55">
        <v>68801</v>
      </c>
      <c r="C17" s="55">
        <v>34025</v>
      </c>
      <c r="D17" s="55">
        <v>4600</v>
      </c>
      <c r="E17" s="55">
        <v>2241</v>
      </c>
      <c r="F17" s="56" t="s">
        <v>48</v>
      </c>
    </row>
    <row r="18" spans="1:6" s="684" customFormat="1" ht="17.100000000000001" customHeight="1">
      <c r="A18" s="58" t="s">
        <v>49</v>
      </c>
      <c r="B18" s="55">
        <v>31854</v>
      </c>
      <c r="C18" s="55">
        <v>15946</v>
      </c>
      <c r="D18" s="55">
        <v>9385</v>
      </c>
      <c r="E18" s="55">
        <v>4747</v>
      </c>
      <c r="F18" s="56" t="s">
        <v>50</v>
      </c>
    </row>
    <row r="19" spans="1:6" s="684" customFormat="1" ht="17.100000000000001" customHeight="1">
      <c r="A19" s="58" t="s">
        <v>51</v>
      </c>
      <c r="B19" s="55">
        <v>15026</v>
      </c>
      <c r="C19" s="55">
        <v>7659</v>
      </c>
      <c r="D19" s="55">
        <v>642</v>
      </c>
      <c r="E19" s="55">
        <v>311</v>
      </c>
      <c r="F19" s="56" t="s">
        <v>52</v>
      </c>
    </row>
    <row r="20" spans="1:6" s="684" customFormat="1" ht="17.100000000000001" customHeight="1">
      <c r="A20" s="59" t="s">
        <v>53</v>
      </c>
      <c r="B20" s="222">
        <f>SUM(B21:B28)</f>
        <v>119253</v>
      </c>
      <c r="C20" s="222">
        <f>SUM(C21:C28)</f>
        <v>57138</v>
      </c>
      <c r="D20" s="222">
        <f>SUM(D21:D28)</f>
        <v>31638</v>
      </c>
      <c r="E20" s="222">
        <f>SUM(E21:E28)</f>
        <v>14659</v>
      </c>
      <c r="F20" s="60" t="s">
        <v>54</v>
      </c>
    </row>
    <row r="21" spans="1:6" s="684" customFormat="1" ht="17.100000000000001" customHeight="1">
      <c r="A21" s="54" t="s">
        <v>55</v>
      </c>
      <c r="B21" s="55">
        <v>14877</v>
      </c>
      <c r="C21" s="55">
        <v>7175</v>
      </c>
      <c r="D21" s="55">
        <v>3738</v>
      </c>
      <c r="E21" s="55">
        <v>1773</v>
      </c>
      <c r="F21" s="61" t="s">
        <v>56</v>
      </c>
    </row>
    <row r="22" spans="1:6" s="684" customFormat="1" ht="17.100000000000001" customHeight="1">
      <c r="A22" s="54" t="s">
        <v>57</v>
      </c>
      <c r="B22" s="55">
        <v>9763</v>
      </c>
      <c r="C22" s="55">
        <v>4656</v>
      </c>
      <c r="D22" s="55">
        <v>5659</v>
      </c>
      <c r="E22" s="55">
        <v>2632</v>
      </c>
      <c r="F22" s="61" t="s">
        <v>58</v>
      </c>
    </row>
    <row r="23" spans="1:6" s="684" customFormat="1" ht="17.100000000000001" customHeight="1">
      <c r="A23" s="54" t="s">
        <v>59</v>
      </c>
      <c r="B23" s="55">
        <v>7170</v>
      </c>
      <c r="C23" s="55">
        <v>3396</v>
      </c>
      <c r="D23" s="55">
        <v>4623</v>
      </c>
      <c r="E23" s="55">
        <v>2184</v>
      </c>
      <c r="F23" s="61" t="s">
        <v>60</v>
      </c>
    </row>
    <row r="24" spans="1:6" s="684" customFormat="1" ht="17.100000000000001" customHeight="1">
      <c r="A24" s="54" t="s">
        <v>61</v>
      </c>
      <c r="B24" s="55">
        <v>12365</v>
      </c>
      <c r="C24" s="55">
        <v>5667</v>
      </c>
      <c r="D24" s="55">
        <v>6114</v>
      </c>
      <c r="E24" s="55">
        <v>2698</v>
      </c>
      <c r="F24" s="56" t="s">
        <v>62</v>
      </c>
    </row>
    <row r="25" spans="1:6" s="684" customFormat="1" ht="17.100000000000001" customHeight="1">
      <c r="A25" s="54" t="s">
        <v>63</v>
      </c>
      <c r="B25" s="55">
        <v>5876</v>
      </c>
      <c r="C25" s="55">
        <v>2807</v>
      </c>
      <c r="D25" s="55">
        <v>1537</v>
      </c>
      <c r="E25" s="55">
        <v>705</v>
      </c>
      <c r="F25" s="61" t="s">
        <v>64</v>
      </c>
    </row>
    <row r="26" spans="1:6" s="684" customFormat="1" ht="17.100000000000001" customHeight="1">
      <c r="A26" s="54" t="s">
        <v>65</v>
      </c>
      <c r="B26" s="55">
        <v>29867</v>
      </c>
      <c r="C26" s="55">
        <v>14372</v>
      </c>
      <c r="D26" s="55">
        <v>6709</v>
      </c>
      <c r="E26" s="55">
        <v>3194</v>
      </c>
      <c r="F26" s="61" t="s">
        <v>66</v>
      </c>
    </row>
    <row r="27" spans="1:6" s="684" customFormat="1" ht="17.100000000000001" customHeight="1">
      <c r="A27" s="54" t="s">
        <v>67</v>
      </c>
      <c r="B27" s="55">
        <v>27025</v>
      </c>
      <c r="C27" s="55">
        <v>13216</v>
      </c>
      <c r="D27" s="55">
        <v>648</v>
      </c>
      <c r="E27" s="55">
        <v>330</v>
      </c>
      <c r="F27" s="61" t="s">
        <v>68</v>
      </c>
    </row>
    <row r="28" spans="1:6" s="684" customFormat="1" ht="17.100000000000001" customHeight="1">
      <c r="A28" s="54" t="s">
        <v>69</v>
      </c>
      <c r="B28" s="55">
        <v>12310</v>
      </c>
      <c r="C28" s="55">
        <v>5849</v>
      </c>
      <c r="D28" s="55">
        <v>2610</v>
      </c>
      <c r="E28" s="55">
        <v>1143</v>
      </c>
      <c r="F28" s="61" t="s">
        <v>70</v>
      </c>
    </row>
    <row r="29" spans="1:6" s="684" customFormat="1" ht="17.100000000000001" customHeight="1">
      <c r="A29" s="51" t="s">
        <v>71</v>
      </c>
      <c r="B29" s="222">
        <f>SUM(B30:B38)</f>
        <v>237646</v>
      </c>
      <c r="C29" s="222">
        <f>SUM(C30:C38)</f>
        <v>111869</v>
      </c>
      <c r="D29" s="222">
        <f>SUM(D30:D38)</f>
        <v>87612</v>
      </c>
      <c r="E29" s="222">
        <f>SUM(E30:E38)</f>
        <v>39503</v>
      </c>
      <c r="F29" s="53" t="s">
        <v>72</v>
      </c>
    </row>
    <row r="30" spans="1:6" s="684" customFormat="1" ht="17.100000000000001" customHeight="1">
      <c r="A30" s="62" t="s">
        <v>73</v>
      </c>
      <c r="B30" s="55">
        <v>44703</v>
      </c>
      <c r="C30" s="55">
        <v>21438</v>
      </c>
      <c r="D30" s="55">
        <v>10313</v>
      </c>
      <c r="E30" s="55">
        <v>4780</v>
      </c>
      <c r="F30" s="56" t="s">
        <v>74</v>
      </c>
    </row>
    <row r="31" spans="1:6" s="684" customFormat="1" ht="17.100000000000001" customHeight="1">
      <c r="A31" s="63" t="s">
        <v>75</v>
      </c>
      <c r="B31" s="55">
        <v>13372</v>
      </c>
      <c r="C31" s="55">
        <v>6075</v>
      </c>
      <c r="D31" s="55">
        <v>6648</v>
      </c>
      <c r="E31" s="55">
        <v>3045</v>
      </c>
      <c r="F31" s="56" t="s">
        <v>76</v>
      </c>
    </row>
    <row r="32" spans="1:6" s="684" customFormat="1" ht="17.100000000000001" customHeight="1">
      <c r="A32" s="62" t="s">
        <v>77</v>
      </c>
      <c r="B32" s="55">
        <v>15667</v>
      </c>
      <c r="C32" s="55">
        <v>7254</v>
      </c>
      <c r="D32" s="55">
        <v>5564</v>
      </c>
      <c r="E32" s="55">
        <v>2516</v>
      </c>
      <c r="F32" s="56" t="s">
        <v>78</v>
      </c>
    </row>
    <row r="33" spans="1:6" s="684" customFormat="1" ht="17.100000000000001" customHeight="1">
      <c r="A33" s="54" t="s">
        <v>79</v>
      </c>
      <c r="B33" s="55">
        <v>62807</v>
      </c>
      <c r="C33" s="55">
        <v>31036</v>
      </c>
      <c r="D33" s="55">
        <v>2841</v>
      </c>
      <c r="E33" s="55">
        <v>1368</v>
      </c>
      <c r="F33" s="56" t="s">
        <v>80</v>
      </c>
    </row>
    <row r="34" spans="1:6" s="684" customFormat="1" ht="17.100000000000001" customHeight="1">
      <c r="A34" s="63" t="s">
        <v>81</v>
      </c>
      <c r="B34" s="55">
        <v>8814</v>
      </c>
      <c r="C34" s="55">
        <v>4206</v>
      </c>
      <c r="D34" s="55">
        <v>4496</v>
      </c>
      <c r="E34" s="55">
        <v>1958</v>
      </c>
      <c r="F34" s="56" t="s">
        <v>1535</v>
      </c>
    </row>
    <row r="35" spans="1:6" s="684" customFormat="1" ht="17.100000000000001" customHeight="1">
      <c r="A35" s="54" t="s">
        <v>82</v>
      </c>
      <c r="B35" s="55">
        <v>16664</v>
      </c>
      <c r="C35" s="55">
        <v>7542</v>
      </c>
      <c r="D35" s="55">
        <v>6831</v>
      </c>
      <c r="E35" s="55">
        <v>3020</v>
      </c>
      <c r="F35" s="56" t="s">
        <v>83</v>
      </c>
    </row>
    <row r="36" spans="1:6" s="684" customFormat="1" ht="17.100000000000001" customHeight="1">
      <c r="A36" s="54" t="s">
        <v>84</v>
      </c>
      <c r="B36" s="55">
        <v>37150</v>
      </c>
      <c r="C36" s="55">
        <v>16679</v>
      </c>
      <c r="D36" s="55">
        <v>27015</v>
      </c>
      <c r="E36" s="55">
        <v>12013</v>
      </c>
      <c r="F36" s="56" t="s">
        <v>85</v>
      </c>
    </row>
    <row r="37" spans="1:6" s="684" customFormat="1" ht="17.100000000000001" customHeight="1">
      <c r="A37" s="54" t="s">
        <v>86</v>
      </c>
      <c r="B37" s="55">
        <v>26952</v>
      </c>
      <c r="C37" s="55">
        <v>12382</v>
      </c>
      <c r="D37" s="55">
        <v>12949</v>
      </c>
      <c r="E37" s="55">
        <v>5795</v>
      </c>
      <c r="F37" s="56" t="s">
        <v>87</v>
      </c>
    </row>
    <row r="38" spans="1:6" s="684" customFormat="1" ht="17.100000000000001" customHeight="1">
      <c r="A38" s="54" t="s">
        <v>88</v>
      </c>
      <c r="B38" s="55">
        <v>11517</v>
      </c>
      <c r="C38" s="55">
        <v>5257</v>
      </c>
      <c r="D38" s="55">
        <v>10955</v>
      </c>
      <c r="E38" s="55">
        <v>5008</v>
      </c>
      <c r="F38" s="56" t="s">
        <v>89</v>
      </c>
    </row>
    <row r="39" spans="1:6" s="684" customFormat="1" ht="17.100000000000001" customHeight="1">
      <c r="A39" s="64" t="s">
        <v>90</v>
      </c>
      <c r="B39" s="222">
        <f>SUM(B40:B46)</f>
        <v>245080</v>
      </c>
      <c r="C39" s="222">
        <f>SUM(C40:C46)</f>
        <v>115473</v>
      </c>
      <c r="D39" s="222">
        <f>SUM(D40:D46)</f>
        <v>95035</v>
      </c>
      <c r="E39" s="222">
        <f>SUM(E40:E46)</f>
        <v>43125</v>
      </c>
      <c r="F39" s="53" t="s">
        <v>91</v>
      </c>
    </row>
    <row r="40" spans="1:6" s="684" customFormat="1" ht="17.100000000000001" customHeight="1">
      <c r="A40" s="62" t="s">
        <v>92</v>
      </c>
      <c r="B40" s="55">
        <v>62525</v>
      </c>
      <c r="C40" s="55">
        <v>29210</v>
      </c>
      <c r="D40" s="55">
        <v>34060</v>
      </c>
      <c r="E40" s="55">
        <v>15498</v>
      </c>
      <c r="F40" s="61" t="s">
        <v>93</v>
      </c>
    </row>
    <row r="41" spans="1:6" s="684" customFormat="1" ht="17.100000000000001" customHeight="1">
      <c r="A41" s="62" t="s">
        <v>94</v>
      </c>
      <c r="B41" s="55">
        <v>31698</v>
      </c>
      <c r="C41" s="55">
        <v>14557</v>
      </c>
      <c r="D41" s="55">
        <v>15171</v>
      </c>
      <c r="E41" s="55">
        <v>6718</v>
      </c>
      <c r="F41" s="56" t="s">
        <v>95</v>
      </c>
    </row>
    <row r="42" spans="1:6" s="684" customFormat="1" ht="17.100000000000001" customHeight="1">
      <c r="A42" s="62" t="s">
        <v>96</v>
      </c>
      <c r="B42" s="55">
        <v>15096</v>
      </c>
      <c r="C42" s="55">
        <v>7246</v>
      </c>
      <c r="D42" s="55">
        <v>0</v>
      </c>
      <c r="E42" s="55">
        <v>0</v>
      </c>
      <c r="F42" s="56" t="s">
        <v>97</v>
      </c>
    </row>
    <row r="43" spans="1:6" s="684" customFormat="1" ht="17.100000000000001" customHeight="1">
      <c r="A43" s="62" t="s">
        <v>98</v>
      </c>
      <c r="B43" s="55">
        <v>47587</v>
      </c>
      <c r="C43" s="55">
        <v>23040</v>
      </c>
      <c r="D43" s="55">
        <v>3060</v>
      </c>
      <c r="E43" s="55">
        <v>1443</v>
      </c>
      <c r="F43" s="56" t="s">
        <v>99</v>
      </c>
    </row>
    <row r="44" spans="1:6" s="684" customFormat="1" ht="17.100000000000001" customHeight="1">
      <c r="A44" s="62" t="s">
        <v>100</v>
      </c>
      <c r="B44" s="55">
        <v>33830</v>
      </c>
      <c r="C44" s="55">
        <v>15499</v>
      </c>
      <c r="D44" s="55">
        <v>21605</v>
      </c>
      <c r="E44" s="55">
        <v>9677</v>
      </c>
      <c r="F44" s="61" t="s">
        <v>101</v>
      </c>
    </row>
    <row r="45" spans="1:6" s="684" customFormat="1" ht="17.100000000000001" customHeight="1">
      <c r="A45" s="62" t="s">
        <v>102</v>
      </c>
      <c r="B45" s="55">
        <v>21450</v>
      </c>
      <c r="C45" s="55">
        <v>10024</v>
      </c>
      <c r="D45" s="55">
        <v>12169</v>
      </c>
      <c r="E45" s="55">
        <v>5495</v>
      </c>
      <c r="F45" s="61" t="s">
        <v>103</v>
      </c>
    </row>
    <row r="46" spans="1:6" s="684" customFormat="1" ht="17.100000000000001" customHeight="1">
      <c r="A46" s="62" t="s">
        <v>104</v>
      </c>
      <c r="B46" s="55">
        <v>32894</v>
      </c>
      <c r="C46" s="55">
        <v>15897</v>
      </c>
      <c r="D46" s="55">
        <v>8970</v>
      </c>
      <c r="E46" s="55">
        <v>4294</v>
      </c>
      <c r="F46" s="56" t="s">
        <v>105</v>
      </c>
    </row>
    <row r="47" spans="1:6" s="684" customFormat="1" ht="17.100000000000001" customHeight="1">
      <c r="A47" s="65" t="s">
        <v>106</v>
      </c>
      <c r="B47" s="222">
        <f>SUM(B48:B52)</f>
        <v>146600</v>
      </c>
      <c r="C47" s="222">
        <f>SUM(C48:C52)</f>
        <v>69231</v>
      </c>
      <c r="D47" s="222">
        <f>SUM(D48:D52)</f>
        <v>78616</v>
      </c>
      <c r="E47" s="222">
        <f>SUM(E48:E52)</f>
        <v>36462</v>
      </c>
      <c r="F47" s="53" t="s">
        <v>107</v>
      </c>
    </row>
    <row r="48" spans="1:6" s="684" customFormat="1" ht="17.100000000000001" customHeight="1">
      <c r="A48" s="66" t="s">
        <v>108</v>
      </c>
      <c r="B48" s="55">
        <v>35258</v>
      </c>
      <c r="C48" s="55">
        <v>15728</v>
      </c>
      <c r="D48" s="55">
        <v>26875</v>
      </c>
      <c r="E48" s="55">
        <v>11958</v>
      </c>
      <c r="F48" s="56" t="s">
        <v>109</v>
      </c>
    </row>
    <row r="49" spans="1:6" s="300" customFormat="1" ht="17.100000000000001" customHeight="1">
      <c r="A49" s="62" t="s">
        <v>110</v>
      </c>
      <c r="B49" s="55">
        <v>33320</v>
      </c>
      <c r="C49" s="55">
        <v>16045</v>
      </c>
      <c r="D49" s="55">
        <v>16216</v>
      </c>
      <c r="E49" s="55">
        <v>7733</v>
      </c>
      <c r="F49" s="56" t="s">
        <v>111</v>
      </c>
    </row>
    <row r="50" spans="1:6" s="684" customFormat="1" ht="17.100000000000001" customHeight="1">
      <c r="A50" s="62" t="s">
        <v>112</v>
      </c>
      <c r="B50" s="55">
        <v>29018</v>
      </c>
      <c r="C50" s="55">
        <v>14171</v>
      </c>
      <c r="D50" s="55">
        <v>16081</v>
      </c>
      <c r="E50" s="55">
        <v>7741</v>
      </c>
      <c r="F50" s="56" t="s">
        <v>113</v>
      </c>
    </row>
    <row r="51" spans="1:6" s="684" customFormat="1" ht="17.100000000000001" customHeight="1">
      <c r="A51" s="62" t="s">
        <v>114</v>
      </c>
      <c r="B51" s="55">
        <v>21537</v>
      </c>
      <c r="C51" s="55">
        <v>10227</v>
      </c>
      <c r="D51" s="55">
        <v>10542</v>
      </c>
      <c r="E51" s="55">
        <v>4904</v>
      </c>
      <c r="F51" s="56" t="s">
        <v>115</v>
      </c>
    </row>
    <row r="52" spans="1:6" s="684" customFormat="1" ht="17.100000000000001" customHeight="1">
      <c r="A52" s="62" t="s">
        <v>116</v>
      </c>
      <c r="B52" s="55">
        <v>27467</v>
      </c>
      <c r="C52" s="55">
        <v>13060</v>
      </c>
      <c r="D52" s="55">
        <v>8902</v>
      </c>
      <c r="E52" s="55">
        <v>4126</v>
      </c>
      <c r="F52" s="61" t="s">
        <v>117</v>
      </c>
    </row>
    <row r="53" spans="1:6" s="684" customFormat="1" ht="12.75" customHeight="1">
      <c r="A53" s="298"/>
      <c r="B53" s="299"/>
      <c r="C53" s="299"/>
      <c r="D53" s="299"/>
      <c r="E53" s="299"/>
      <c r="F53" s="685"/>
    </row>
    <row r="54" spans="1:6" s="684" customFormat="1" ht="12.75" customHeight="1">
      <c r="A54" s="302"/>
      <c r="B54" s="686"/>
      <c r="C54" s="686"/>
      <c r="D54" s="687"/>
      <c r="E54" s="687"/>
      <c r="F54" s="688"/>
    </row>
    <row r="55" spans="1:6" s="684" customFormat="1" ht="19.5" customHeight="1">
      <c r="A55" s="587" t="s">
        <v>395</v>
      </c>
      <c r="B55" s="689"/>
      <c r="C55" s="689"/>
      <c r="D55" s="689"/>
      <c r="E55" s="2512" t="s">
        <v>1573</v>
      </c>
      <c r="F55" s="2512"/>
    </row>
    <row r="56" spans="1:6" s="684" customFormat="1" ht="12.75" customHeight="1">
      <c r="A56" s="689"/>
      <c r="B56" s="689"/>
      <c r="C56" s="689"/>
      <c r="D56" s="689"/>
      <c r="E56" s="689"/>
      <c r="F56" s="690"/>
    </row>
    <row r="57" spans="1:6" s="684" customFormat="1" ht="20.25" customHeight="1">
      <c r="A57" s="691" t="s">
        <v>458</v>
      </c>
      <c r="B57" s="689"/>
      <c r="C57" s="692"/>
      <c r="D57" s="689"/>
      <c r="E57" s="689"/>
      <c r="F57" s="693" t="s">
        <v>452</v>
      </c>
    </row>
    <row r="58" spans="1:6" s="684" customFormat="1" ht="18" customHeight="1">
      <c r="A58" s="691" t="s">
        <v>268</v>
      </c>
      <c r="B58" s="689"/>
      <c r="C58" s="689"/>
      <c r="D58" s="689"/>
      <c r="E58" s="689"/>
      <c r="F58" s="694" t="s">
        <v>459</v>
      </c>
    </row>
    <row r="59" spans="1:6" s="684" customFormat="1" ht="12.75" customHeight="1">
      <c r="A59" s="695"/>
      <c r="B59" s="689"/>
      <c r="C59" s="689"/>
      <c r="D59" s="689"/>
      <c r="E59" s="689"/>
      <c r="F59" s="696"/>
    </row>
    <row r="60" spans="1:6" s="684" customFormat="1" ht="15" customHeight="1">
      <c r="A60" s="1759" t="s">
        <v>2357</v>
      </c>
      <c r="B60" s="2517" t="s">
        <v>453</v>
      </c>
      <c r="C60" s="2517"/>
      <c r="D60" s="2517" t="s">
        <v>454</v>
      </c>
      <c r="E60" s="2517"/>
      <c r="F60" s="1658" t="s">
        <v>2356</v>
      </c>
    </row>
    <row r="61" spans="1:6" s="684" customFormat="1" ht="15" customHeight="1">
      <c r="A61" s="248"/>
      <c r="B61" s="2530" t="s">
        <v>455</v>
      </c>
      <c r="C61" s="2530"/>
      <c r="D61" s="2530" t="s">
        <v>456</v>
      </c>
      <c r="E61" s="2530"/>
      <c r="F61" s="248"/>
    </row>
    <row r="62" spans="1:6" s="684" customFormat="1" ht="15" customHeight="1">
      <c r="A62" s="136"/>
      <c r="B62" s="697" t="s">
        <v>15</v>
      </c>
      <c r="C62" s="697" t="s">
        <v>275</v>
      </c>
      <c r="D62" s="697" t="s">
        <v>15</v>
      </c>
      <c r="E62" s="697" t="s">
        <v>275</v>
      </c>
      <c r="F62" s="631"/>
    </row>
    <row r="63" spans="1:6" s="684" customFormat="1" ht="15" customHeight="1">
      <c r="A63" s="252"/>
      <c r="B63" s="698" t="s">
        <v>457</v>
      </c>
      <c r="C63" s="698" t="s">
        <v>353</v>
      </c>
      <c r="D63" s="698" t="s">
        <v>457</v>
      </c>
      <c r="E63" s="698" t="s">
        <v>353</v>
      </c>
      <c r="F63" s="256"/>
    </row>
    <row r="64" spans="1:6" s="684" customFormat="1" ht="15" customHeight="1">
      <c r="A64" s="689"/>
      <c r="B64" s="699"/>
      <c r="C64" s="700"/>
      <c r="D64" s="699"/>
      <c r="E64" s="699"/>
      <c r="F64" s="701"/>
    </row>
    <row r="65" spans="1:6" s="684" customFormat="1" ht="15" customHeight="1">
      <c r="A65" s="85" t="s">
        <v>120</v>
      </c>
      <c r="B65" s="260">
        <f>SUM(B66:B74)</f>
        <v>342390</v>
      </c>
      <c r="C65" s="260">
        <f>SUM(C66:C74)</f>
        <v>164870</v>
      </c>
      <c r="D65" s="260">
        <f>SUM(D66:D74)</f>
        <v>105014</v>
      </c>
      <c r="E65" s="260">
        <f>SUM(E66:E74)</f>
        <v>49914</v>
      </c>
      <c r="F65" s="96" t="s">
        <v>121</v>
      </c>
    </row>
    <row r="66" spans="1:6" s="684" customFormat="1" ht="15" customHeight="1">
      <c r="A66" s="261" t="s">
        <v>122</v>
      </c>
      <c r="B66" s="55">
        <v>13359</v>
      </c>
      <c r="C66" s="55">
        <v>6393</v>
      </c>
      <c r="D66" s="55">
        <v>5654</v>
      </c>
      <c r="E66" s="55">
        <v>2608</v>
      </c>
      <c r="F66" s="262" t="s">
        <v>123</v>
      </c>
    </row>
    <row r="67" spans="1:6" s="684" customFormat="1" ht="15" customHeight="1">
      <c r="A67" s="261" t="s">
        <v>124</v>
      </c>
      <c r="B67" s="55">
        <v>30948</v>
      </c>
      <c r="C67" s="55">
        <v>14552</v>
      </c>
      <c r="D67" s="55">
        <v>8220</v>
      </c>
      <c r="E67" s="55">
        <v>3757</v>
      </c>
      <c r="F67" s="262" t="s">
        <v>125</v>
      </c>
    </row>
    <row r="68" spans="1:6" s="684" customFormat="1" ht="15" customHeight="1">
      <c r="A68" s="261" t="s">
        <v>220</v>
      </c>
      <c r="B68" s="264">
        <v>117535</v>
      </c>
      <c r="C68" s="264">
        <v>57113</v>
      </c>
      <c r="D68" s="264">
        <v>0</v>
      </c>
      <c r="E68" s="264">
        <v>0</v>
      </c>
      <c r="F68" s="262" t="s">
        <v>127</v>
      </c>
    </row>
    <row r="69" spans="1:6" s="684" customFormat="1" ht="15" customHeight="1">
      <c r="A69" s="261" t="s">
        <v>128</v>
      </c>
      <c r="B69" s="55">
        <v>45942</v>
      </c>
      <c r="C69" s="55">
        <v>22004</v>
      </c>
      <c r="D69" s="55">
        <v>27630</v>
      </c>
      <c r="E69" s="55">
        <v>13039</v>
      </c>
      <c r="F69" s="262" t="s">
        <v>129</v>
      </c>
    </row>
    <row r="70" spans="1:6" s="684" customFormat="1" ht="15" customHeight="1">
      <c r="A70" s="261" t="s">
        <v>130</v>
      </c>
      <c r="B70" s="55">
        <v>19787</v>
      </c>
      <c r="C70" s="55">
        <v>9479</v>
      </c>
      <c r="D70" s="55">
        <v>9831</v>
      </c>
      <c r="E70" s="55">
        <v>4711</v>
      </c>
      <c r="F70" s="262" t="s">
        <v>131</v>
      </c>
    </row>
    <row r="71" spans="1:6" s="684" customFormat="1" ht="15" customHeight="1">
      <c r="A71" s="261" t="s">
        <v>132</v>
      </c>
      <c r="B71" s="55">
        <v>23201</v>
      </c>
      <c r="C71" s="55">
        <v>11119</v>
      </c>
      <c r="D71" s="55">
        <v>12877</v>
      </c>
      <c r="E71" s="55">
        <v>6170</v>
      </c>
      <c r="F71" s="262" t="s">
        <v>133</v>
      </c>
    </row>
    <row r="72" spans="1:6" s="684" customFormat="1" ht="15" customHeight="1">
      <c r="A72" s="261" t="s">
        <v>134</v>
      </c>
      <c r="B72" s="55">
        <v>29319</v>
      </c>
      <c r="C72" s="55">
        <v>14112</v>
      </c>
      <c r="D72" s="55">
        <v>4804</v>
      </c>
      <c r="E72" s="55">
        <v>2278</v>
      </c>
      <c r="F72" s="262" t="s">
        <v>135</v>
      </c>
    </row>
    <row r="73" spans="1:6" s="684" customFormat="1" ht="15" customHeight="1">
      <c r="A73" s="261" t="s">
        <v>136</v>
      </c>
      <c r="B73" s="55">
        <v>35059</v>
      </c>
      <c r="C73" s="55">
        <v>16811</v>
      </c>
      <c r="D73" s="55">
        <v>17713</v>
      </c>
      <c r="E73" s="55">
        <v>8466</v>
      </c>
      <c r="F73" s="262" t="s">
        <v>137</v>
      </c>
    </row>
    <row r="74" spans="1:6" s="684" customFormat="1" ht="15" customHeight="1">
      <c r="A74" s="261" t="s">
        <v>138</v>
      </c>
      <c r="B74" s="55">
        <v>27240</v>
      </c>
      <c r="C74" s="55">
        <v>13287</v>
      </c>
      <c r="D74" s="55">
        <v>18285</v>
      </c>
      <c r="E74" s="55">
        <v>8885</v>
      </c>
      <c r="F74" s="262" t="s">
        <v>139</v>
      </c>
    </row>
    <row r="75" spans="1:6" s="684" customFormat="1" ht="15" customHeight="1">
      <c r="A75" s="93" t="s">
        <v>140</v>
      </c>
      <c r="B75" s="260">
        <f>SUM(B76:B83)</f>
        <v>284232</v>
      </c>
      <c r="C75" s="260">
        <f>SUM(C76:C83)</f>
        <v>134714</v>
      </c>
      <c r="D75" s="260">
        <f>SUM(D76:D83)</f>
        <v>157501</v>
      </c>
      <c r="E75" s="260">
        <f>SUM(E76:E83)</f>
        <v>73343</v>
      </c>
      <c r="F75" s="94" t="s">
        <v>141</v>
      </c>
    </row>
    <row r="76" spans="1:6" s="684" customFormat="1" ht="15" customHeight="1">
      <c r="A76" s="261" t="s">
        <v>142</v>
      </c>
      <c r="B76" s="55">
        <v>41832</v>
      </c>
      <c r="C76" s="55">
        <v>19511</v>
      </c>
      <c r="D76" s="55">
        <v>29583</v>
      </c>
      <c r="E76" s="55">
        <v>13657</v>
      </c>
      <c r="F76" s="262" t="s">
        <v>143</v>
      </c>
    </row>
    <row r="77" spans="1:6" s="684" customFormat="1" ht="15" customHeight="1">
      <c r="A77" s="261" t="s">
        <v>144</v>
      </c>
      <c r="B77" s="55">
        <v>21763</v>
      </c>
      <c r="C77" s="55">
        <v>9846</v>
      </c>
      <c r="D77" s="55">
        <v>15180</v>
      </c>
      <c r="E77" s="55">
        <v>6766</v>
      </c>
      <c r="F77" s="262" t="s">
        <v>145</v>
      </c>
    </row>
    <row r="78" spans="1:6" s="684" customFormat="1" ht="15" customHeight="1">
      <c r="A78" s="261" t="s">
        <v>146</v>
      </c>
      <c r="B78" s="55">
        <v>38687</v>
      </c>
      <c r="C78" s="55">
        <v>18843</v>
      </c>
      <c r="D78" s="55">
        <v>23949</v>
      </c>
      <c r="E78" s="55">
        <v>11611</v>
      </c>
      <c r="F78" s="262" t="s">
        <v>147</v>
      </c>
    </row>
    <row r="79" spans="1:6" s="684" customFormat="1" ht="15" customHeight="1">
      <c r="A79" s="261" t="s">
        <v>148</v>
      </c>
      <c r="B79" s="55">
        <v>23629</v>
      </c>
      <c r="C79" s="55">
        <v>10721</v>
      </c>
      <c r="D79" s="55">
        <v>14847</v>
      </c>
      <c r="E79" s="55">
        <v>6673</v>
      </c>
      <c r="F79" s="262" t="s">
        <v>149</v>
      </c>
    </row>
    <row r="80" spans="1:6" s="300" customFormat="1" ht="15" customHeight="1">
      <c r="A80" s="261" t="s">
        <v>150</v>
      </c>
      <c r="B80" s="55">
        <v>84690</v>
      </c>
      <c r="C80" s="55">
        <v>41034</v>
      </c>
      <c r="D80" s="55">
        <v>33524</v>
      </c>
      <c r="E80" s="55">
        <v>15986</v>
      </c>
      <c r="F80" s="262" t="s">
        <v>151</v>
      </c>
    </row>
    <row r="81" spans="1:6" ht="15" customHeight="1">
      <c r="A81" s="261" t="s">
        <v>152</v>
      </c>
      <c r="B81" s="55">
        <v>21672</v>
      </c>
      <c r="C81" s="55">
        <v>10224</v>
      </c>
      <c r="D81" s="55">
        <v>12920</v>
      </c>
      <c r="E81" s="55">
        <v>5944</v>
      </c>
      <c r="F81" s="262" t="s">
        <v>153</v>
      </c>
    </row>
    <row r="82" spans="1:6" s="684" customFormat="1" ht="15" customHeight="1">
      <c r="A82" s="261" t="s">
        <v>154</v>
      </c>
      <c r="B82" s="55">
        <v>37047</v>
      </c>
      <c r="C82" s="55">
        <v>17359</v>
      </c>
      <c r="D82" s="55">
        <v>18596</v>
      </c>
      <c r="E82" s="55">
        <v>8507</v>
      </c>
      <c r="F82" s="262" t="s">
        <v>1823</v>
      </c>
    </row>
    <row r="83" spans="1:6" ht="15" customHeight="1">
      <c r="A83" s="261" t="s">
        <v>155</v>
      </c>
      <c r="B83" s="55">
        <v>14912</v>
      </c>
      <c r="C83" s="55">
        <v>7176</v>
      </c>
      <c r="D83" s="55">
        <v>8902</v>
      </c>
      <c r="E83" s="55">
        <v>4199</v>
      </c>
      <c r="F83" s="262" t="s">
        <v>156</v>
      </c>
    </row>
    <row r="84" spans="1:6" ht="15" customHeight="1">
      <c r="A84" s="95" t="s">
        <v>157</v>
      </c>
      <c r="B84" s="260">
        <f>SUM(B85:B89)</f>
        <v>111073</v>
      </c>
      <c r="C84" s="260">
        <f>SUM(C85:C89)</f>
        <v>52907</v>
      </c>
      <c r="D84" s="260">
        <f>SUM(D85:D89)</f>
        <v>71618</v>
      </c>
      <c r="E84" s="260">
        <f>SUM(E85:E89)</f>
        <v>34026</v>
      </c>
      <c r="F84" s="96" t="s">
        <v>158</v>
      </c>
    </row>
    <row r="85" spans="1:6" ht="15" customHeight="1">
      <c r="A85" s="261" t="s">
        <v>159</v>
      </c>
      <c r="B85" s="55">
        <v>28419</v>
      </c>
      <c r="C85" s="55">
        <v>13727</v>
      </c>
      <c r="D85" s="55">
        <v>13356</v>
      </c>
      <c r="E85" s="55">
        <v>6564</v>
      </c>
      <c r="F85" s="262" t="s">
        <v>160</v>
      </c>
    </row>
    <row r="86" spans="1:6" ht="15" customHeight="1">
      <c r="A86" s="261" t="s">
        <v>161</v>
      </c>
      <c r="B86" s="55">
        <v>19726</v>
      </c>
      <c r="C86" s="55">
        <v>9293</v>
      </c>
      <c r="D86" s="55">
        <v>12994</v>
      </c>
      <c r="E86" s="55">
        <v>6094</v>
      </c>
      <c r="F86" s="262" t="s">
        <v>162</v>
      </c>
    </row>
    <row r="87" spans="1:6" s="300" customFormat="1" ht="18" customHeight="1">
      <c r="A87" s="261" t="s">
        <v>163</v>
      </c>
      <c r="B87" s="55">
        <v>19362</v>
      </c>
      <c r="C87" s="55">
        <v>9263</v>
      </c>
      <c r="D87" s="55">
        <v>13120</v>
      </c>
      <c r="E87" s="55">
        <v>6222</v>
      </c>
      <c r="F87" s="262" t="s">
        <v>164</v>
      </c>
    </row>
    <row r="88" spans="1:6" ht="15">
      <c r="A88" s="261" t="s">
        <v>165</v>
      </c>
      <c r="B88" s="55">
        <v>22252</v>
      </c>
      <c r="C88" s="55">
        <v>10564</v>
      </c>
      <c r="D88" s="55">
        <v>15730</v>
      </c>
      <c r="E88" s="55">
        <v>7423</v>
      </c>
      <c r="F88" s="262" t="s">
        <v>166</v>
      </c>
    </row>
    <row r="89" spans="1:6" ht="15">
      <c r="A89" s="261" t="s">
        <v>167</v>
      </c>
      <c r="B89" s="55">
        <v>21314</v>
      </c>
      <c r="C89" s="55">
        <v>10060</v>
      </c>
      <c r="D89" s="55">
        <v>16418</v>
      </c>
      <c r="E89" s="55">
        <v>7723</v>
      </c>
      <c r="F89" s="262" t="s">
        <v>168</v>
      </c>
    </row>
    <row r="90" spans="1:6" ht="14.25">
      <c r="A90" s="93" t="s">
        <v>169</v>
      </c>
      <c r="B90" s="260">
        <f>SUM(B91:B96)</f>
        <v>172576</v>
      </c>
      <c r="C90" s="260">
        <f>SUM(C91:C96)</f>
        <v>81814</v>
      </c>
      <c r="D90" s="260">
        <f>SUM(D91:D96)</f>
        <v>79483</v>
      </c>
      <c r="E90" s="260">
        <f>SUM(E91:E96)</f>
        <v>37218</v>
      </c>
      <c r="F90" s="94" t="s">
        <v>170</v>
      </c>
    </row>
    <row r="91" spans="1:6" ht="15">
      <c r="A91" s="261" t="s">
        <v>171</v>
      </c>
      <c r="B91" s="55">
        <v>34763</v>
      </c>
      <c r="C91" s="55">
        <v>16593</v>
      </c>
      <c r="D91" s="55">
        <v>12870</v>
      </c>
      <c r="E91" s="55">
        <v>6107</v>
      </c>
      <c r="F91" s="262" t="s">
        <v>172</v>
      </c>
    </row>
    <row r="92" spans="1:6" ht="15">
      <c r="A92" s="261" t="s">
        <v>173</v>
      </c>
      <c r="B92" s="55">
        <v>30055</v>
      </c>
      <c r="C92" s="55">
        <v>14038</v>
      </c>
      <c r="D92" s="55">
        <v>23106</v>
      </c>
      <c r="E92" s="55">
        <v>10726</v>
      </c>
      <c r="F92" s="262" t="s">
        <v>1825</v>
      </c>
    </row>
    <row r="93" spans="1:6" ht="15">
      <c r="A93" s="261" t="s">
        <v>175</v>
      </c>
      <c r="B93" s="55">
        <v>36741</v>
      </c>
      <c r="C93" s="55">
        <v>17705</v>
      </c>
      <c r="D93" s="55">
        <v>4766</v>
      </c>
      <c r="E93" s="55">
        <v>2279</v>
      </c>
      <c r="F93" s="262" t="s">
        <v>1830</v>
      </c>
    </row>
    <row r="94" spans="1:6" ht="15">
      <c r="A94" s="261" t="s">
        <v>177</v>
      </c>
      <c r="B94" s="55">
        <v>52270</v>
      </c>
      <c r="C94" s="55">
        <v>24654</v>
      </c>
      <c r="D94" s="55">
        <v>28562</v>
      </c>
      <c r="E94" s="55">
        <v>13344</v>
      </c>
      <c r="F94" s="262" t="s">
        <v>178</v>
      </c>
    </row>
    <row r="95" spans="1:6" ht="15">
      <c r="A95" s="261" t="s">
        <v>179</v>
      </c>
      <c r="B95" s="55">
        <v>7296</v>
      </c>
      <c r="C95" s="55">
        <v>3389</v>
      </c>
      <c r="D95" s="55">
        <v>4318</v>
      </c>
      <c r="E95" s="55">
        <v>1998</v>
      </c>
      <c r="F95" s="262" t="s">
        <v>180</v>
      </c>
    </row>
    <row r="96" spans="1:6" ht="15">
      <c r="A96" s="261" t="s">
        <v>181</v>
      </c>
      <c r="B96" s="55">
        <v>11451</v>
      </c>
      <c r="C96" s="55">
        <v>5435</v>
      </c>
      <c r="D96" s="55">
        <v>5861</v>
      </c>
      <c r="E96" s="55">
        <v>2764</v>
      </c>
      <c r="F96" s="262" t="s">
        <v>182</v>
      </c>
    </row>
    <row r="97" spans="1:6" ht="14.25">
      <c r="A97" s="98" t="s">
        <v>183</v>
      </c>
      <c r="B97" s="260">
        <f>SUM(B98:B101)</f>
        <v>25742</v>
      </c>
      <c r="C97" s="260">
        <f>SUM(C98:C101)</f>
        <v>12218</v>
      </c>
      <c r="D97" s="260">
        <f>SUM(D98:D101)</f>
        <v>7397</v>
      </c>
      <c r="E97" s="260">
        <f>SUM(E98:E101)</f>
        <v>3448</v>
      </c>
      <c r="F97" s="94" t="s">
        <v>184</v>
      </c>
    </row>
    <row r="98" spans="1:6" ht="15">
      <c r="A98" s="261" t="s">
        <v>185</v>
      </c>
      <c r="B98" s="55">
        <v>1614</v>
      </c>
      <c r="C98" s="55">
        <v>713</v>
      </c>
      <c r="D98" s="55">
        <v>188</v>
      </c>
      <c r="E98" s="55">
        <v>78</v>
      </c>
      <c r="F98" s="262" t="s">
        <v>186</v>
      </c>
    </row>
    <row r="99" spans="1:6" ht="15">
      <c r="A99" s="261" t="s">
        <v>187</v>
      </c>
      <c r="B99" s="55">
        <v>12235</v>
      </c>
      <c r="C99" s="55">
        <v>5875</v>
      </c>
      <c r="D99" s="55">
        <v>3016</v>
      </c>
      <c r="E99" s="55">
        <v>1425</v>
      </c>
      <c r="F99" s="262" t="s">
        <v>188</v>
      </c>
    </row>
    <row r="100" spans="1:6" ht="15">
      <c r="A100" s="261" t="s">
        <v>189</v>
      </c>
      <c r="B100" s="55">
        <v>6016</v>
      </c>
      <c r="C100" s="55">
        <v>2783</v>
      </c>
      <c r="D100" s="55">
        <v>4158</v>
      </c>
      <c r="E100" s="55">
        <v>1927</v>
      </c>
      <c r="F100" s="262" t="s">
        <v>190</v>
      </c>
    </row>
    <row r="101" spans="1:6" ht="15">
      <c r="A101" s="261" t="s">
        <v>191</v>
      </c>
      <c r="B101" s="55">
        <v>5877</v>
      </c>
      <c r="C101" s="55">
        <v>2847</v>
      </c>
      <c r="D101" s="55">
        <v>35</v>
      </c>
      <c r="E101" s="55">
        <v>18</v>
      </c>
      <c r="F101" s="262" t="s">
        <v>192</v>
      </c>
    </row>
    <row r="102" spans="1:6" ht="14.25">
      <c r="A102" s="85" t="s">
        <v>193</v>
      </c>
      <c r="B102" s="260">
        <f>SUM(B103:B106)</f>
        <v>19768</v>
      </c>
      <c r="C102" s="260">
        <f>SUM(C103:C106)</f>
        <v>9674</v>
      </c>
      <c r="D102" s="260">
        <f>SUM(D103:D106)</f>
        <v>312</v>
      </c>
      <c r="E102" s="260">
        <f>SUM(E103:E106)</f>
        <v>153</v>
      </c>
      <c r="F102" s="94" t="s">
        <v>194</v>
      </c>
    </row>
    <row r="103" spans="1:6" ht="15">
      <c r="A103" s="261" t="s">
        <v>195</v>
      </c>
      <c r="B103" s="55">
        <v>3413</v>
      </c>
      <c r="C103" s="55">
        <v>1569</v>
      </c>
      <c r="D103" s="55">
        <v>0</v>
      </c>
      <c r="E103" s="55">
        <v>0</v>
      </c>
      <c r="F103" s="262" t="s">
        <v>196</v>
      </c>
    </row>
    <row r="104" spans="1:6" ht="15">
      <c r="A104" s="261" t="s">
        <v>197</v>
      </c>
      <c r="B104" s="55">
        <v>2691</v>
      </c>
      <c r="C104" s="55">
        <v>1307</v>
      </c>
      <c r="D104" s="55">
        <v>0</v>
      </c>
      <c r="E104" s="55">
        <v>0</v>
      </c>
      <c r="F104" s="262" t="s">
        <v>198</v>
      </c>
    </row>
    <row r="105" spans="1:6" ht="15">
      <c r="A105" s="261" t="s">
        <v>2361</v>
      </c>
      <c r="B105" s="55">
        <v>12873</v>
      </c>
      <c r="C105" s="55">
        <v>6408</v>
      </c>
      <c r="D105" s="55">
        <v>98</v>
      </c>
      <c r="E105" s="55">
        <v>53</v>
      </c>
      <c r="F105" s="262" t="s">
        <v>199</v>
      </c>
    </row>
    <row r="106" spans="1:6" ht="15">
      <c r="A106" s="261" t="s">
        <v>200</v>
      </c>
      <c r="B106" s="55">
        <v>791</v>
      </c>
      <c r="C106" s="55">
        <v>390</v>
      </c>
      <c r="D106" s="55">
        <v>214</v>
      </c>
      <c r="E106" s="55">
        <v>100</v>
      </c>
      <c r="F106" s="262" t="s">
        <v>201</v>
      </c>
    </row>
    <row r="107" spans="1:6" ht="14.25">
      <c r="A107" s="98" t="s">
        <v>202</v>
      </c>
      <c r="B107" s="260">
        <f>SUM(B108:B109)</f>
        <v>7259</v>
      </c>
      <c r="C107" s="260">
        <f>SUM(C108:C109)</f>
        <v>3542</v>
      </c>
      <c r="D107" s="260">
        <f>SUM(D108:D109)</f>
        <v>146</v>
      </c>
      <c r="E107" s="260">
        <f>SUM(E108:E109)</f>
        <v>72</v>
      </c>
      <c r="F107" s="94" t="s">
        <v>203</v>
      </c>
    </row>
    <row r="108" spans="1:6" ht="15">
      <c r="A108" s="99" t="s">
        <v>204</v>
      </c>
      <c r="B108" s="55">
        <v>146</v>
      </c>
      <c r="C108" s="55">
        <v>72</v>
      </c>
      <c r="D108" s="55">
        <v>146</v>
      </c>
      <c r="E108" s="55">
        <v>72</v>
      </c>
      <c r="F108" s="100" t="s">
        <v>205</v>
      </c>
    </row>
    <row r="109" spans="1:6" ht="15">
      <c r="A109" s="101" t="s">
        <v>206</v>
      </c>
      <c r="B109" s="55">
        <v>7113</v>
      </c>
      <c r="C109" s="55">
        <v>3470</v>
      </c>
      <c r="D109" s="55">
        <v>0</v>
      </c>
      <c r="E109" s="55">
        <v>0</v>
      </c>
      <c r="F109" s="100" t="s">
        <v>2358</v>
      </c>
    </row>
    <row r="110" spans="1:6" ht="14.25">
      <c r="A110" s="265" t="s">
        <v>223</v>
      </c>
      <c r="B110" s="266">
        <f>'colleg 21'!B47+'colleg 21'!B39+'colleg 21'!B29+'colleg 21'!B20+'colleg 21'!B11+'colleg 21'!B107+'colleg 21'!B102+'colleg 21'!B97+'colleg 21'!B90+'colleg 21'!B84+'colleg 21'!B75+'colleg 21'!B65</f>
        <v>1918691</v>
      </c>
      <c r="C110" s="266">
        <f>'colleg 21'!C47+'colleg 21'!C39+'colleg 21'!C29+'colleg 21'!C20+'colleg 21'!C11+'colleg 21'!C107+'colleg 21'!C102+'colleg 21'!C97+'colleg 21'!C90+'colleg 21'!C84+'colleg 21'!C75+'colleg 21'!C65</f>
        <v>914318</v>
      </c>
      <c r="D110" s="266">
        <f>'colleg 21'!D47+'colleg 21'!D39+'colleg 21'!D29+'colleg 21'!D20+'colleg 21'!D11+'colleg 21'!D107+'colleg 21'!D102+'colleg 21'!D97+'colleg 21'!D90+'colleg 21'!D84+'colleg 21'!D75+'colleg 21'!D65</f>
        <v>789735</v>
      </c>
      <c r="E110" s="266">
        <f>'colleg 21'!E47+'colleg 21'!E39+'colleg 21'!E29+'colleg 21'!E20+'colleg 21'!E11+'colleg 21'!E107+'colleg 21'!E102+'colleg 21'!E97+'colleg 21'!E90+'colleg 21'!E84+'colleg 21'!E75+'colleg 21'!E65</f>
        <v>367462</v>
      </c>
      <c r="F110" s="267" t="s">
        <v>15</v>
      </c>
    </row>
    <row r="111" spans="1:6" ht="14.25">
      <c r="A111" s="265"/>
      <c r="B111" s="299"/>
      <c r="C111" s="299"/>
      <c r="D111" s="299"/>
      <c r="E111" s="299"/>
      <c r="F111" s="267"/>
    </row>
    <row r="112" spans="1:6" ht="15.75">
      <c r="A112" s="265"/>
      <c r="B112" s="299"/>
      <c r="C112" s="299"/>
      <c r="D112" s="299"/>
      <c r="E112" s="299"/>
      <c r="F112" s="268"/>
    </row>
    <row r="113" spans="1:6" ht="15.75">
      <c r="A113" s="271"/>
      <c r="B113" s="299"/>
      <c r="C113" s="299"/>
      <c r="D113" s="299"/>
      <c r="E113" s="299"/>
      <c r="F113" s="433"/>
    </row>
    <row r="114" spans="1:6" ht="15.75">
      <c r="A114" s="271"/>
      <c r="B114" s="299"/>
      <c r="C114" s="299"/>
      <c r="D114" s="299"/>
      <c r="E114" s="299"/>
      <c r="F114" s="433"/>
    </row>
    <row r="115" spans="1:6" ht="15">
      <c r="A115" s="32" t="s">
        <v>1828</v>
      </c>
      <c r="B115" s="434"/>
      <c r="C115" s="434"/>
      <c r="D115" s="638"/>
      <c r="E115" s="613"/>
      <c r="F115" s="586" t="s">
        <v>1827</v>
      </c>
    </row>
    <row r="116" spans="1:6">
      <c r="A116" s="636"/>
      <c r="B116" s="300"/>
      <c r="C116" s="300"/>
      <c r="D116" s="300"/>
      <c r="E116" s="300"/>
      <c r="F116" s="637"/>
    </row>
  </sheetData>
  <mergeCells count="10">
    <mergeCell ref="E1:F1"/>
    <mergeCell ref="B6:C6"/>
    <mergeCell ref="D6:E6"/>
    <mergeCell ref="B7:C7"/>
    <mergeCell ref="D7:E7"/>
    <mergeCell ref="E55:F55"/>
    <mergeCell ref="B60:C60"/>
    <mergeCell ref="D60:E60"/>
    <mergeCell ref="B61:C61"/>
    <mergeCell ref="D61:E61"/>
  </mergeCells>
  <pageMargins left="0.78740157480314965" right="0.78740157480314965" top="1.1811023622047245" bottom="0.98425196850393704" header="0.51181102362204722" footer="0.51181102362204722"/>
  <pageSetup paperSize="9" scale="75" orientation="portrait" r:id="rId1"/>
  <headerFooter alignWithMargins="0"/>
  <rowBreaks count="1" manualBreakCount="1">
    <brk id="54" max="5" man="1"/>
  </rowBreaks>
</worksheet>
</file>

<file path=xl/worksheets/sheet24.xml><?xml version="1.0" encoding="utf-8"?>
<worksheet xmlns="http://schemas.openxmlformats.org/spreadsheetml/2006/main" xmlns:r="http://schemas.openxmlformats.org/officeDocument/2006/relationships">
  <sheetPr syncVertical="1" syncRef="A22">
    <tabColor theme="6" tint="-0.249977111117893"/>
  </sheetPr>
  <dimension ref="A1:F96"/>
  <sheetViews>
    <sheetView showGridLines="0" view="pageLayout" topLeftCell="A22" zoomScale="70" zoomScalePageLayoutView="70" workbookViewId="0">
      <selection activeCell="A9" sqref="A9:E25"/>
    </sheetView>
  </sheetViews>
  <sheetFormatPr baseColWidth="10" defaultColWidth="11" defaultRowHeight="12.75"/>
  <cols>
    <col min="1" max="1" width="32.7109375" style="703" customWidth="1"/>
    <col min="2" max="2" width="13.42578125" style="703" customWidth="1"/>
    <col min="3" max="4" width="15.42578125" style="703" customWidth="1"/>
    <col min="5" max="5" width="33.7109375" style="703" customWidth="1"/>
    <col min="6" max="6" width="9.85546875" style="703" hidden="1" customWidth="1"/>
    <col min="7" max="7" width="37.28515625" style="703" customWidth="1"/>
    <col min="8" max="9" width="11" style="703" customWidth="1"/>
    <col min="10" max="19" width="9.85546875" style="703" customWidth="1"/>
    <col min="20" max="23" width="11" style="703" customWidth="1"/>
    <col min="24" max="24" width="14.42578125" style="703" customWidth="1"/>
    <col min="25" max="25" width="4.140625" style="703" customWidth="1"/>
    <col min="26" max="26" width="13.28515625" style="703" customWidth="1"/>
    <col min="27" max="27" width="28.140625" style="703" customWidth="1"/>
    <col min="28" max="28" width="11" style="703" customWidth="1"/>
    <col min="29" max="29" width="14.42578125" style="703" customWidth="1"/>
    <col min="30" max="30" width="4.140625" style="703" customWidth="1"/>
    <col min="31" max="32" width="11" style="703" customWidth="1"/>
    <col min="33" max="33" width="14.42578125" style="703" customWidth="1"/>
    <col min="34" max="34" width="4.140625" style="703" customWidth="1"/>
    <col min="35" max="35" width="14.42578125" style="703" customWidth="1"/>
    <col min="36" max="16384" width="11" style="703"/>
  </cols>
  <sheetData>
    <row r="1" spans="1:6" ht="24.75" customHeight="1">
      <c r="A1" s="612" t="s">
        <v>395</v>
      </c>
      <c r="B1" s="702"/>
      <c r="D1" s="2520" t="s">
        <v>1573</v>
      </c>
      <c r="E1" s="2520"/>
    </row>
    <row r="2" spans="1:6" ht="18.95" customHeight="1">
      <c r="E2" s="704"/>
    </row>
    <row r="3" spans="1:6" ht="20.25">
      <c r="A3" s="705" t="s">
        <v>460</v>
      </c>
      <c r="B3" s="702"/>
      <c r="D3" s="2532" t="s">
        <v>1833</v>
      </c>
      <c r="E3" s="2532"/>
      <c r="F3" s="706"/>
    </row>
    <row r="4" spans="1:6" ht="18.95" customHeight="1">
      <c r="A4" s="707" t="s">
        <v>461</v>
      </c>
      <c r="B4" s="702"/>
      <c r="E4" s="708" t="s">
        <v>462</v>
      </c>
    </row>
    <row r="5" spans="1:6" ht="18.95" customHeight="1">
      <c r="A5" s="707"/>
      <c r="B5" s="702"/>
      <c r="E5" s="709"/>
    </row>
    <row r="6" spans="1:6" s="710" customFormat="1" ht="18.95" customHeight="1">
      <c r="A6" s="1759" t="s">
        <v>2357</v>
      </c>
      <c r="B6" s="1545" t="s">
        <v>15</v>
      </c>
      <c r="C6" s="1546" t="s">
        <v>463</v>
      </c>
      <c r="D6" s="1545" t="s">
        <v>464</v>
      </c>
      <c r="E6" s="1658" t="s">
        <v>2356</v>
      </c>
    </row>
    <row r="7" spans="1:6" s="710" customFormat="1" ht="16.5" customHeight="1">
      <c r="A7" s="1547"/>
      <c r="B7" s="1545" t="s">
        <v>14</v>
      </c>
      <c r="C7" s="1548" t="s">
        <v>2092</v>
      </c>
      <c r="D7" s="1549" t="s">
        <v>465</v>
      </c>
      <c r="E7" s="1547"/>
      <c r="F7" s="711"/>
    </row>
    <row r="8" spans="1:6" s="710" customFormat="1" ht="8.1" customHeight="1">
      <c r="A8" s="1547"/>
      <c r="B8" s="1547"/>
      <c r="C8" s="1547"/>
      <c r="D8" s="1547"/>
      <c r="E8" s="1547"/>
      <c r="F8" s="711"/>
    </row>
    <row r="9" spans="1:6" s="710" customFormat="1" ht="15" customHeight="1">
      <c r="A9" s="2191" t="s">
        <v>231</v>
      </c>
      <c r="B9" s="2192"/>
      <c r="C9" s="2192"/>
      <c r="D9" s="2192"/>
      <c r="E9" s="2193" t="s">
        <v>232</v>
      </c>
      <c r="F9" s="702"/>
    </row>
    <row r="10" spans="1:6" s="710" customFormat="1" ht="8.1" customHeight="1">
      <c r="A10" s="2191"/>
      <c r="B10" s="2192"/>
      <c r="C10" s="2192"/>
      <c r="D10" s="2192"/>
      <c r="E10" s="2193"/>
      <c r="F10" s="702"/>
    </row>
    <row r="11" spans="1:6" s="710" customFormat="1" ht="20.100000000000001" customHeight="1">
      <c r="A11" s="2194" t="s">
        <v>2093</v>
      </c>
      <c r="B11" s="2195"/>
      <c r="C11" s="2195"/>
      <c r="D11" s="2195"/>
      <c r="E11" s="2196" t="s">
        <v>466</v>
      </c>
      <c r="F11" s="199"/>
    </row>
    <row r="12" spans="1:6" s="711" customFormat="1" ht="20.100000000000001" customHeight="1">
      <c r="A12" s="2197" t="s">
        <v>457</v>
      </c>
      <c r="B12" s="2198">
        <f>SUM(C12:D12)</f>
        <v>764713</v>
      </c>
      <c r="C12" s="2199">
        <v>154232</v>
      </c>
      <c r="D12" s="2199">
        <v>610481</v>
      </c>
      <c r="E12" s="2200" t="s">
        <v>467</v>
      </c>
      <c r="F12" s="665"/>
    </row>
    <row r="13" spans="1:6" s="710" customFormat="1" ht="20.100000000000001" customHeight="1">
      <c r="A13" s="2201" t="s">
        <v>378</v>
      </c>
      <c r="B13" s="2198">
        <f t="shared" ref="B13:B22" si="0">SUM(C13:D13)</f>
        <v>336291</v>
      </c>
      <c r="C13" s="2199">
        <v>39316</v>
      </c>
      <c r="D13" s="2199">
        <v>296975</v>
      </c>
      <c r="E13" s="2202" t="s">
        <v>468</v>
      </c>
      <c r="F13" s="665"/>
    </row>
    <row r="14" spans="1:6" s="710" customFormat="1" ht="20.100000000000001" customHeight="1">
      <c r="A14" s="2194" t="s">
        <v>2094</v>
      </c>
      <c r="B14" s="2198"/>
      <c r="C14" s="2199"/>
      <c r="D14" s="2199"/>
      <c r="E14" s="2196" t="s">
        <v>287</v>
      </c>
      <c r="F14" s="199"/>
    </row>
    <row r="15" spans="1:6" s="711" customFormat="1" ht="20.100000000000001" customHeight="1">
      <c r="A15" s="2197" t="s">
        <v>457</v>
      </c>
      <c r="B15" s="2198">
        <f t="shared" si="0"/>
        <v>587833</v>
      </c>
      <c r="C15" s="2199">
        <v>64014</v>
      </c>
      <c r="D15" s="2199">
        <v>523819</v>
      </c>
      <c r="E15" s="2200" t="s">
        <v>467</v>
      </c>
      <c r="F15" s="199"/>
    </row>
    <row r="16" spans="1:6" s="710" customFormat="1" ht="20.100000000000001" customHeight="1">
      <c r="A16" s="2201" t="s">
        <v>378</v>
      </c>
      <c r="B16" s="2198">
        <f t="shared" si="0"/>
        <v>289250</v>
      </c>
      <c r="C16" s="2199">
        <v>21054</v>
      </c>
      <c r="D16" s="2199">
        <v>268196</v>
      </c>
      <c r="E16" s="2202" t="s">
        <v>468</v>
      </c>
      <c r="F16" s="665"/>
    </row>
    <row r="17" spans="1:6" s="710" customFormat="1" ht="20.100000000000001" customHeight="1">
      <c r="A17" s="2194" t="s">
        <v>2095</v>
      </c>
      <c r="B17" s="2198"/>
      <c r="C17" s="2199"/>
      <c r="D17" s="2199"/>
      <c r="E17" s="2196" t="s">
        <v>289</v>
      </c>
      <c r="F17" s="665"/>
    </row>
    <row r="18" spans="1:6" s="711" customFormat="1" ht="20.100000000000001" customHeight="1">
      <c r="A18" s="2197" t="s">
        <v>457</v>
      </c>
      <c r="B18" s="2198">
        <f t="shared" si="0"/>
        <v>566145</v>
      </c>
      <c r="C18" s="2199">
        <v>119810</v>
      </c>
      <c r="D18" s="2199">
        <v>446335</v>
      </c>
      <c r="E18" s="2200" t="s">
        <v>467</v>
      </c>
      <c r="F18" s="199"/>
    </row>
    <row r="19" spans="1:6" s="710" customFormat="1" ht="20.100000000000001" customHeight="1">
      <c r="A19" s="2201" t="s">
        <v>378</v>
      </c>
      <c r="B19" s="2198">
        <f t="shared" si="0"/>
        <v>288777</v>
      </c>
      <c r="C19" s="2199">
        <v>53291</v>
      </c>
      <c r="D19" s="2199">
        <v>235486</v>
      </c>
      <c r="E19" s="2202" t="s">
        <v>468</v>
      </c>
      <c r="F19" s="199"/>
    </row>
    <row r="20" spans="1:6" s="710" customFormat="1" ht="20.100000000000001" customHeight="1">
      <c r="A20" s="2203" t="s">
        <v>469</v>
      </c>
      <c r="B20" s="2198"/>
      <c r="C20" s="2195"/>
      <c r="D20" s="2195"/>
      <c r="E20" s="2196" t="s">
        <v>470</v>
      </c>
      <c r="F20" s="665"/>
    </row>
    <row r="21" spans="1:6" s="710" customFormat="1" ht="20.100000000000001" customHeight="1">
      <c r="A21" s="2197" t="s">
        <v>457</v>
      </c>
      <c r="B21" s="2198">
        <f t="shared" si="0"/>
        <v>1918691</v>
      </c>
      <c r="C21" s="2204">
        <f t="shared" ref="C21:D22" si="1">SUM(C18,C15,C12)</f>
        <v>338056</v>
      </c>
      <c r="D21" s="2204">
        <f t="shared" si="1"/>
        <v>1580635</v>
      </c>
      <c r="E21" s="2200" t="s">
        <v>467</v>
      </c>
      <c r="F21" s="665"/>
    </row>
    <row r="22" spans="1:6" s="710" customFormat="1" ht="20.100000000000001" customHeight="1">
      <c r="A22" s="2197" t="s">
        <v>378</v>
      </c>
      <c r="B22" s="2198">
        <f t="shared" si="0"/>
        <v>914318</v>
      </c>
      <c r="C22" s="2204">
        <f t="shared" si="1"/>
        <v>113661</v>
      </c>
      <c r="D22" s="2204">
        <f t="shared" si="1"/>
        <v>800657</v>
      </c>
      <c r="E22" s="2200" t="s">
        <v>468</v>
      </c>
      <c r="F22" s="199"/>
    </row>
    <row r="23" spans="1:6" s="710" customFormat="1" ht="20.100000000000001" customHeight="1">
      <c r="A23" s="2205"/>
      <c r="B23" s="2206"/>
      <c r="C23" s="2207"/>
      <c r="D23" s="2207"/>
      <c r="E23" s="2208"/>
      <c r="F23" s="199"/>
    </row>
    <row r="24" spans="1:6" s="710" customFormat="1" ht="20.100000000000001" customHeight="1">
      <c r="A24" s="2209"/>
      <c r="B24" s="2192"/>
      <c r="C24" s="2192"/>
      <c r="D24" s="2192"/>
      <c r="E24" s="2192"/>
      <c r="F24" s="665"/>
    </row>
    <row r="25" spans="1:6" s="711" customFormat="1" ht="20.100000000000001" customHeight="1">
      <c r="A25" s="2191" t="s">
        <v>255</v>
      </c>
      <c r="B25" s="2191"/>
      <c r="C25" s="2191"/>
      <c r="D25" s="2191"/>
      <c r="E25" s="2193" t="s">
        <v>411</v>
      </c>
      <c r="F25" s="665"/>
    </row>
    <row r="26" spans="1:6" s="710" customFormat="1" ht="8.1" customHeight="1">
      <c r="A26" s="1555"/>
      <c r="B26" s="1556"/>
      <c r="C26" s="1556"/>
      <c r="D26" s="1556"/>
      <c r="E26" s="1552"/>
      <c r="F26" s="666"/>
    </row>
    <row r="27" spans="1:6" s="710" customFormat="1" ht="20.100000000000001" customHeight="1">
      <c r="A27" s="1550" t="s">
        <v>2093</v>
      </c>
      <c r="B27" s="1554"/>
      <c r="C27" s="1527"/>
      <c r="D27" s="1527"/>
      <c r="E27" s="1551" t="s">
        <v>466</v>
      </c>
      <c r="F27" s="666"/>
    </row>
    <row r="28" spans="1:6" s="711" customFormat="1" ht="20.100000000000001" customHeight="1">
      <c r="A28" s="1770" t="s">
        <v>457</v>
      </c>
      <c r="B28" s="1525">
        <f>SUM(C28:D28)</f>
        <v>325277</v>
      </c>
      <c r="C28" s="1762">
        <v>66939</v>
      </c>
      <c r="D28" s="1762">
        <v>258338</v>
      </c>
      <c r="E28" s="1763" t="s">
        <v>467</v>
      </c>
      <c r="F28" s="702"/>
    </row>
    <row r="29" spans="1:6" s="710" customFormat="1" ht="20.100000000000001" customHeight="1">
      <c r="A29" s="1771" t="s">
        <v>378</v>
      </c>
      <c r="B29" s="1525">
        <f t="shared" ref="B29:B35" si="2">SUM(C29:D29)</f>
        <v>138727</v>
      </c>
      <c r="C29" s="1762">
        <v>14665</v>
      </c>
      <c r="D29" s="1762">
        <v>124062</v>
      </c>
      <c r="E29" s="1764" t="s">
        <v>468</v>
      </c>
      <c r="F29" s="703"/>
    </row>
    <row r="30" spans="1:6" s="710" customFormat="1" ht="20.100000000000001" customHeight="1">
      <c r="A30" s="1772" t="s">
        <v>2094</v>
      </c>
      <c r="B30" s="1525"/>
      <c r="C30" s="1762"/>
      <c r="D30" s="1762"/>
      <c r="E30" s="1765" t="s">
        <v>287</v>
      </c>
      <c r="F30" s="702"/>
    </row>
    <row r="31" spans="1:6" s="711" customFormat="1" ht="20.100000000000001" customHeight="1">
      <c r="A31" s="1770" t="s">
        <v>457</v>
      </c>
      <c r="B31" s="1525">
        <f t="shared" si="2"/>
        <v>240662</v>
      </c>
      <c r="C31" s="1762">
        <v>27733</v>
      </c>
      <c r="D31" s="1762">
        <v>212929</v>
      </c>
      <c r="E31" s="1763" t="s">
        <v>467</v>
      </c>
      <c r="F31" s="702"/>
    </row>
    <row r="32" spans="1:6" s="711" customFormat="1" ht="20.100000000000001" customHeight="1">
      <c r="A32" s="1771" t="s">
        <v>378</v>
      </c>
      <c r="B32" s="1525">
        <f t="shared" si="2"/>
        <v>115877</v>
      </c>
      <c r="C32" s="1762">
        <v>7712</v>
      </c>
      <c r="D32" s="1762">
        <v>108165</v>
      </c>
      <c r="E32" s="1764" t="s">
        <v>468</v>
      </c>
      <c r="F32" s="702"/>
    </row>
    <row r="33" spans="1:6" s="710" customFormat="1" ht="20.100000000000001" customHeight="1">
      <c r="A33" s="1772" t="s">
        <v>2095</v>
      </c>
      <c r="B33" s="1525"/>
      <c r="C33" s="1762"/>
      <c r="D33" s="1762"/>
      <c r="E33" s="1765" t="s">
        <v>289</v>
      </c>
      <c r="F33" s="703"/>
    </row>
    <row r="34" spans="1:6" s="711" customFormat="1" ht="20.100000000000001" customHeight="1">
      <c r="A34" s="1770" t="s">
        <v>457</v>
      </c>
      <c r="B34" s="1525">
        <f t="shared" si="2"/>
        <v>223796</v>
      </c>
      <c r="C34" s="1762">
        <v>49284</v>
      </c>
      <c r="D34" s="1762">
        <v>174512</v>
      </c>
      <c r="E34" s="1763" t="s">
        <v>467</v>
      </c>
      <c r="F34" s="702"/>
    </row>
    <row r="35" spans="1:6" s="710" customFormat="1" ht="20.100000000000001" customHeight="1">
      <c r="A35" s="1771" t="s">
        <v>378</v>
      </c>
      <c r="B35" s="1525">
        <f t="shared" si="2"/>
        <v>112858</v>
      </c>
      <c r="C35" s="1762">
        <v>20836</v>
      </c>
      <c r="D35" s="1762">
        <v>92022</v>
      </c>
      <c r="E35" s="1764" t="s">
        <v>468</v>
      </c>
      <c r="F35" s="703"/>
    </row>
    <row r="36" spans="1:6" s="710" customFormat="1" ht="20.100000000000001" customHeight="1">
      <c r="A36" s="1773" t="s">
        <v>469</v>
      </c>
      <c r="B36" s="1557"/>
      <c r="C36" s="1766"/>
      <c r="D36" s="1766"/>
      <c r="E36" s="1765" t="s">
        <v>470</v>
      </c>
      <c r="F36" s="703"/>
    </row>
    <row r="37" spans="1:6" s="710" customFormat="1" ht="20.100000000000001" customHeight="1">
      <c r="A37" s="1770" t="s">
        <v>457</v>
      </c>
      <c r="B37" s="1553">
        <f t="shared" ref="B37:D38" si="3">B34+B31+B28</f>
        <v>789735</v>
      </c>
      <c r="C37" s="1767">
        <f t="shared" si="3"/>
        <v>143956</v>
      </c>
      <c r="D37" s="1767">
        <f t="shared" si="3"/>
        <v>645779</v>
      </c>
      <c r="E37" s="1763" t="s">
        <v>467</v>
      </c>
      <c r="F37" s="703"/>
    </row>
    <row r="38" spans="1:6" s="710" customFormat="1" ht="20.100000000000001" customHeight="1">
      <c r="A38" s="1770" t="s">
        <v>378</v>
      </c>
      <c r="B38" s="1553">
        <f t="shared" si="3"/>
        <v>367462</v>
      </c>
      <c r="C38" s="1767">
        <f t="shared" si="3"/>
        <v>43213</v>
      </c>
      <c r="D38" s="1767">
        <f t="shared" si="3"/>
        <v>324249</v>
      </c>
      <c r="E38" s="1763" t="s">
        <v>468</v>
      </c>
      <c r="F38" s="703"/>
    </row>
    <row r="39" spans="1:6" s="710" customFormat="1" ht="12.75" customHeight="1">
      <c r="A39" s="303"/>
      <c r="B39" s="535"/>
      <c r="C39" s="1768"/>
      <c r="D39" s="1768"/>
      <c r="E39" s="1769"/>
      <c r="F39" s="703"/>
    </row>
    <row r="40" spans="1:6" s="710" customFormat="1" ht="12.75" customHeight="1">
      <c r="A40" s="302"/>
      <c r="B40" s="435"/>
      <c r="C40" s="435"/>
      <c r="D40" s="435"/>
      <c r="E40" s="334"/>
      <c r="F40" s="703"/>
    </row>
    <row r="41" spans="1:6" s="710" customFormat="1" ht="12.75" customHeight="1">
      <c r="A41" s="713"/>
      <c r="B41" s="535"/>
      <c r="C41" s="435"/>
      <c r="D41" s="535"/>
      <c r="E41" s="712"/>
      <c r="F41" s="703"/>
    </row>
    <row r="42" spans="1:6" s="710" customFormat="1" ht="11.45" customHeight="1">
      <c r="A42" s="298"/>
      <c r="B42" s="535"/>
      <c r="C42" s="535"/>
      <c r="D42" s="535"/>
      <c r="E42" s="664"/>
      <c r="F42" s="702"/>
    </row>
    <row r="43" spans="1:6" s="710" customFormat="1" ht="11.45" customHeight="1">
      <c r="A43" s="298"/>
      <c r="B43" s="535"/>
      <c r="C43" s="535"/>
      <c r="D43" s="535"/>
      <c r="E43" s="664"/>
      <c r="F43" s="702"/>
    </row>
    <row r="44" spans="1:6" s="710" customFormat="1" ht="11.45" customHeight="1">
      <c r="A44" s="298"/>
      <c r="B44" s="535"/>
      <c r="C44" s="535"/>
      <c r="D44" s="535"/>
      <c r="E44" s="664"/>
      <c r="F44" s="702"/>
    </row>
    <row r="45" spans="1:6" s="710" customFormat="1" ht="11.45" customHeight="1">
      <c r="A45" s="298"/>
      <c r="B45" s="535"/>
      <c r="C45" s="535"/>
      <c r="D45" s="535"/>
      <c r="E45" s="664"/>
      <c r="F45" s="702"/>
    </row>
    <row r="46" spans="1:6" s="710" customFormat="1" ht="11.45" customHeight="1">
      <c r="A46" s="298"/>
      <c r="B46" s="535"/>
      <c r="C46" s="535"/>
      <c r="D46" s="535"/>
      <c r="E46" s="664"/>
      <c r="F46" s="702"/>
    </row>
    <row r="47" spans="1:6" s="710" customFormat="1" ht="12.75" customHeight="1">
      <c r="A47" s="303"/>
      <c r="B47" s="535"/>
      <c r="C47" s="535"/>
      <c r="D47" s="535"/>
      <c r="E47" s="664"/>
      <c r="F47" s="703"/>
    </row>
    <row r="48" spans="1:6" s="710" customFormat="1" ht="12.75" customHeight="1">
      <c r="A48" s="298"/>
      <c r="B48" s="535"/>
      <c r="C48" s="535"/>
      <c r="D48" s="535"/>
      <c r="E48" s="664"/>
      <c r="F48" s="703"/>
    </row>
    <row r="49" spans="1:6" s="710" customFormat="1" ht="12.75" customHeight="1">
      <c r="A49" s="298"/>
      <c r="B49" s="686"/>
      <c r="C49" s="686"/>
      <c r="D49" s="686"/>
      <c r="E49" s="704"/>
      <c r="F49" s="703"/>
    </row>
    <row r="50" spans="1:6" ht="12.75" customHeight="1">
      <c r="E50" s="704"/>
    </row>
    <row r="51" spans="1:6" s="710" customFormat="1" ht="12.75" customHeight="1">
      <c r="B51" s="686"/>
      <c r="C51" s="686"/>
      <c r="D51" s="686"/>
      <c r="F51" s="703"/>
    </row>
    <row r="52" spans="1:6" s="710" customFormat="1" ht="12.75" customHeight="1">
      <c r="A52" s="636" t="s">
        <v>471</v>
      </c>
      <c r="B52" s="686"/>
      <c r="C52" s="686"/>
      <c r="D52" s="686"/>
      <c r="E52" s="714" t="s">
        <v>385</v>
      </c>
      <c r="F52" s="703"/>
    </row>
    <row r="53" spans="1:6" s="710" customFormat="1" ht="12.75" customHeight="1">
      <c r="A53" s="32" t="s">
        <v>1828</v>
      </c>
      <c r="B53" s="434"/>
      <c r="C53" s="434"/>
      <c r="D53" s="595"/>
      <c r="E53" s="586" t="s">
        <v>1827</v>
      </c>
      <c r="F53" s="703"/>
    </row>
    <row r="54" spans="1:6" s="710" customFormat="1" ht="12.75" customHeight="1">
      <c r="A54" s="2533"/>
      <c r="B54" s="2533"/>
      <c r="C54" s="2533"/>
      <c r="D54" s="2533"/>
      <c r="E54" s="2533"/>
      <c r="F54" s="702"/>
    </row>
    <row r="55" spans="1:6" s="710" customFormat="1" ht="12.75" customHeight="1">
      <c r="A55" s="298"/>
      <c r="B55" s="686"/>
      <c r="C55" s="703"/>
      <c r="D55" s="686"/>
      <c r="E55" s="686"/>
      <c r="F55" s="703"/>
    </row>
    <row r="56" spans="1:6" s="710" customFormat="1" ht="12.75" customHeight="1">
      <c r="A56" s="298"/>
      <c r="B56" s="686"/>
      <c r="C56" s="686"/>
      <c r="D56" s="686"/>
      <c r="E56" s="686"/>
      <c r="F56" s="703"/>
    </row>
    <row r="57" spans="1:6" s="710" customFormat="1" ht="15" customHeight="1">
      <c r="A57" s="302"/>
      <c r="B57" s="687"/>
      <c r="C57" s="687"/>
      <c r="D57" s="687"/>
      <c r="E57" s="687"/>
      <c r="F57" s="703"/>
    </row>
    <row r="58" spans="1:6" s="710" customFormat="1" ht="15" customHeight="1">
      <c r="A58" s="298"/>
      <c r="B58" s="686"/>
      <c r="C58" s="686"/>
      <c r="D58" s="686"/>
      <c r="E58" s="686"/>
      <c r="F58" s="703"/>
    </row>
    <row r="59" spans="1:6" s="710" customFormat="1" ht="15" customHeight="1">
      <c r="A59" s="298"/>
      <c r="B59" s="686"/>
      <c r="C59" s="686"/>
      <c r="D59" s="686"/>
      <c r="E59" s="686"/>
      <c r="F59" s="703"/>
    </row>
    <row r="60" spans="1:6" s="710" customFormat="1" ht="15" customHeight="1">
      <c r="A60" s="302"/>
      <c r="B60" s="687"/>
      <c r="C60" s="687"/>
      <c r="D60" s="687"/>
      <c r="E60" s="687"/>
      <c r="F60" s="703"/>
    </row>
    <row r="61" spans="1:6" s="710" customFormat="1" ht="15" customHeight="1">
      <c r="A61" s="298"/>
      <c r="B61" s="686"/>
      <c r="C61" s="686"/>
      <c r="D61" s="686"/>
      <c r="E61" s="686"/>
      <c r="F61" s="703"/>
    </row>
    <row r="62" spans="1:6" s="710" customFormat="1" ht="15" customHeight="1">
      <c r="A62" s="303"/>
      <c r="B62" s="686"/>
      <c r="C62" s="686"/>
      <c r="D62" s="686"/>
      <c r="E62" s="686"/>
      <c r="F62" s="703"/>
    </row>
    <row r="63" spans="1:6" s="710" customFormat="1" ht="15" customHeight="1">
      <c r="A63" s="302"/>
      <c r="B63" s="687"/>
      <c r="C63" s="687"/>
      <c r="D63" s="687"/>
      <c r="E63" s="687"/>
      <c r="F63" s="702"/>
    </row>
    <row r="64" spans="1:6" s="710" customFormat="1" ht="15" customHeight="1">
      <c r="A64" s="298"/>
      <c r="B64" s="686"/>
      <c r="C64" s="686"/>
      <c r="D64" s="686"/>
      <c r="E64" s="686"/>
      <c r="F64" s="703"/>
    </row>
    <row r="65" spans="1:6" s="710" customFormat="1" ht="15" customHeight="1">
      <c r="A65" s="298"/>
      <c r="B65" s="686"/>
      <c r="C65" s="686"/>
      <c r="D65" s="686"/>
      <c r="E65" s="686"/>
      <c r="F65" s="703"/>
    </row>
    <row r="66" spans="1:6" s="710" customFormat="1" ht="15" customHeight="1">
      <c r="A66" s="298"/>
      <c r="B66" s="686"/>
      <c r="C66" s="686"/>
      <c r="D66" s="686"/>
      <c r="E66" s="686"/>
      <c r="F66" s="703"/>
    </row>
    <row r="67" spans="1:6" s="710" customFormat="1" ht="15" customHeight="1">
      <c r="A67" s="298"/>
      <c r="B67" s="686"/>
      <c r="C67" s="686"/>
      <c r="D67" s="686"/>
      <c r="E67" s="686"/>
      <c r="F67" s="703"/>
    </row>
    <row r="68" spans="1:6" s="710" customFormat="1" ht="15" customHeight="1">
      <c r="A68" s="298"/>
      <c r="B68" s="686"/>
      <c r="C68" s="686"/>
      <c r="D68" s="686"/>
      <c r="E68" s="686"/>
      <c r="F68" s="703"/>
    </row>
    <row r="69" spans="1:6" s="710" customFormat="1" ht="15" customHeight="1">
      <c r="A69" s="303"/>
      <c r="B69" s="686"/>
      <c r="C69" s="686"/>
      <c r="D69" s="686"/>
      <c r="E69" s="686"/>
      <c r="F69" s="702"/>
    </row>
    <row r="70" spans="1:6" s="710" customFormat="1" ht="15" customHeight="1">
      <c r="A70" s="302"/>
      <c r="B70" s="687"/>
      <c r="C70" s="687"/>
      <c r="D70" s="687"/>
      <c r="E70" s="687"/>
      <c r="F70" s="703"/>
    </row>
    <row r="71" spans="1:6" s="710" customFormat="1" ht="15" customHeight="1">
      <c r="A71" s="298"/>
      <c r="B71" s="686"/>
      <c r="C71" s="686"/>
      <c r="D71" s="686"/>
      <c r="E71" s="686"/>
      <c r="F71" s="703"/>
    </row>
    <row r="72" spans="1:6" s="710" customFormat="1" ht="15" customHeight="1">
      <c r="A72" s="303"/>
      <c r="B72" s="686"/>
      <c r="C72" s="686"/>
      <c r="D72" s="686"/>
      <c r="E72" s="686"/>
      <c r="F72" s="703"/>
    </row>
    <row r="73" spans="1:6" s="710" customFormat="1" ht="15" customHeight="1">
      <c r="A73" s="303"/>
      <c r="B73" s="686"/>
      <c r="C73" s="686"/>
      <c r="D73" s="686"/>
      <c r="E73" s="686"/>
      <c r="F73" s="703"/>
    </row>
    <row r="74" spans="1:6" s="710" customFormat="1" ht="15" customHeight="1">
      <c r="A74" s="298"/>
      <c r="B74" s="686"/>
      <c r="C74" s="686"/>
      <c r="D74" s="686"/>
      <c r="E74" s="686"/>
      <c r="F74" s="703"/>
    </row>
    <row r="75" spans="1:6" s="710" customFormat="1" ht="15" customHeight="1">
      <c r="A75" s="303"/>
      <c r="B75" s="686"/>
      <c r="C75" s="686"/>
      <c r="D75" s="686"/>
      <c r="E75" s="686"/>
      <c r="F75" s="703"/>
    </row>
    <row r="76" spans="1:6" s="710" customFormat="1" ht="15" customHeight="1">
      <c r="A76" s="302"/>
      <c r="B76" s="687"/>
      <c r="C76" s="687"/>
      <c r="D76" s="687"/>
      <c r="E76" s="687"/>
      <c r="F76" s="703"/>
    </row>
    <row r="77" spans="1:6" s="710" customFormat="1" ht="15" customHeight="1">
      <c r="A77" s="298"/>
      <c r="B77" s="686"/>
      <c r="C77" s="686"/>
      <c r="D77" s="686"/>
      <c r="E77" s="686"/>
      <c r="F77" s="702"/>
    </row>
    <row r="78" spans="1:6" s="300" customFormat="1" ht="15" customHeight="1">
      <c r="A78" s="298"/>
      <c r="B78" s="686"/>
      <c r="C78" s="686"/>
      <c r="D78" s="686"/>
      <c r="E78" s="686"/>
    </row>
    <row r="79" spans="1:6" ht="15" customHeight="1">
      <c r="A79" s="298"/>
      <c r="B79" s="686"/>
      <c r="C79" s="686"/>
      <c r="D79" s="686"/>
      <c r="E79" s="686"/>
    </row>
    <row r="80" spans="1:6" ht="15" customHeight="1">
      <c r="A80" s="302"/>
      <c r="B80" s="687"/>
      <c r="C80" s="687"/>
      <c r="D80" s="687"/>
      <c r="E80" s="687"/>
    </row>
    <row r="81" spans="1:5" s="300" customFormat="1" ht="15">
      <c r="A81" s="298"/>
      <c r="B81" s="686"/>
      <c r="C81" s="686"/>
      <c r="D81" s="686"/>
      <c r="E81" s="686"/>
    </row>
    <row r="82" spans="1:5" ht="12.95" customHeight="1">
      <c r="A82" s="298"/>
      <c r="B82" s="686"/>
      <c r="C82" s="686"/>
      <c r="D82" s="686"/>
      <c r="E82" s="686"/>
    </row>
    <row r="83" spans="1:5" ht="12.95" customHeight="1">
      <c r="A83" s="298"/>
      <c r="B83" s="686"/>
      <c r="C83" s="686"/>
      <c r="D83" s="686"/>
      <c r="E83" s="686"/>
    </row>
    <row r="84" spans="1:5" ht="15">
      <c r="A84" s="303"/>
      <c r="B84" s="686"/>
      <c r="C84" s="686"/>
      <c r="D84" s="686"/>
      <c r="E84" s="686"/>
    </row>
    <row r="85" spans="1:5" ht="18" customHeight="1">
      <c r="A85" s="307"/>
      <c r="B85" s="687"/>
      <c r="C85" s="687"/>
      <c r="D85" s="687"/>
      <c r="E85" s="687"/>
    </row>
    <row r="86" spans="1:5">
      <c r="B86" s="715"/>
      <c r="C86" s="715"/>
      <c r="D86" s="715"/>
      <c r="E86" s="715"/>
    </row>
    <row r="87" spans="1:5">
      <c r="A87" s="654"/>
      <c r="B87" s="715"/>
      <c r="C87" s="715"/>
      <c r="D87" s="715"/>
      <c r="E87" s="715"/>
    </row>
    <row r="88" spans="1:5">
      <c r="B88" s="715"/>
      <c r="C88" s="715"/>
      <c r="D88" s="715"/>
      <c r="E88" s="715"/>
    </row>
    <row r="89" spans="1:5">
      <c r="B89" s="715"/>
      <c r="C89" s="715"/>
      <c r="D89" s="715"/>
      <c r="E89" s="715"/>
    </row>
    <row r="90" spans="1:5">
      <c r="B90" s="715"/>
      <c r="C90" s="715"/>
      <c r="D90" s="715"/>
      <c r="E90" s="715"/>
    </row>
    <row r="92" spans="1:5">
      <c r="B92" s="716"/>
      <c r="C92" s="716"/>
      <c r="D92" s="716"/>
      <c r="E92" s="716"/>
    </row>
    <row r="93" spans="1:5">
      <c r="B93" s="300"/>
      <c r="C93" s="300"/>
      <c r="D93" s="300"/>
      <c r="E93" s="300"/>
    </row>
    <row r="96" spans="1:5">
      <c r="B96" s="300"/>
      <c r="C96" s="300"/>
      <c r="D96" s="300"/>
      <c r="E96" s="300"/>
    </row>
  </sheetData>
  <mergeCells count="3">
    <mergeCell ref="D1:E1"/>
    <mergeCell ref="D3:E3"/>
    <mergeCell ref="A54:E54"/>
  </mergeCells>
  <pageMargins left="0.78740157480314965" right="0.78740157480314965" top="1.1811023622047245" bottom="0.98425196850393704" header="0.51181102362204722" footer="0.51181102362204722"/>
  <pageSetup paperSize="9" scale="75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sheetPr syncVertical="1" syncRef="A1">
    <tabColor theme="6" tint="-0.249977111117893"/>
  </sheetPr>
  <dimension ref="A1:F88"/>
  <sheetViews>
    <sheetView showGridLines="0" view="pageLayout" zoomScale="70" zoomScalePageLayoutView="70" workbookViewId="0">
      <selection activeCell="G4" sqref="G1:N1048576"/>
    </sheetView>
  </sheetViews>
  <sheetFormatPr baseColWidth="10" defaultColWidth="11" defaultRowHeight="12.75"/>
  <cols>
    <col min="1" max="1" width="35.140625" style="719" customWidth="1"/>
    <col min="2" max="2" width="12.5703125" style="719" customWidth="1"/>
    <col min="3" max="5" width="12.7109375" style="718" customWidth="1"/>
    <col min="6" max="6" width="35.5703125" style="719" customWidth="1"/>
    <col min="7" max="7" width="37.28515625" style="719" customWidth="1"/>
    <col min="8" max="9" width="11" style="719" customWidth="1"/>
    <col min="10" max="19" width="9.85546875" style="719" customWidth="1"/>
    <col min="20" max="23" width="11" style="719" customWidth="1"/>
    <col min="24" max="24" width="14.42578125" style="719" customWidth="1"/>
    <col min="25" max="25" width="4.140625" style="719" customWidth="1"/>
    <col min="26" max="26" width="13.28515625" style="719" customWidth="1"/>
    <col min="27" max="27" width="28.140625" style="719" customWidth="1"/>
    <col min="28" max="28" width="11" style="719" customWidth="1"/>
    <col min="29" max="29" width="14.42578125" style="719" customWidth="1"/>
    <col min="30" max="30" width="4.140625" style="719" customWidth="1"/>
    <col min="31" max="32" width="11" style="719" customWidth="1"/>
    <col min="33" max="33" width="14.42578125" style="719" customWidth="1"/>
    <col min="34" max="34" width="4.140625" style="719" customWidth="1"/>
    <col min="35" max="35" width="14.42578125" style="719" customWidth="1"/>
    <col min="36" max="16384" width="11" style="719"/>
  </cols>
  <sheetData>
    <row r="1" spans="1:6" ht="24.75" customHeight="1">
      <c r="A1" s="717" t="s">
        <v>472</v>
      </c>
      <c r="B1" s="717"/>
      <c r="E1" s="2512" t="s">
        <v>1834</v>
      </c>
      <c r="F1" s="2512"/>
    </row>
    <row r="2" spans="1:6" ht="18.95" customHeight="1">
      <c r="F2" s="720"/>
    </row>
    <row r="3" spans="1:6" ht="18.95" customHeight="1">
      <c r="A3" s="721" t="s">
        <v>473</v>
      </c>
      <c r="B3" s="721"/>
      <c r="F3" s="722" t="s">
        <v>474</v>
      </c>
    </row>
    <row r="4" spans="1:6" ht="18.95" customHeight="1">
      <c r="A4" s="723"/>
      <c r="B4" s="723"/>
      <c r="F4" s="720"/>
    </row>
    <row r="5" spans="1:6" s="724" customFormat="1" ht="18.95" customHeight="1">
      <c r="C5" s="725"/>
      <c r="D5" s="726"/>
      <c r="E5" s="726"/>
      <c r="F5" s="727"/>
    </row>
    <row r="6" spans="1:6" ht="16.5" customHeight="1">
      <c r="A6" s="1532"/>
      <c r="B6" s="1533" t="str">
        <f>LEFT(C6,4)+1&amp;"-"&amp;RIGHT(C6,4)+1</f>
        <v>2023-2024</v>
      </c>
      <c r="C6" s="1533" t="str">
        <f>LEFT(D6,4)+1&amp;"-"&amp;RIGHT(D6,4)+1</f>
        <v>2022-2023</v>
      </c>
      <c r="D6" s="1534" t="str">
        <f>LEFT(E6,4)+1&amp;"-"&amp;RIGHT(E6,4)+1</f>
        <v>2021-2022</v>
      </c>
      <c r="E6" s="1534" t="s">
        <v>1730</v>
      </c>
      <c r="F6" s="1535"/>
    </row>
    <row r="7" spans="1:6" s="724" customFormat="1" ht="8.1" customHeight="1">
      <c r="A7" s="1532"/>
      <c r="C7" s="1532"/>
      <c r="D7" s="1532"/>
      <c r="E7" s="1532"/>
      <c r="F7" s="1535"/>
    </row>
    <row r="8" spans="1:6" s="724" customFormat="1" ht="25.15" customHeight="1">
      <c r="A8" s="1536" t="s">
        <v>475</v>
      </c>
      <c r="B8" s="1537">
        <v>2188</v>
      </c>
      <c r="C8" s="1537">
        <v>2062</v>
      </c>
      <c r="D8" s="1537">
        <v>1923</v>
      </c>
      <c r="E8" s="1537">
        <v>1812</v>
      </c>
      <c r="F8" s="1538" t="s">
        <v>261</v>
      </c>
    </row>
    <row r="9" spans="1:6" s="728" customFormat="1" ht="29.45" customHeight="1">
      <c r="A9" s="1536" t="s">
        <v>476</v>
      </c>
      <c r="B9" s="1537">
        <v>10554</v>
      </c>
      <c r="C9" s="1537">
        <v>10080</v>
      </c>
      <c r="D9" s="1537">
        <v>9639</v>
      </c>
      <c r="E9" s="1537">
        <v>9596</v>
      </c>
      <c r="F9" s="1538" t="s">
        <v>372</v>
      </c>
    </row>
    <row r="10" spans="1:6" s="728" customFormat="1" ht="34.9" customHeight="1">
      <c r="A10" s="1536" t="s">
        <v>477</v>
      </c>
      <c r="C10" s="1539"/>
      <c r="D10" s="1539"/>
      <c r="E10" s="1537"/>
      <c r="F10" s="1538" t="s">
        <v>374</v>
      </c>
    </row>
    <row r="11" spans="1:6" s="728" customFormat="1" ht="21" customHeight="1">
      <c r="A11" s="1536" t="s">
        <v>2089</v>
      </c>
      <c r="C11" s="1539"/>
      <c r="D11" s="1539"/>
      <c r="E11" s="1540"/>
      <c r="F11" s="1538" t="s">
        <v>478</v>
      </c>
    </row>
    <row r="12" spans="1:6" s="728" customFormat="1" ht="21" customHeight="1">
      <c r="A12" s="1541" t="s">
        <v>457</v>
      </c>
      <c r="B12" s="1537">
        <v>83352</v>
      </c>
      <c r="C12" s="1537">
        <v>79621</v>
      </c>
      <c r="D12" s="1537">
        <v>73327</v>
      </c>
      <c r="E12" s="1537">
        <v>63484</v>
      </c>
      <c r="F12" s="1542" t="s">
        <v>467</v>
      </c>
    </row>
    <row r="13" spans="1:6" s="724" customFormat="1" ht="21" customHeight="1">
      <c r="A13" s="1543" t="s">
        <v>479</v>
      </c>
      <c r="B13" s="1540">
        <v>40702</v>
      </c>
      <c r="C13" s="1540">
        <v>38667</v>
      </c>
      <c r="D13" s="1540">
        <v>35819</v>
      </c>
      <c r="E13" s="1540">
        <v>31077</v>
      </c>
      <c r="F13" s="1535" t="s">
        <v>283</v>
      </c>
    </row>
    <row r="14" spans="1:6" s="728" customFormat="1" ht="21" customHeight="1">
      <c r="A14" s="1536" t="s">
        <v>2090</v>
      </c>
      <c r="C14" s="1539"/>
      <c r="D14" s="1539"/>
      <c r="E14" s="1539"/>
      <c r="F14" s="1538" t="s">
        <v>480</v>
      </c>
    </row>
    <row r="15" spans="1:6" s="728" customFormat="1" ht="21" customHeight="1">
      <c r="A15" s="1541" t="s">
        <v>457</v>
      </c>
      <c r="B15" s="1537">
        <v>76922</v>
      </c>
      <c r="C15" s="1537">
        <v>72897</v>
      </c>
      <c r="D15" s="1537">
        <v>64670</v>
      </c>
      <c r="E15" s="1537">
        <v>60764</v>
      </c>
      <c r="F15" s="1542" t="s">
        <v>467</v>
      </c>
    </row>
    <row r="16" spans="1:6" s="724" customFormat="1" ht="21" customHeight="1">
      <c r="A16" s="1543" t="s">
        <v>479</v>
      </c>
      <c r="B16" s="1540">
        <v>37304</v>
      </c>
      <c r="C16" s="1540">
        <v>35460</v>
      </c>
      <c r="D16" s="1540">
        <v>31571</v>
      </c>
      <c r="E16" s="1540">
        <v>29318</v>
      </c>
      <c r="F16" s="1535" t="s">
        <v>283</v>
      </c>
    </row>
    <row r="17" spans="1:6" s="728" customFormat="1" ht="21" customHeight="1">
      <c r="A17" s="1536" t="s">
        <v>2091</v>
      </c>
      <c r="B17" s="1539"/>
      <c r="C17" s="1539"/>
      <c r="D17" s="1539"/>
      <c r="E17" s="1539"/>
      <c r="F17" s="1538" t="s">
        <v>481</v>
      </c>
    </row>
    <row r="18" spans="1:6" s="728" customFormat="1" ht="21" customHeight="1">
      <c r="A18" s="1541" t="s">
        <v>457</v>
      </c>
      <c r="B18" s="1537">
        <v>74966</v>
      </c>
      <c r="C18" s="1537">
        <v>69140</v>
      </c>
      <c r="D18" s="1537">
        <v>64699</v>
      </c>
      <c r="E18" s="1537">
        <v>56415</v>
      </c>
      <c r="F18" s="1542" t="s">
        <v>467</v>
      </c>
    </row>
    <row r="19" spans="1:6" s="724" customFormat="1" ht="21" customHeight="1">
      <c r="A19" s="1543" t="s">
        <v>479</v>
      </c>
      <c r="B19" s="1540">
        <v>35978</v>
      </c>
      <c r="C19" s="1540">
        <v>32919</v>
      </c>
      <c r="D19" s="1540">
        <v>30694</v>
      </c>
      <c r="E19" s="1540">
        <v>27126</v>
      </c>
      <c r="F19" s="1535" t="s">
        <v>283</v>
      </c>
    </row>
    <row r="20" spans="1:6" s="728" customFormat="1" ht="33" customHeight="1">
      <c r="A20" s="1536" t="s">
        <v>482</v>
      </c>
      <c r="B20" s="1537">
        <v>235240</v>
      </c>
      <c r="C20" s="1537">
        <f>C12+C15+C18</f>
        <v>221658</v>
      </c>
      <c r="D20" s="1537">
        <v>202696</v>
      </c>
      <c r="E20" s="1537">
        <f>E18+E15+E12</f>
        <v>180663</v>
      </c>
      <c r="F20" s="1538" t="s">
        <v>483</v>
      </c>
    </row>
    <row r="21" spans="1:6" s="728" customFormat="1" ht="21" customHeight="1">
      <c r="A21" s="1544" t="s">
        <v>282</v>
      </c>
      <c r="B21" s="1540">
        <v>113984</v>
      </c>
      <c r="C21" s="1540">
        <f>C13+C16+C19</f>
        <v>107046</v>
      </c>
      <c r="D21" s="1540">
        <v>98084</v>
      </c>
      <c r="E21" s="1540">
        <f>E19+E16+E13</f>
        <v>87521</v>
      </c>
      <c r="F21" s="1538" t="s">
        <v>283</v>
      </c>
    </row>
    <row r="22" spans="1:6" s="724" customFormat="1" ht="18" customHeight="1">
      <c r="A22" s="719"/>
      <c r="F22" s="727"/>
    </row>
    <row r="23" spans="1:6" s="724" customFormat="1" ht="15">
      <c r="A23" s="719"/>
      <c r="B23" s="719"/>
      <c r="C23" s="718"/>
      <c r="D23" s="718"/>
      <c r="E23" s="718"/>
      <c r="F23" s="727"/>
    </row>
    <row r="24" spans="1:6" s="724" customFormat="1" ht="15">
      <c r="A24" s="719"/>
      <c r="B24" s="719"/>
      <c r="C24" s="718"/>
      <c r="D24" s="718"/>
      <c r="E24" s="718"/>
      <c r="F24" s="727"/>
    </row>
    <row r="25" spans="1:6" s="724" customFormat="1" ht="15">
      <c r="A25" s="719"/>
      <c r="B25" s="719"/>
      <c r="C25" s="718"/>
      <c r="D25" s="718"/>
      <c r="E25" s="718"/>
      <c r="F25" s="727"/>
    </row>
    <row r="26" spans="1:6" s="724" customFormat="1" ht="15">
      <c r="A26" s="719"/>
      <c r="B26" s="719"/>
      <c r="C26" s="718"/>
      <c r="D26" s="718"/>
      <c r="E26" s="718"/>
      <c r="F26" s="727"/>
    </row>
    <row r="27" spans="1:6" s="724" customFormat="1" ht="15">
      <c r="A27" s="719"/>
      <c r="B27" s="719"/>
      <c r="C27" s="718"/>
      <c r="D27" s="718"/>
      <c r="E27" s="718"/>
      <c r="F27" s="727"/>
    </row>
    <row r="28" spans="1:6" s="724" customFormat="1" ht="15">
      <c r="A28" s="719"/>
      <c r="B28" s="719"/>
      <c r="C28" s="718"/>
      <c r="D28" s="718"/>
      <c r="E28" s="718"/>
      <c r="F28" s="727"/>
    </row>
    <row r="29" spans="1:6" s="724" customFormat="1" ht="15">
      <c r="A29" s="719"/>
      <c r="B29" s="719"/>
      <c r="C29" s="718"/>
      <c r="D29" s="718"/>
      <c r="E29" s="718"/>
      <c r="F29" s="727"/>
    </row>
    <row r="30" spans="1:6" s="724" customFormat="1" ht="15">
      <c r="A30" s="719"/>
      <c r="B30" s="719"/>
      <c r="C30" s="718"/>
      <c r="D30" s="718"/>
      <c r="E30" s="718"/>
      <c r="F30" s="727"/>
    </row>
    <row r="31" spans="1:6" s="724" customFormat="1" ht="15">
      <c r="A31" s="719"/>
      <c r="B31" s="719"/>
      <c r="C31" s="718"/>
      <c r="D31" s="718"/>
      <c r="E31" s="718"/>
      <c r="F31" s="727"/>
    </row>
    <row r="32" spans="1:6" s="724" customFormat="1" ht="15">
      <c r="A32" s="729" t="s">
        <v>259</v>
      </c>
      <c r="B32" s="729"/>
      <c r="C32" s="718"/>
      <c r="D32" s="718"/>
      <c r="E32" s="718"/>
      <c r="F32" s="727"/>
    </row>
    <row r="33" spans="1:6" s="724" customFormat="1" ht="15">
      <c r="A33" s="719"/>
      <c r="B33" s="719"/>
      <c r="C33" s="718"/>
      <c r="D33" s="718"/>
      <c r="E33" s="718"/>
      <c r="F33" s="727"/>
    </row>
    <row r="34" spans="1:6" s="724" customFormat="1" ht="15">
      <c r="A34" s="719"/>
      <c r="B34" s="719"/>
      <c r="C34" s="718"/>
      <c r="D34" s="718"/>
      <c r="E34" s="718"/>
      <c r="F34" s="727"/>
    </row>
    <row r="35" spans="1:6" s="724" customFormat="1" ht="15">
      <c r="A35" s="719"/>
      <c r="B35" s="719"/>
      <c r="C35" s="718"/>
      <c r="D35" s="718"/>
      <c r="E35" s="718"/>
      <c r="F35" s="727"/>
    </row>
    <row r="36" spans="1:6" s="724" customFormat="1" ht="15">
      <c r="A36" s="719"/>
      <c r="B36" s="719"/>
      <c r="C36" s="718"/>
      <c r="D36" s="718"/>
      <c r="E36" s="718"/>
      <c r="F36" s="727"/>
    </row>
    <row r="37" spans="1:6" s="724" customFormat="1" ht="15">
      <c r="A37" s="719"/>
      <c r="B37" s="719"/>
      <c r="C37" s="718"/>
      <c r="D37" s="718"/>
      <c r="E37" s="718"/>
      <c r="F37" s="727"/>
    </row>
    <row r="38" spans="1:6" s="724" customFormat="1" ht="15">
      <c r="A38" s="719"/>
      <c r="B38" s="719"/>
      <c r="C38" s="718"/>
      <c r="D38" s="718"/>
      <c r="E38" s="718"/>
      <c r="F38" s="727"/>
    </row>
    <row r="39" spans="1:6" s="724" customFormat="1" ht="15">
      <c r="A39" s="719"/>
      <c r="B39" s="719"/>
      <c r="C39" s="718"/>
      <c r="D39" s="718"/>
      <c r="E39" s="718"/>
      <c r="F39" s="727"/>
    </row>
    <row r="40" spans="1:6" s="724" customFormat="1" ht="15">
      <c r="A40" s="719"/>
      <c r="B40" s="719"/>
      <c r="C40" s="718"/>
      <c r="D40" s="718"/>
      <c r="E40" s="718"/>
      <c r="F40" s="727"/>
    </row>
    <row r="41" spans="1:6" s="724" customFormat="1" ht="15">
      <c r="A41" s="719"/>
      <c r="B41" s="719"/>
      <c r="C41" s="718"/>
      <c r="D41" s="718"/>
      <c r="E41" s="718"/>
      <c r="F41" s="727"/>
    </row>
    <row r="42" spans="1:6" s="724" customFormat="1" ht="15">
      <c r="A42" s="719"/>
      <c r="B42" s="719"/>
      <c r="C42" s="718"/>
      <c r="D42" s="718"/>
      <c r="E42" s="718"/>
      <c r="F42" s="727"/>
    </row>
    <row r="43" spans="1:6" s="724" customFormat="1" ht="15">
      <c r="A43" s="719"/>
      <c r="B43" s="719"/>
      <c r="C43" s="718"/>
      <c r="D43" s="718"/>
      <c r="E43" s="718"/>
      <c r="F43" s="727"/>
    </row>
    <row r="44" spans="1:6" s="724" customFormat="1" ht="15">
      <c r="A44" s="719"/>
      <c r="B44" s="719"/>
      <c r="C44" s="718"/>
      <c r="D44" s="718"/>
      <c r="E44" s="718"/>
      <c r="F44" s="727"/>
    </row>
    <row r="45" spans="1:6" s="724" customFormat="1" ht="15">
      <c r="A45" s="719"/>
      <c r="B45" s="719"/>
      <c r="C45" s="718"/>
      <c r="D45" s="718"/>
      <c r="E45" s="718"/>
      <c r="F45" s="727"/>
    </row>
    <row r="46" spans="1:6" s="724" customFormat="1" ht="15">
      <c r="A46" s="719"/>
      <c r="B46" s="719"/>
      <c r="C46" s="718"/>
      <c r="D46" s="718"/>
      <c r="E46" s="718"/>
      <c r="F46" s="727"/>
    </row>
    <row r="47" spans="1:6" s="724" customFormat="1" ht="12.75" customHeight="1">
      <c r="A47" s="719"/>
      <c r="B47" s="719"/>
      <c r="C47" s="718"/>
      <c r="D47" s="718"/>
      <c r="E47" s="718"/>
      <c r="F47" s="727"/>
    </row>
    <row r="48" spans="1:6" ht="12.75" customHeight="1">
      <c r="F48" s="720"/>
    </row>
    <row r="49" spans="1:6" ht="12.75" customHeight="1">
      <c r="F49" s="720"/>
    </row>
    <row r="50" spans="1:6" s="724" customFormat="1" ht="12.75" customHeight="1">
      <c r="C50" s="718"/>
      <c r="D50" s="718"/>
      <c r="E50" s="718"/>
    </row>
    <row r="51" spans="1:6" s="724" customFormat="1" ht="12.75" customHeight="1">
      <c r="C51" s="718"/>
      <c r="D51" s="718"/>
      <c r="E51" s="718"/>
    </row>
    <row r="52" spans="1:6" s="724" customFormat="1" ht="12.75" customHeight="1">
      <c r="C52" s="718"/>
      <c r="D52" s="718"/>
      <c r="E52" s="718"/>
    </row>
    <row r="53" spans="1:6" s="724" customFormat="1" ht="12.75" customHeight="1">
      <c r="A53" s="32" t="s">
        <v>1828</v>
      </c>
      <c r="B53" s="32"/>
      <c r="C53" s="32"/>
      <c r="D53" s="32"/>
      <c r="E53" s="588"/>
      <c r="F53" s="586" t="s">
        <v>1827</v>
      </c>
    </row>
    <row r="54" spans="1:6" s="151" customFormat="1" ht="12.75" customHeight="1">
      <c r="C54" s="193"/>
      <c r="D54" s="193"/>
      <c r="E54" s="193"/>
    </row>
    <row r="55" spans="1:6" s="151" customFormat="1" ht="12.75" customHeight="1">
      <c r="A55" s="730"/>
      <c r="B55" s="730"/>
      <c r="C55" s="193"/>
      <c r="D55" s="193"/>
      <c r="E55" s="193"/>
      <c r="F55" s="658"/>
    </row>
    <row r="56" spans="1:6" s="151" customFormat="1" ht="12.75" customHeight="1">
      <c r="A56" s="611"/>
      <c r="B56" s="611"/>
      <c r="C56" s="193"/>
      <c r="D56" s="193"/>
      <c r="E56" s="193"/>
      <c r="F56" s="658"/>
    </row>
    <row r="57" spans="1:6" s="731" customFormat="1" ht="12.75" customHeight="1"/>
    <row r="58" spans="1:6" s="724" customFormat="1" ht="12.75" customHeight="1">
      <c r="A58" s="2534"/>
      <c r="B58" s="2534"/>
      <c r="C58" s="2534"/>
      <c r="D58" s="2534"/>
      <c r="E58" s="2534"/>
      <c r="F58" s="2534"/>
    </row>
    <row r="59" spans="1:6" s="724" customFormat="1" ht="12.75" customHeight="1">
      <c r="C59" s="725"/>
      <c r="D59" s="725"/>
      <c r="E59" s="725"/>
    </row>
    <row r="60" spans="1:6" s="724" customFormat="1" ht="12.75" customHeight="1">
      <c r="C60" s="718"/>
      <c r="D60" s="718"/>
      <c r="E60" s="718"/>
    </row>
    <row r="61" spans="1:6" s="724" customFormat="1" ht="12.75" customHeight="1">
      <c r="C61" s="725"/>
      <c r="D61" s="725"/>
      <c r="E61" s="725"/>
    </row>
    <row r="62" spans="1:6" s="724" customFormat="1" ht="12.75" customHeight="1">
      <c r="C62" s="725"/>
      <c r="D62" s="725"/>
      <c r="E62" s="725"/>
    </row>
    <row r="63" spans="1:6" s="724" customFormat="1" ht="12.75" customHeight="1">
      <c r="C63" s="725"/>
      <c r="D63" s="725"/>
      <c r="E63" s="725"/>
    </row>
    <row r="64" spans="1:6" s="724" customFormat="1" ht="12.75" customHeight="1">
      <c r="C64" s="725"/>
      <c r="D64" s="725"/>
      <c r="E64" s="725"/>
    </row>
    <row r="65" spans="3:5" s="724" customFormat="1" ht="12.75" customHeight="1">
      <c r="C65" s="725"/>
      <c r="D65" s="725"/>
      <c r="E65" s="725"/>
    </row>
    <row r="66" spans="3:5" s="724" customFormat="1" ht="12.75" customHeight="1">
      <c r="C66" s="725"/>
      <c r="D66" s="725"/>
      <c r="E66" s="725"/>
    </row>
    <row r="67" spans="3:5" s="724" customFormat="1" ht="15">
      <c r="C67" s="725"/>
      <c r="D67" s="725"/>
      <c r="E67" s="725"/>
    </row>
    <row r="68" spans="3:5" s="724" customFormat="1" ht="15">
      <c r="C68" s="725"/>
      <c r="D68" s="725"/>
      <c r="E68" s="725"/>
    </row>
    <row r="69" spans="3:5" s="724" customFormat="1" ht="15">
      <c r="C69" s="725"/>
      <c r="D69" s="725"/>
      <c r="E69" s="725"/>
    </row>
    <row r="70" spans="3:5" s="724" customFormat="1" ht="15">
      <c r="C70" s="725"/>
      <c r="D70" s="725"/>
      <c r="E70" s="725"/>
    </row>
    <row r="71" spans="3:5" s="724" customFormat="1" ht="15">
      <c r="C71" s="725"/>
      <c r="D71" s="725"/>
      <c r="E71" s="725"/>
    </row>
    <row r="72" spans="3:5" s="724" customFormat="1" ht="15">
      <c r="C72" s="725"/>
      <c r="D72" s="725"/>
      <c r="E72" s="725"/>
    </row>
    <row r="73" spans="3:5" s="724" customFormat="1" ht="15">
      <c r="C73" s="725"/>
      <c r="D73" s="725"/>
      <c r="E73" s="725"/>
    </row>
    <row r="74" spans="3:5" s="724" customFormat="1" ht="15">
      <c r="C74" s="725"/>
      <c r="D74" s="725"/>
      <c r="E74" s="725"/>
    </row>
    <row r="75" spans="3:5" s="724" customFormat="1" ht="15">
      <c r="C75" s="725"/>
      <c r="D75" s="725"/>
      <c r="E75" s="725"/>
    </row>
    <row r="76" spans="3:5" s="724" customFormat="1" ht="15">
      <c r="C76" s="725"/>
      <c r="D76" s="725"/>
      <c r="E76" s="725"/>
    </row>
    <row r="77" spans="3:5" s="724" customFormat="1" ht="15">
      <c r="C77" s="725"/>
      <c r="D77" s="725"/>
      <c r="E77" s="725"/>
    </row>
    <row r="78" spans="3:5" s="724" customFormat="1" ht="15">
      <c r="C78" s="725"/>
      <c r="D78" s="725"/>
      <c r="E78" s="725"/>
    </row>
    <row r="79" spans="3:5" s="724" customFormat="1" ht="15">
      <c r="C79" s="725"/>
      <c r="D79" s="725"/>
      <c r="E79" s="725"/>
    </row>
    <row r="80" spans="3:5" s="724" customFormat="1" ht="15">
      <c r="C80" s="725"/>
      <c r="D80" s="725"/>
      <c r="E80" s="725"/>
    </row>
    <row r="81" spans="3:5" s="724" customFormat="1" ht="15">
      <c r="C81" s="725"/>
      <c r="D81" s="725"/>
      <c r="E81" s="725"/>
    </row>
    <row r="82" spans="3:5" s="724" customFormat="1" ht="15">
      <c r="C82" s="725"/>
      <c r="D82" s="725"/>
      <c r="E82" s="725"/>
    </row>
    <row r="83" spans="3:5" s="724" customFormat="1" ht="15">
      <c r="C83" s="725"/>
      <c r="D83" s="725"/>
      <c r="E83" s="725"/>
    </row>
    <row r="84" spans="3:5" s="724" customFormat="1" ht="15">
      <c r="C84" s="725"/>
      <c r="D84" s="725"/>
      <c r="E84" s="725"/>
    </row>
    <row r="85" spans="3:5" s="724" customFormat="1" ht="15">
      <c r="C85" s="725"/>
      <c r="D85" s="725"/>
      <c r="E85" s="725"/>
    </row>
    <row r="86" spans="3:5" s="724" customFormat="1" ht="15">
      <c r="C86" s="725"/>
      <c r="D86" s="725"/>
      <c r="E86" s="725"/>
    </row>
    <row r="87" spans="3:5" s="724" customFormat="1" ht="15">
      <c r="C87" s="725"/>
      <c r="D87" s="725"/>
      <c r="E87" s="725"/>
    </row>
    <row r="88" spans="3:5" s="724" customFormat="1" ht="15">
      <c r="C88" s="725"/>
      <c r="D88" s="725"/>
      <c r="E88" s="725"/>
    </row>
  </sheetData>
  <mergeCells count="2">
    <mergeCell ref="E1:F1"/>
    <mergeCell ref="A58:F58"/>
  </mergeCells>
  <pageMargins left="0.78740157480314965" right="0.78740157480314965" top="1.1811023622047245" bottom="0.98425196850393704" header="0.51181102362204722" footer="0.51181102362204722"/>
  <pageSetup paperSize="9" scale="70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>
  <sheetPr syncVertical="1" syncRef="A1">
    <tabColor theme="6" tint="-0.249977111117893"/>
  </sheetPr>
  <dimension ref="A1:E117"/>
  <sheetViews>
    <sheetView showGridLines="0" view="pageLayout" zoomScale="70" zoomScalePageLayoutView="70" workbookViewId="0">
      <selection activeCell="A7" sqref="A7"/>
    </sheetView>
  </sheetViews>
  <sheetFormatPr baseColWidth="10" defaultColWidth="11" defaultRowHeight="19.5" customHeight="1"/>
  <cols>
    <col min="1" max="1" width="34.42578125" style="734" customWidth="1"/>
    <col min="2" max="2" width="14.42578125" style="734" customWidth="1"/>
    <col min="3" max="3" width="12.85546875" style="733" customWidth="1"/>
    <col min="4" max="4" width="12.85546875" style="734" customWidth="1"/>
    <col min="5" max="5" width="37.42578125" style="733" customWidth="1"/>
    <col min="6" max="10" width="11" style="734" customWidth="1"/>
    <col min="11" max="15" width="14.42578125" style="734" customWidth="1"/>
    <col min="16" max="16" width="37.28515625" style="734" customWidth="1"/>
    <col min="17" max="18" width="11" style="734" customWidth="1"/>
    <col min="19" max="28" width="9.85546875" style="734" customWidth="1"/>
    <col min="29" max="32" width="11" style="734" customWidth="1"/>
    <col min="33" max="33" width="14.42578125" style="734" customWidth="1"/>
    <col min="34" max="34" width="4.140625" style="734" customWidth="1"/>
    <col min="35" max="35" width="13.28515625" style="734" customWidth="1"/>
    <col min="36" max="36" width="28.140625" style="734" customWidth="1"/>
    <col min="37" max="37" width="11" style="734" customWidth="1"/>
    <col min="38" max="38" width="14.42578125" style="734" customWidth="1"/>
    <col min="39" max="39" width="4.140625" style="734" customWidth="1"/>
    <col min="40" max="41" width="11" style="734" customWidth="1"/>
    <col min="42" max="42" width="14.42578125" style="734" customWidth="1"/>
    <col min="43" max="43" width="4.140625" style="734" customWidth="1"/>
    <col min="44" max="44" width="14.42578125" style="734" customWidth="1"/>
    <col min="45" max="16384" width="11" style="734"/>
  </cols>
  <sheetData>
    <row r="1" spans="1:5" ht="19.5" customHeight="1">
      <c r="A1" s="732" t="s">
        <v>472</v>
      </c>
      <c r="B1" s="732"/>
      <c r="D1" s="2535" t="s">
        <v>1834</v>
      </c>
      <c r="E1" s="2535"/>
    </row>
    <row r="2" spans="1:5" ht="19.5" customHeight="1">
      <c r="E2" s="735"/>
    </row>
    <row r="3" spans="1:5" ht="20.25">
      <c r="A3" s="736" t="s">
        <v>484</v>
      </c>
      <c r="B3" s="736"/>
      <c r="E3" s="737" t="s">
        <v>485</v>
      </c>
    </row>
    <row r="4" spans="1:5" ht="20.25">
      <c r="A4" s="738" t="s">
        <v>388</v>
      </c>
      <c r="B4" s="738"/>
      <c r="E4" s="739" t="s">
        <v>389</v>
      </c>
    </row>
    <row r="5" spans="1:5" ht="19.5" customHeight="1">
      <c r="A5" s="738"/>
      <c r="B5" s="738"/>
      <c r="E5" s="740"/>
    </row>
    <row r="6" spans="1:5" ht="14.25" customHeight="1">
      <c r="A6" s="738"/>
      <c r="B6" s="738"/>
      <c r="C6" s="2536" t="s">
        <v>1709</v>
      </c>
      <c r="D6" s="2536"/>
      <c r="E6" s="740"/>
    </row>
    <row r="7" spans="1:5" s="743" customFormat="1" ht="16.5" customHeight="1">
      <c r="A7" s="1759" t="s">
        <v>2357</v>
      </c>
      <c r="B7" s="741" t="s">
        <v>261</v>
      </c>
      <c r="C7" s="741" t="s">
        <v>15</v>
      </c>
      <c r="D7" s="741" t="s">
        <v>275</v>
      </c>
      <c r="E7" s="1658" t="s">
        <v>2356</v>
      </c>
    </row>
    <row r="8" spans="1:5" ht="14.25" customHeight="1">
      <c r="A8" s="214"/>
      <c r="B8" s="744" t="s">
        <v>262</v>
      </c>
      <c r="C8" s="744" t="s">
        <v>33</v>
      </c>
      <c r="D8" s="744" t="s">
        <v>353</v>
      </c>
      <c r="E8" s="217"/>
    </row>
    <row r="9" spans="1:5" s="743" customFormat="1" ht="7.5" customHeight="1">
      <c r="A9" s="118"/>
      <c r="B9" s="118"/>
      <c r="C9" s="744"/>
      <c r="D9" s="744"/>
      <c r="E9" s="619"/>
    </row>
    <row r="10" spans="1:5" s="742" customFormat="1" ht="5.25" customHeight="1">
      <c r="A10" s="214"/>
      <c r="B10" s="745"/>
      <c r="C10" s="746"/>
      <c r="D10" s="746"/>
      <c r="E10" s="217"/>
    </row>
    <row r="11" spans="1:5" s="742" customFormat="1" ht="17.100000000000001" customHeight="1">
      <c r="A11" s="51" t="s">
        <v>35</v>
      </c>
      <c r="B11" s="222">
        <f>SUM(B12:B19)</f>
        <v>189</v>
      </c>
      <c r="C11" s="222">
        <f>SUM(C12:C19)</f>
        <v>19172</v>
      </c>
      <c r="D11" s="222">
        <f>SUM(D12:D19)</f>
        <v>9403</v>
      </c>
      <c r="E11" s="53" t="s">
        <v>36</v>
      </c>
    </row>
    <row r="12" spans="1:5" s="743" customFormat="1" ht="17.100000000000001" customHeight="1">
      <c r="A12" s="54" t="s">
        <v>37</v>
      </c>
      <c r="B12" s="55">
        <v>4</v>
      </c>
      <c r="C12" s="55">
        <v>243</v>
      </c>
      <c r="D12" s="55">
        <v>121</v>
      </c>
      <c r="E12" s="56" t="s">
        <v>38</v>
      </c>
    </row>
    <row r="13" spans="1:5" s="743" customFormat="1" ht="17.100000000000001" customHeight="1">
      <c r="A13" s="54" t="s">
        <v>39</v>
      </c>
      <c r="B13" s="55">
        <v>4</v>
      </c>
      <c r="C13" s="55">
        <v>303</v>
      </c>
      <c r="D13" s="55">
        <v>163</v>
      </c>
      <c r="E13" s="56" t="s">
        <v>40</v>
      </c>
    </row>
    <row r="14" spans="1:5" s="743" customFormat="1" ht="17.100000000000001" customHeight="1">
      <c r="A14" s="57" t="s">
        <v>41</v>
      </c>
      <c r="B14" s="55">
        <v>1</v>
      </c>
      <c r="C14" s="55">
        <v>40</v>
      </c>
      <c r="D14" s="55">
        <v>20</v>
      </c>
      <c r="E14" s="56" t="s">
        <v>42</v>
      </c>
    </row>
    <row r="15" spans="1:5" s="743" customFormat="1" ht="17.100000000000001" customHeight="1">
      <c r="A15" s="58" t="s">
        <v>43</v>
      </c>
      <c r="B15" s="55">
        <v>15</v>
      </c>
      <c r="C15" s="55">
        <v>1667</v>
      </c>
      <c r="D15" s="55">
        <v>843</v>
      </c>
      <c r="E15" s="56" t="s">
        <v>44</v>
      </c>
    </row>
    <row r="16" spans="1:5" s="742" customFormat="1" ht="17.100000000000001" customHeight="1">
      <c r="A16" s="58" t="s">
        <v>45</v>
      </c>
      <c r="B16" s="55">
        <v>4</v>
      </c>
      <c r="C16" s="55">
        <v>249</v>
      </c>
      <c r="D16" s="55">
        <v>115</v>
      </c>
      <c r="E16" s="56" t="s">
        <v>46</v>
      </c>
    </row>
    <row r="17" spans="1:5" s="743" customFormat="1" ht="17.100000000000001" customHeight="1">
      <c r="A17" s="58" t="s">
        <v>47</v>
      </c>
      <c r="B17" s="55">
        <v>113</v>
      </c>
      <c r="C17" s="55">
        <v>11636</v>
      </c>
      <c r="D17" s="55">
        <v>5665</v>
      </c>
      <c r="E17" s="56" t="s">
        <v>48</v>
      </c>
    </row>
    <row r="18" spans="1:5" s="743" customFormat="1" ht="17.100000000000001" customHeight="1">
      <c r="A18" s="58" t="s">
        <v>49</v>
      </c>
      <c r="B18" s="55">
        <v>34</v>
      </c>
      <c r="C18" s="55">
        <v>3873</v>
      </c>
      <c r="D18" s="55">
        <v>1892</v>
      </c>
      <c r="E18" s="56" t="s">
        <v>50</v>
      </c>
    </row>
    <row r="19" spans="1:5" s="743" customFormat="1" ht="17.100000000000001" customHeight="1">
      <c r="A19" s="58" t="s">
        <v>51</v>
      </c>
      <c r="B19" s="55">
        <v>14</v>
      </c>
      <c r="C19" s="55">
        <v>1161</v>
      </c>
      <c r="D19" s="55">
        <v>584</v>
      </c>
      <c r="E19" s="56" t="s">
        <v>52</v>
      </c>
    </row>
    <row r="20" spans="1:5" s="743" customFormat="1" ht="17.100000000000001" customHeight="1">
      <c r="A20" s="59" t="s">
        <v>53</v>
      </c>
      <c r="B20" s="222">
        <f>SUM(B21:B28)</f>
        <v>89</v>
      </c>
      <c r="C20" s="222">
        <f>SUM(C21:C28)</f>
        <v>8990</v>
      </c>
      <c r="D20" s="222">
        <f>SUM(D21:D28)</f>
        <v>4436</v>
      </c>
      <c r="E20" s="60" t="s">
        <v>54</v>
      </c>
    </row>
    <row r="21" spans="1:5" s="743" customFormat="1" ht="17.100000000000001" customHeight="1">
      <c r="A21" s="54" t="s">
        <v>55</v>
      </c>
      <c r="B21" s="55">
        <v>10</v>
      </c>
      <c r="C21" s="55">
        <v>922</v>
      </c>
      <c r="D21" s="55">
        <v>459</v>
      </c>
      <c r="E21" s="61" t="s">
        <v>56</v>
      </c>
    </row>
    <row r="22" spans="1:5" s="743" customFormat="1" ht="17.100000000000001" customHeight="1">
      <c r="A22" s="54" t="s">
        <v>57</v>
      </c>
      <c r="B22" s="55">
        <v>2</v>
      </c>
      <c r="C22" s="55">
        <v>99</v>
      </c>
      <c r="D22" s="55">
        <v>43</v>
      </c>
      <c r="E22" s="61" t="s">
        <v>58</v>
      </c>
    </row>
    <row r="23" spans="1:5" s="743" customFormat="1" ht="17.100000000000001" customHeight="1">
      <c r="A23" s="54" t="s">
        <v>59</v>
      </c>
      <c r="B23" s="55">
        <v>2</v>
      </c>
      <c r="C23" s="55">
        <v>168</v>
      </c>
      <c r="D23" s="55">
        <v>88</v>
      </c>
      <c r="E23" s="61" t="s">
        <v>60</v>
      </c>
    </row>
    <row r="24" spans="1:5" s="743" customFormat="1" ht="17.100000000000001" customHeight="1">
      <c r="A24" s="54" t="s">
        <v>61</v>
      </c>
      <c r="B24" s="55">
        <v>6</v>
      </c>
      <c r="C24" s="55">
        <v>571</v>
      </c>
      <c r="D24" s="55">
        <v>263</v>
      </c>
      <c r="E24" s="56" t="s">
        <v>62</v>
      </c>
    </row>
    <row r="25" spans="1:5" s="743" customFormat="1" ht="17.100000000000001" customHeight="1">
      <c r="A25" s="54" t="s">
        <v>63</v>
      </c>
      <c r="B25" s="55">
        <v>1</v>
      </c>
      <c r="C25" s="55">
        <v>121</v>
      </c>
      <c r="D25" s="55">
        <v>71</v>
      </c>
      <c r="E25" s="61" t="s">
        <v>64</v>
      </c>
    </row>
    <row r="26" spans="1:5" s="742" customFormat="1" ht="17.100000000000001" customHeight="1">
      <c r="A26" s="54" t="s">
        <v>65</v>
      </c>
      <c r="B26" s="55">
        <v>19</v>
      </c>
      <c r="C26" s="55">
        <v>2005</v>
      </c>
      <c r="D26" s="55">
        <v>988</v>
      </c>
      <c r="E26" s="61" t="s">
        <v>66</v>
      </c>
    </row>
    <row r="27" spans="1:5" s="743" customFormat="1" ht="17.100000000000001" customHeight="1">
      <c r="A27" s="54" t="s">
        <v>67</v>
      </c>
      <c r="B27" s="55">
        <v>44</v>
      </c>
      <c r="C27" s="55">
        <v>4548</v>
      </c>
      <c r="D27" s="55">
        <v>2261</v>
      </c>
      <c r="E27" s="61" t="s">
        <v>68</v>
      </c>
    </row>
    <row r="28" spans="1:5" s="743" customFormat="1" ht="17.100000000000001" customHeight="1">
      <c r="A28" s="54" t="s">
        <v>69</v>
      </c>
      <c r="B28" s="55">
        <v>5</v>
      </c>
      <c r="C28" s="55">
        <v>556</v>
      </c>
      <c r="D28" s="55">
        <v>263</v>
      </c>
      <c r="E28" s="61" t="s">
        <v>70</v>
      </c>
    </row>
    <row r="29" spans="1:5" s="743" customFormat="1" ht="17.100000000000001" customHeight="1">
      <c r="A29" s="51" t="s">
        <v>71</v>
      </c>
      <c r="B29" s="222">
        <f>SUM(B30:B38)</f>
        <v>288</v>
      </c>
      <c r="C29" s="222">
        <f>SUM(C30:C38)</f>
        <v>26221</v>
      </c>
      <c r="D29" s="222">
        <f>SUM(D30:D38)</f>
        <v>12857</v>
      </c>
      <c r="E29" s="53" t="s">
        <v>72</v>
      </c>
    </row>
    <row r="30" spans="1:5" s="743" customFormat="1" ht="17.100000000000001" customHeight="1">
      <c r="A30" s="62" t="s">
        <v>73</v>
      </c>
      <c r="B30" s="55">
        <v>88</v>
      </c>
      <c r="C30" s="55">
        <v>9049</v>
      </c>
      <c r="D30" s="55">
        <v>4428</v>
      </c>
      <c r="E30" s="747" t="s">
        <v>487</v>
      </c>
    </row>
    <row r="31" spans="1:5" s="743" customFormat="1" ht="17.100000000000001" customHeight="1">
      <c r="A31" s="63" t="s">
        <v>75</v>
      </c>
      <c r="B31" s="55">
        <v>3</v>
      </c>
      <c r="C31" s="55">
        <v>81</v>
      </c>
      <c r="D31" s="55">
        <v>37</v>
      </c>
      <c r="E31" s="747" t="s">
        <v>488</v>
      </c>
    </row>
    <row r="32" spans="1:5" s="743" customFormat="1" ht="17.100000000000001" customHeight="1">
      <c r="A32" s="62" t="s">
        <v>77</v>
      </c>
      <c r="B32" s="55">
        <v>7</v>
      </c>
      <c r="C32" s="55">
        <v>617</v>
      </c>
      <c r="D32" s="55">
        <v>308</v>
      </c>
      <c r="E32" s="747" t="s">
        <v>489</v>
      </c>
    </row>
    <row r="33" spans="1:5" s="743" customFormat="1" ht="17.100000000000001" customHeight="1">
      <c r="A33" s="54" t="s">
        <v>79</v>
      </c>
      <c r="B33" s="55">
        <v>137</v>
      </c>
      <c r="C33" s="55">
        <v>11989</v>
      </c>
      <c r="D33" s="55">
        <v>5947</v>
      </c>
      <c r="E33" s="747" t="s">
        <v>490</v>
      </c>
    </row>
    <row r="34" spans="1:5" s="743" customFormat="1" ht="17.100000000000001" customHeight="1">
      <c r="A34" s="63" t="s">
        <v>81</v>
      </c>
      <c r="B34" s="55">
        <v>12</v>
      </c>
      <c r="C34" s="55">
        <v>589</v>
      </c>
      <c r="D34" s="55">
        <v>294</v>
      </c>
      <c r="E34" s="747" t="s">
        <v>1835</v>
      </c>
    </row>
    <row r="35" spans="1:5" s="742" customFormat="1" ht="17.100000000000001" customHeight="1">
      <c r="A35" s="54" t="s">
        <v>82</v>
      </c>
      <c r="B35" s="55">
        <v>19</v>
      </c>
      <c r="C35" s="55">
        <v>2070</v>
      </c>
      <c r="D35" s="55">
        <v>962</v>
      </c>
      <c r="E35" s="747" t="s">
        <v>491</v>
      </c>
    </row>
    <row r="36" spans="1:5" s="743" customFormat="1" ht="17.100000000000001" customHeight="1">
      <c r="A36" s="54" t="s">
        <v>84</v>
      </c>
      <c r="B36" s="55">
        <v>5</v>
      </c>
      <c r="C36" s="55">
        <v>219</v>
      </c>
      <c r="D36" s="55">
        <v>102</v>
      </c>
      <c r="E36" s="747" t="s">
        <v>492</v>
      </c>
    </row>
    <row r="37" spans="1:5" s="743" customFormat="1" ht="17.100000000000001" customHeight="1">
      <c r="A37" s="54" t="s">
        <v>86</v>
      </c>
      <c r="B37" s="55">
        <v>15</v>
      </c>
      <c r="C37" s="55">
        <v>1514</v>
      </c>
      <c r="D37" s="55">
        <v>735</v>
      </c>
      <c r="E37" s="747" t="s">
        <v>493</v>
      </c>
    </row>
    <row r="38" spans="1:5" s="743" customFormat="1" ht="17.100000000000001" customHeight="1">
      <c r="A38" s="54" t="s">
        <v>88</v>
      </c>
      <c r="B38" s="55">
        <v>2</v>
      </c>
      <c r="C38" s="55">
        <v>93</v>
      </c>
      <c r="D38" s="55">
        <v>44</v>
      </c>
      <c r="E38" s="747" t="s">
        <v>494</v>
      </c>
    </row>
    <row r="39" spans="1:5" s="743" customFormat="1" ht="17.100000000000001" customHeight="1">
      <c r="A39" s="64" t="s">
        <v>90</v>
      </c>
      <c r="B39" s="222">
        <f>SUM(B40:B46)</f>
        <v>361</v>
      </c>
      <c r="C39" s="222">
        <f>SUM(C40:C46)</f>
        <v>39090</v>
      </c>
      <c r="D39" s="222">
        <f>SUM(D40:D46)</f>
        <v>18913</v>
      </c>
      <c r="E39" s="53" t="s">
        <v>91</v>
      </c>
    </row>
    <row r="40" spans="1:5" s="743" customFormat="1" ht="17.100000000000001" customHeight="1">
      <c r="A40" s="62" t="s">
        <v>92</v>
      </c>
      <c r="B40" s="55">
        <v>81</v>
      </c>
      <c r="C40" s="55">
        <v>7924</v>
      </c>
      <c r="D40" s="55">
        <v>3846</v>
      </c>
      <c r="E40" s="61" t="s">
        <v>93</v>
      </c>
    </row>
    <row r="41" spans="1:5" s="743" customFormat="1" ht="17.100000000000001" customHeight="1">
      <c r="A41" s="62" t="s">
        <v>94</v>
      </c>
      <c r="B41" s="55">
        <v>22</v>
      </c>
      <c r="C41" s="55">
        <v>2154</v>
      </c>
      <c r="D41" s="55">
        <v>1017</v>
      </c>
      <c r="E41" s="56" t="s">
        <v>95</v>
      </c>
    </row>
    <row r="42" spans="1:5" s="743" customFormat="1" ht="17.100000000000001" customHeight="1">
      <c r="A42" s="62" t="s">
        <v>96</v>
      </c>
      <c r="B42" s="55">
        <v>64</v>
      </c>
      <c r="C42" s="55">
        <v>8239</v>
      </c>
      <c r="D42" s="55">
        <v>4052</v>
      </c>
      <c r="E42" s="56" t="s">
        <v>97</v>
      </c>
    </row>
    <row r="43" spans="1:5" s="743" customFormat="1" ht="17.100000000000001" customHeight="1">
      <c r="A43" s="62" t="s">
        <v>98</v>
      </c>
      <c r="B43" s="55">
        <v>67</v>
      </c>
      <c r="C43" s="55">
        <v>9252</v>
      </c>
      <c r="D43" s="55">
        <v>4456</v>
      </c>
      <c r="E43" s="56" t="s">
        <v>99</v>
      </c>
    </row>
    <row r="44" spans="1:5" s="743" customFormat="1" ht="17.100000000000001" customHeight="1">
      <c r="A44" s="62" t="s">
        <v>100</v>
      </c>
      <c r="B44" s="55">
        <v>16</v>
      </c>
      <c r="C44" s="55">
        <v>1126</v>
      </c>
      <c r="D44" s="55">
        <v>547</v>
      </c>
      <c r="E44" s="61" t="s">
        <v>101</v>
      </c>
    </row>
    <row r="45" spans="1:5" s="742" customFormat="1" ht="17.100000000000001" customHeight="1">
      <c r="A45" s="62" t="s">
        <v>102</v>
      </c>
      <c r="B45" s="55">
        <v>11</v>
      </c>
      <c r="C45" s="55">
        <v>1034</v>
      </c>
      <c r="D45" s="55">
        <v>504</v>
      </c>
      <c r="E45" s="61" t="s">
        <v>103</v>
      </c>
    </row>
    <row r="46" spans="1:5" s="743" customFormat="1" ht="17.100000000000001" customHeight="1">
      <c r="A46" s="62" t="s">
        <v>104</v>
      </c>
      <c r="B46" s="55">
        <v>100</v>
      </c>
      <c r="C46" s="55">
        <v>9361</v>
      </c>
      <c r="D46" s="55">
        <v>4491</v>
      </c>
      <c r="E46" s="56" t="s">
        <v>105</v>
      </c>
    </row>
    <row r="47" spans="1:5" s="743" customFormat="1" ht="17.100000000000001" customHeight="1">
      <c r="A47" s="65" t="s">
        <v>106</v>
      </c>
      <c r="B47" s="222">
        <f>SUM(B48:B52)</f>
        <v>90</v>
      </c>
      <c r="C47" s="222">
        <f>SUM(C48:C52)</f>
        <v>10166</v>
      </c>
      <c r="D47" s="222">
        <f>SUM(D48:D52)</f>
        <v>4910</v>
      </c>
      <c r="E47" s="53" t="s">
        <v>107</v>
      </c>
    </row>
    <row r="48" spans="1:5" s="483" customFormat="1" ht="17.100000000000001" customHeight="1">
      <c r="A48" s="66" t="s">
        <v>108</v>
      </c>
      <c r="B48" s="55">
        <v>7</v>
      </c>
      <c r="C48" s="55">
        <v>333</v>
      </c>
      <c r="D48" s="55">
        <v>162</v>
      </c>
      <c r="E48" s="56" t="s">
        <v>109</v>
      </c>
    </row>
    <row r="49" spans="1:5" s="743" customFormat="1" ht="17.100000000000001" customHeight="1">
      <c r="A49" s="62" t="s">
        <v>110</v>
      </c>
      <c r="B49" s="55">
        <v>29</v>
      </c>
      <c r="C49" s="55">
        <v>3036</v>
      </c>
      <c r="D49" s="55">
        <v>1458</v>
      </c>
      <c r="E49" s="56" t="s">
        <v>111</v>
      </c>
    </row>
    <row r="50" spans="1:5" s="743" customFormat="1" ht="17.100000000000001" customHeight="1">
      <c r="A50" s="62" t="s">
        <v>112</v>
      </c>
      <c r="B50" s="55">
        <v>14</v>
      </c>
      <c r="C50" s="55">
        <v>1582</v>
      </c>
      <c r="D50" s="55">
        <v>795</v>
      </c>
      <c r="E50" s="56" t="s">
        <v>113</v>
      </c>
    </row>
    <row r="51" spans="1:5" s="743" customFormat="1" ht="17.100000000000001" customHeight="1">
      <c r="A51" s="62" t="s">
        <v>114</v>
      </c>
      <c r="B51" s="55">
        <v>9</v>
      </c>
      <c r="C51" s="55">
        <v>466</v>
      </c>
      <c r="D51" s="55">
        <v>249</v>
      </c>
      <c r="E51" s="56" t="s">
        <v>115</v>
      </c>
    </row>
    <row r="52" spans="1:5" s="743" customFormat="1" ht="17.100000000000001" customHeight="1">
      <c r="A52" s="62" t="s">
        <v>116</v>
      </c>
      <c r="B52" s="55">
        <v>31</v>
      </c>
      <c r="C52" s="55">
        <v>4749</v>
      </c>
      <c r="D52" s="55">
        <v>2246</v>
      </c>
      <c r="E52" s="61" t="s">
        <v>117</v>
      </c>
    </row>
    <row r="53" spans="1:5" s="743" customFormat="1" ht="19.5" customHeight="1">
      <c r="A53" s="748"/>
      <c r="B53" s="748"/>
      <c r="C53" s="299"/>
      <c r="D53" s="299"/>
      <c r="E53" s="749"/>
    </row>
    <row r="54" spans="1:5" s="743" customFormat="1" ht="19.5" customHeight="1">
      <c r="A54" s="750" t="s">
        <v>472</v>
      </c>
      <c r="B54" s="750"/>
      <c r="C54" s="731"/>
      <c r="D54" s="2537" t="s">
        <v>1834</v>
      </c>
      <c r="E54" s="2537"/>
    </row>
    <row r="55" spans="1:5" s="742" customFormat="1" ht="19.5" customHeight="1">
      <c r="A55" s="731"/>
      <c r="B55" s="731"/>
      <c r="C55" s="731"/>
      <c r="D55" s="731"/>
      <c r="E55" s="752"/>
    </row>
    <row r="56" spans="1:5" s="743" customFormat="1" ht="19.5" customHeight="1">
      <c r="A56" s="753" t="s">
        <v>495</v>
      </c>
      <c r="B56" s="753"/>
      <c r="C56" s="731"/>
      <c r="D56" s="193"/>
      <c r="E56" s="754" t="s">
        <v>485</v>
      </c>
    </row>
    <row r="57" spans="1:5" s="743" customFormat="1" ht="19.5" customHeight="1">
      <c r="A57" s="755" t="s">
        <v>391</v>
      </c>
      <c r="B57" s="755"/>
      <c r="C57" s="731"/>
      <c r="D57" s="756"/>
      <c r="E57" s="757" t="s">
        <v>496</v>
      </c>
    </row>
    <row r="58" spans="1:5" s="743" customFormat="1" ht="19.5" customHeight="1">
      <c r="A58" s="755"/>
      <c r="B58" s="755"/>
      <c r="C58" s="731"/>
      <c r="D58" s="731"/>
      <c r="E58" s="757"/>
    </row>
    <row r="59" spans="1:5" s="743" customFormat="1" ht="19.5" customHeight="1">
      <c r="A59" s="755"/>
      <c r="B59" s="755"/>
      <c r="C59" s="2538" t="s">
        <v>486</v>
      </c>
      <c r="D59" s="2538"/>
      <c r="E59" s="757"/>
    </row>
    <row r="60" spans="1:5" s="743" customFormat="1" ht="19.5" customHeight="1">
      <c r="A60" s="1759" t="s">
        <v>2357</v>
      </c>
      <c r="B60" s="759" t="s">
        <v>261</v>
      </c>
      <c r="C60" s="760" t="s">
        <v>15</v>
      </c>
      <c r="D60" s="760" t="s">
        <v>275</v>
      </c>
      <c r="E60" s="1658" t="s">
        <v>2356</v>
      </c>
    </row>
    <row r="61" spans="1:5" s="743" customFormat="1" ht="19.5" customHeight="1">
      <c r="A61" s="252"/>
      <c r="B61" s="762" t="s">
        <v>262</v>
      </c>
      <c r="C61" s="763" t="s">
        <v>33</v>
      </c>
      <c r="D61" s="763" t="s">
        <v>353</v>
      </c>
      <c r="E61" s="256"/>
    </row>
    <row r="62" spans="1:5" s="743" customFormat="1" ht="19.5" customHeight="1">
      <c r="A62" s="764"/>
      <c r="B62" s="745"/>
      <c r="C62" s="746"/>
      <c r="D62" s="746"/>
      <c r="E62" s="268"/>
    </row>
    <row r="63" spans="1:5" s="743" customFormat="1" ht="12.75" customHeight="1">
      <c r="A63" s="85" t="s">
        <v>120</v>
      </c>
      <c r="B63" s="260">
        <f>SUM(B64:B72)</f>
        <v>722</v>
      </c>
      <c r="C63" s="260">
        <f>SUM(C64:C72)</f>
        <v>74014</v>
      </c>
      <c r="D63" s="260">
        <f>SUM(D64:D72)</f>
        <v>36044</v>
      </c>
      <c r="E63" s="96" t="s">
        <v>121</v>
      </c>
    </row>
    <row r="64" spans="1:5" s="742" customFormat="1" ht="12.75" customHeight="1">
      <c r="A64" s="261" t="s">
        <v>122</v>
      </c>
      <c r="B64" s="55">
        <v>31</v>
      </c>
      <c r="C64" s="55">
        <v>2180</v>
      </c>
      <c r="D64" s="55">
        <v>999</v>
      </c>
      <c r="E64" s="262" t="s">
        <v>123</v>
      </c>
    </row>
    <row r="65" spans="1:5" s="743" customFormat="1" ht="12.75" customHeight="1">
      <c r="A65" s="261" t="s">
        <v>124</v>
      </c>
      <c r="B65" s="55">
        <v>74</v>
      </c>
      <c r="C65" s="55">
        <v>6374</v>
      </c>
      <c r="D65" s="55">
        <v>3078</v>
      </c>
      <c r="E65" s="262" t="s">
        <v>125</v>
      </c>
    </row>
    <row r="66" spans="1:5" s="743" customFormat="1" ht="12.75" customHeight="1">
      <c r="A66" s="261" t="s">
        <v>220</v>
      </c>
      <c r="B66" s="264">
        <v>408</v>
      </c>
      <c r="C66" s="264">
        <v>44969</v>
      </c>
      <c r="D66" s="264">
        <v>21959</v>
      </c>
      <c r="E66" s="262" t="s">
        <v>127</v>
      </c>
    </row>
    <row r="67" spans="1:5" s="743" customFormat="1" ht="12.75" customHeight="1">
      <c r="A67" s="261" t="s">
        <v>128</v>
      </c>
      <c r="B67" s="55">
        <v>50</v>
      </c>
      <c r="C67" s="55">
        <v>6109</v>
      </c>
      <c r="D67" s="55">
        <v>2869</v>
      </c>
      <c r="E67" s="262" t="s">
        <v>129</v>
      </c>
    </row>
    <row r="68" spans="1:5" s="743" customFormat="1" ht="12.75" customHeight="1">
      <c r="A68" s="261" t="s">
        <v>130</v>
      </c>
      <c r="B68" s="55">
        <v>24</v>
      </c>
      <c r="C68" s="55">
        <v>1878</v>
      </c>
      <c r="D68" s="55">
        <v>938</v>
      </c>
      <c r="E68" s="262" t="s">
        <v>131</v>
      </c>
    </row>
    <row r="69" spans="1:5" s="743" customFormat="1" ht="12.75" customHeight="1">
      <c r="A69" s="261" t="s">
        <v>132</v>
      </c>
      <c r="B69" s="55">
        <v>44</v>
      </c>
      <c r="C69" s="55">
        <v>5298</v>
      </c>
      <c r="D69" s="55">
        <v>2641</v>
      </c>
      <c r="E69" s="262" t="s">
        <v>133</v>
      </c>
    </row>
    <row r="70" spans="1:5" s="742" customFormat="1" ht="12.75" customHeight="1">
      <c r="A70" s="261" t="s">
        <v>134</v>
      </c>
      <c r="B70" s="55">
        <v>48</v>
      </c>
      <c r="C70" s="55">
        <v>3354</v>
      </c>
      <c r="D70" s="55">
        <v>1648</v>
      </c>
      <c r="E70" s="262" t="s">
        <v>135</v>
      </c>
    </row>
    <row r="71" spans="1:5" s="743" customFormat="1" ht="12.75" customHeight="1">
      <c r="A71" s="261" t="s">
        <v>136</v>
      </c>
      <c r="B71" s="55">
        <v>36</v>
      </c>
      <c r="C71" s="55">
        <v>3143</v>
      </c>
      <c r="D71" s="55">
        <v>1556</v>
      </c>
      <c r="E71" s="262" t="s">
        <v>137</v>
      </c>
    </row>
    <row r="72" spans="1:5" s="743" customFormat="1" ht="12.75" customHeight="1">
      <c r="A72" s="261" t="s">
        <v>138</v>
      </c>
      <c r="B72" s="55">
        <v>7</v>
      </c>
      <c r="C72" s="55">
        <v>709</v>
      </c>
      <c r="D72" s="55">
        <v>356</v>
      </c>
      <c r="E72" s="262" t="s">
        <v>139</v>
      </c>
    </row>
    <row r="73" spans="1:5" s="743" customFormat="1" ht="12.75" customHeight="1">
      <c r="A73" s="93" t="s">
        <v>140</v>
      </c>
      <c r="B73" s="260">
        <f>SUM(B74:B81)</f>
        <v>183</v>
      </c>
      <c r="C73" s="260">
        <f>SUM(C74:C81)</f>
        <v>22597</v>
      </c>
      <c r="D73" s="260">
        <f>SUM(D74:D81)</f>
        <v>10981</v>
      </c>
      <c r="E73" s="94" t="s">
        <v>141</v>
      </c>
    </row>
    <row r="74" spans="1:5" s="743" customFormat="1" ht="12.75" customHeight="1">
      <c r="A74" s="261" t="s">
        <v>142</v>
      </c>
      <c r="B74" s="55">
        <v>3</v>
      </c>
      <c r="C74" s="55">
        <v>287</v>
      </c>
      <c r="D74" s="55">
        <v>123</v>
      </c>
      <c r="E74" s="262" t="s">
        <v>143</v>
      </c>
    </row>
    <row r="75" spans="1:5" s="743" customFormat="1" ht="12.75" customHeight="1">
      <c r="A75" s="261" t="s">
        <v>144</v>
      </c>
      <c r="B75" s="55">
        <v>4</v>
      </c>
      <c r="C75" s="55">
        <v>355</v>
      </c>
      <c r="D75" s="55">
        <v>164</v>
      </c>
      <c r="E75" s="262" t="s">
        <v>145</v>
      </c>
    </row>
    <row r="76" spans="1:5" s="743" customFormat="1" ht="12.75" customHeight="1">
      <c r="A76" s="261" t="s">
        <v>146</v>
      </c>
      <c r="B76" s="55">
        <v>13</v>
      </c>
      <c r="C76" s="55">
        <v>1720</v>
      </c>
      <c r="D76" s="55">
        <v>845</v>
      </c>
      <c r="E76" s="262" t="s">
        <v>147</v>
      </c>
    </row>
    <row r="77" spans="1:5" s="742" customFormat="1" ht="12.75" customHeight="1">
      <c r="A77" s="261" t="s">
        <v>148</v>
      </c>
      <c r="B77" s="55">
        <v>3</v>
      </c>
      <c r="C77" s="55">
        <v>320</v>
      </c>
      <c r="D77" s="55">
        <v>157</v>
      </c>
      <c r="E77" s="262" t="s">
        <v>149</v>
      </c>
    </row>
    <row r="78" spans="1:5" s="483" customFormat="1" ht="12.75" customHeight="1">
      <c r="A78" s="261" t="s">
        <v>150</v>
      </c>
      <c r="B78" s="55">
        <v>120</v>
      </c>
      <c r="C78" s="55">
        <v>14692</v>
      </c>
      <c r="D78" s="55">
        <v>7142</v>
      </c>
      <c r="E78" s="262" t="s">
        <v>151</v>
      </c>
    </row>
    <row r="79" spans="1:5" s="483" customFormat="1" ht="12.75" customHeight="1">
      <c r="A79" s="261" t="s">
        <v>152</v>
      </c>
      <c r="B79" s="55">
        <v>6</v>
      </c>
      <c r="C79" s="55">
        <v>716</v>
      </c>
      <c r="D79" s="55">
        <v>363</v>
      </c>
      <c r="E79" s="262" t="s">
        <v>153</v>
      </c>
    </row>
    <row r="80" spans="1:5" s="743" customFormat="1" ht="12.75" customHeight="1">
      <c r="A80" s="261" t="s">
        <v>154</v>
      </c>
      <c r="B80" s="55">
        <v>30</v>
      </c>
      <c r="C80" s="55">
        <v>3840</v>
      </c>
      <c r="D80" s="55">
        <v>1864</v>
      </c>
      <c r="E80" s="262" t="s">
        <v>1823</v>
      </c>
    </row>
    <row r="81" spans="1:5" s="743" customFormat="1" ht="12.75" customHeight="1">
      <c r="A81" s="261" t="s">
        <v>155</v>
      </c>
      <c r="B81" s="55">
        <v>4</v>
      </c>
      <c r="C81" s="55">
        <v>667</v>
      </c>
      <c r="D81" s="55">
        <v>323</v>
      </c>
      <c r="E81" s="262" t="s">
        <v>156</v>
      </c>
    </row>
    <row r="82" spans="1:5" ht="12.75" customHeight="1">
      <c r="A82" s="95" t="s">
        <v>157</v>
      </c>
      <c r="B82" s="260">
        <f>SUM(B83:B87)</f>
        <v>31</v>
      </c>
      <c r="C82" s="260">
        <f>SUM(C83:C87)</f>
        <v>2821</v>
      </c>
      <c r="D82" s="260">
        <f>SUM(D83:D87)</f>
        <v>1334</v>
      </c>
      <c r="E82" s="96" t="s">
        <v>158</v>
      </c>
    </row>
    <row r="83" spans="1:5" ht="12.75" customHeight="1">
      <c r="A83" s="261" t="s">
        <v>159</v>
      </c>
      <c r="B83" s="55">
        <v>17</v>
      </c>
      <c r="C83" s="55">
        <v>1852</v>
      </c>
      <c r="D83" s="55">
        <v>864</v>
      </c>
      <c r="E83" s="262" t="s">
        <v>160</v>
      </c>
    </row>
    <row r="84" spans="1:5" ht="12.75" customHeight="1">
      <c r="A84" s="261" t="s">
        <v>161</v>
      </c>
      <c r="B84" s="55">
        <v>5</v>
      </c>
      <c r="C84" s="55">
        <v>499</v>
      </c>
      <c r="D84" s="55">
        <v>244</v>
      </c>
      <c r="E84" s="262" t="s">
        <v>162</v>
      </c>
    </row>
    <row r="85" spans="1:5" ht="12.75" customHeight="1">
      <c r="A85" s="261" t="s">
        <v>163</v>
      </c>
      <c r="B85" s="55">
        <v>7</v>
      </c>
      <c r="C85" s="55">
        <v>318</v>
      </c>
      <c r="D85" s="55">
        <v>155</v>
      </c>
      <c r="E85" s="262" t="s">
        <v>164</v>
      </c>
    </row>
    <row r="86" spans="1:5" ht="12.75" customHeight="1">
      <c r="A86" s="261" t="s">
        <v>165</v>
      </c>
      <c r="B86" s="55">
        <v>2</v>
      </c>
      <c r="C86" s="55">
        <v>152</v>
      </c>
      <c r="D86" s="55">
        <v>71</v>
      </c>
      <c r="E86" s="262" t="s">
        <v>166</v>
      </c>
    </row>
    <row r="87" spans="1:5" ht="12.75" customHeight="1">
      <c r="A87" s="261" t="s">
        <v>167</v>
      </c>
      <c r="B87" s="55">
        <v>0</v>
      </c>
      <c r="C87" s="55">
        <v>0</v>
      </c>
      <c r="D87" s="55">
        <v>0</v>
      </c>
      <c r="E87" s="262" t="s">
        <v>168</v>
      </c>
    </row>
    <row r="88" spans="1:5" ht="12.75" customHeight="1">
      <c r="A88" s="93" t="s">
        <v>169</v>
      </c>
      <c r="B88" s="260">
        <f>SUM(B89:B94)</f>
        <v>134</v>
      </c>
      <c r="C88" s="260">
        <f>SUM(C89:C94)</f>
        <v>14983</v>
      </c>
      <c r="D88" s="260">
        <f>SUM(D89:D94)</f>
        <v>6980</v>
      </c>
      <c r="E88" s="94" t="s">
        <v>170</v>
      </c>
    </row>
    <row r="89" spans="1:5" ht="12.75" customHeight="1">
      <c r="A89" s="261" t="s">
        <v>171</v>
      </c>
      <c r="B89" s="55">
        <v>70</v>
      </c>
      <c r="C89" s="55">
        <v>8113</v>
      </c>
      <c r="D89" s="55">
        <v>3789</v>
      </c>
      <c r="E89" s="262" t="s">
        <v>172</v>
      </c>
    </row>
    <row r="90" spans="1:5" ht="12.75" customHeight="1">
      <c r="A90" s="261" t="s">
        <v>173</v>
      </c>
      <c r="B90" s="55">
        <v>9</v>
      </c>
      <c r="C90" s="55">
        <v>636</v>
      </c>
      <c r="D90" s="55">
        <v>295</v>
      </c>
      <c r="E90" s="262" t="s">
        <v>1825</v>
      </c>
    </row>
    <row r="91" spans="1:5" ht="12.75" customHeight="1">
      <c r="A91" s="261" t="s">
        <v>175</v>
      </c>
      <c r="B91" s="55">
        <v>40</v>
      </c>
      <c r="C91" s="55">
        <v>3987</v>
      </c>
      <c r="D91" s="55">
        <v>1845</v>
      </c>
      <c r="E91" s="262" t="s">
        <v>1830</v>
      </c>
    </row>
    <row r="92" spans="1:5" ht="12.75" customHeight="1">
      <c r="A92" s="261" t="s">
        <v>177</v>
      </c>
      <c r="B92" s="55">
        <v>9</v>
      </c>
      <c r="C92" s="55">
        <v>1493</v>
      </c>
      <c r="D92" s="55">
        <v>649</v>
      </c>
      <c r="E92" s="262" t="s">
        <v>178</v>
      </c>
    </row>
    <row r="93" spans="1:5" ht="12.75" customHeight="1">
      <c r="A93" s="261" t="s">
        <v>179</v>
      </c>
      <c r="B93" s="55">
        <v>0</v>
      </c>
      <c r="C93" s="55">
        <v>0</v>
      </c>
      <c r="D93" s="55">
        <v>0</v>
      </c>
      <c r="E93" s="262" t="s">
        <v>180</v>
      </c>
    </row>
    <row r="94" spans="1:5" ht="12.75" customHeight="1">
      <c r="A94" s="261" t="s">
        <v>181</v>
      </c>
      <c r="B94" s="55">
        <v>6</v>
      </c>
      <c r="C94" s="55">
        <v>754</v>
      </c>
      <c r="D94" s="55">
        <v>402</v>
      </c>
      <c r="E94" s="262" t="s">
        <v>182</v>
      </c>
    </row>
    <row r="95" spans="1:5" ht="12.75" customHeight="1">
      <c r="A95" s="98" t="s">
        <v>183</v>
      </c>
      <c r="B95" s="260">
        <f>SUM(B96:B99)</f>
        <v>13</v>
      </c>
      <c r="C95" s="260">
        <f>SUM(C96:C99)</f>
        <v>1191</v>
      </c>
      <c r="D95" s="260">
        <f>SUM(D96:D99)</f>
        <v>546</v>
      </c>
      <c r="E95" s="94" t="s">
        <v>184</v>
      </c>
    </row>
    <row r="96" spans="1:5" ht="12.75" customHeight="1">
      <c r="A96" s="261" t="s">
        <v>185</v>
      </c>
      <c r="B96" s="55">
        <v>0</v>
      </c>
      <c r="C96" s="55">
        <v>0</v>
      </c>
      <c r="D96" s="55">
        <v>0</v>
      </c>
      <c r="E96" s="262" t="s">
        <v>186</v>
      </c>
    </row>
    <row r="97" spans="1:5" ht="12.75" customHeight="1">
      <c r="A97" s="261" t="s">
        <v>187</v>
      </c>
      <c r="B97" s="55">
        <v>8</v>
      </c>
      <c r="C97" s="55">
        <v>771</v>
      </c>
      <c r="D97" s="55">
        <v>375</v>
      </c>
      <c r="E97" s="262" t="s">
        <v>188</v>
      </c>
    </row>
    <row r="98" spans="1:5" ht="12.75" customHeight="1">
      <c r="A98" s="261" t="s">
        <v>189</v>
      </c>
      <c r="B98" s="55">
        <v>0</v>
      </c>
      <c r="C98" s="55">
        <v>0</v>
      </c>
      <c r="D98" s="55">
        <v>0</v>
      </c>
      <c r="E98" s="262" t="s">
        <v>190</v>
      </c>
    </row>
    <row r="99" spans="1:5" ht="12.75" customHeight="1">
      <c r="A99" s="261" t="s">
        <v>191</v>
      </c>
      <c r="B99" s="55">
        <v>5</v>
      </c>
      <c r="C99" s="55">
        <v>420</v>
      </c>
      <c r="D99" s="55">
        <v>171</v>
      </c>
      <c r="E99" s="262" t="s">
        <v>192</v>
      </c>
    </row>
    <row r="100" spans="1:5" ht="12.75" customHeight="1">
      <c r="A100" s="85" t="s">
        <v>193</v>
      </c>
      <c r="B100" s="260">
        <f>SUM(B101:B104)</f>
        <v>75</v>
      </c>
      <c r="C100" s="260">
        <f>SUM(C101:C104)</f>
        <v>5106</v>
      </c>
      <c r="D100" s="260">
        <f>SUM(D101:D104)</f>
        <v>2300</v>
      </c>
      <c r="E100" s="94" t="s">
        <v>194</v>
      </c>
    </row>
    <row r="101" spans="1:5" ht="12.75" customHeight="1">
      <c r="A101" s="261" t="s">
        <v>195</v>
      </c>
      <c r="B101" s="55">
        <v>1</v>
      </c>
      <c r="C101" s="55">
        <v>61</v>
      </c>
      <c r="D101" s="55">
        <v>27</v>
      </c>
      <c r="E101" s="262" t="s">
        <v>196</v>
      </c>
    </row>
    <row r="102" spans="1:5" ht="12.75" customHeight="1">
      <c r="A102" s="261" t="s">
        <v>197</v>
      </c>
      <c r="B102" s="55">
        <v>14</v>
      </c>
      <c r="C102" s="55">
        <v>699</v>
      </c>
      <c r="D102" s="55">
        <v>307</v>
      </c>
      <c r="E102" s="262" t="s">
        <v>198</v>
      </c>
    </row>
    <row r="103" spans="1:5" ht="12.75" customHeight="1">
      <c r="A103" s="261" t="s">
        <v>2361</v>
      </c>
      <c r="B103" s="55">
        <v>59</v>
      </c>
      <c r="C103" s="55">
        <v>4318</v>
      </c>
      <c r="D103" s="55">
        <v>1956</v>
      </c>
      <c r="E103" s="262" t="s">
        <v>199</v>
      </c>
    </row>
    <row r="104" spans="1:5" ht="12.75" customHeight="1">
      <c r="A104" s="261" t="s">
        <v>200</v>
      </c>
      <c r="B104" s="55">
        <v>1</v>
      </c>
      <c r="C104" s="55">
        <v>28</v>
      </c>
      <c r="D104" s="55">
        <v>10</v>
      </c>
      <c r="E104" s="262" t="s">
        <v>201</v>
      </c>
    </row>
    <row r="105" spans="1:5" ht="12.75" customHeight="1">
      <c r="A105" s="98" t="s">
        <v>202</v>
      </c>
      <c r="B105" s="260">
        <f>SUM(B106:B107)</f>
        <v>13</v>
      </c>
      <c r="C105" s="260">
        <f>SUM(C106:C107)</f>
        <v>1063</v>
      </c>
      <c r="D105" s="260">
        <f>SUM(D106:D107)</f>
        <v>534</v>
      </c>
      <c r="E105" s="94" t="s">
        <v>203</v>
      </c>
    </row>
    <row r="106" spans="1:5" ht="12.75" customHeight="1">
      <c r="A106" s="99" t="s">
        <v>204</v>
      </c>
      <c r="B106" s="55">
        <v>0</v>
      </c>
      <c r="C106" s="55">
        <v>0</v>
      </c>
      <c r="D106" s="55">
        <v>0</v>
      </c>
      <c r="E106" s="100" t="s">
        <v>2360</v>
      </c>
    </row>
    <row r="107" spans="1:5" ht="12.75" customHeight="1">
      <c r="A107" s="101" t="s">
        <v>206</v>
      </c>
      <c r="B107" s="55">
        <v>13</v>
      </c>
      <c r="C107" s="55">
        <v>1063</v>
      </c>
      <c r="D107" s="55">
        <v>534</v>
      </c>
      <c r="E107" s="100" t="s">
        <v>2401</v>
      </c>
    </row>
    <row r="108" spans="1:5" ht="12.75" customHeight="1">
      <c r="A108" s="265" t="s">
        <v>223</v>
      </c>
      <c r="B108" s="266">
        <f>B105+B100+B95+B88+B82+B73+B63+B47+B39+B29+B20+B11</f>
        <v>2188</v>
      </c>
      <c r="C108" s="266">
        <f>C105+C100+C95+C88+C82+C73+C63+C47+C39+C29+C20+C11</f>
        <v>225414</v>
      </c>
      <c r="D108" s="266">
        <f>D105+D100+D95+D88+D82+D73+D63+D47+D39+D29+D20+D11</f>
        <v>109238</v>
      </c>
      <c r="E108" s="267" t="s">
        <v>15</v>
      </c>
    </row>
    <row r="109" spans="1:5" ht="12.75" customHeight="1">
      <c r="A109" s="261" t="s">
        <v>393</v>
      </c>
      <c r="B109" s="55">
        <v>0</v>
      </c>
      <c r="C109" s="55">
        <v>9826</v>
      </c>
      <c r="D109" s="55">
        <v>4746</v>
      </c>
      <c r="E109" s="100" t="s">
        <v>2402</v>
      </c>
    </row>
    <row r="110" spans="1:5" ht="17.100000000000001" customHeight="1">
      <c r="A110" s="765" t="s">
        <v>498</v>
      </c>
      <c r="B110" s="766">
        <f>B108+B109</f>
        <v>2188</v>
      </c>
      <c r="C110" s="766">
        <f>C108+C109</f>
        <v>235240</v>
      </c>
      <c r="D110" s="766">
        <f>D108+D109</f>
        <v>113984</v>
      </c>
      <c r="E110" s="100" t="s">
        <v>497</v>
      </c>
    </row>
    <row r="111" spans="1:5" ht="19.5" customHeight="1">
      <c r="A111" s="231"/>
      <c r="B111" s="231"/>
      <c r="C111" s="226"/>
      <c r="D111" s="226"/>
      <c r="E111" s="761"/>
    </row>
    <row r="112" spans="1:5" ht="19.5" customHeight="1">
      <c r="A112" s="751"/>
      <c r="B112" s="751"/>
      <c r="C112" s="751"/>
      <c r="D112" s="751"/>
      <c r="E112" s="758"/>
    </row>
    <row r="113" spans="1:5" ht="19.5" customHeight="1">
      <c r="A113" s="751"/>
      <c r="B113" s="751"/>
      <c r="C113" s="751"/>
      <c r="D113" s="751"/>
      <c r="E113" s="758"/>
    </row>
    <row r="114" spans="1:5" ht="12.75">
      <c r="A114" s="636" t="s">
        <v>499</v>
      </c>
      <c r="B114" s="636"/>
      <c r="C114" s="226"/>
      <c r="D114" s="226"/>
      <c r="E114" s="637" t="s">
        <v>500</v>
      </c>
    </row>
    <row r="115" spans="1:5" ht="12.75">
      <c r="A115" s="32" t="s">
        <v>1828</v>
      </c>
      <c r="B115" s="434"/>
      <c r="C115" s="434"/>
      <c r="D115" s="10"/>
      <c r="E115" s="586" t="s">
        <v>1827</v>
      </c>
    </row>
    <row r="116" spans="1:5" ht="19.5" customHeight="1">
      <c r="E116" s="586"/>
    </row>
    <row r="117" spans="1:5" ht="19.5" customHeight="1">
      <c r="A117" s="751"/>
      <c r="B117" s="751"/>
      <c r="C117" s="751"/>
      <c r="D117" s="751"/>
      <c r="E117" s="758"/>
    </row>
  </sheetData>
  <dataConsolidate/>
  <mergeCells count="4">
    <mergeCell ref="D1:E1"/>
    <mergeCell ref="C6:D6"/>
    <mergeCell ref="D54:E54"/>
    <mergeCell ref="C59:D59"/>
  </mergeCells>
  <pageMargins left="0.78740157480314965" right="0.78740157480314965" top="1.1811023622047245" bottom="0.98425196850393704" header="0.51181102362204722" footer="0.51181102362204722"/>
  <pageSetup paperSize="9" scale="75" orientation="portrait" r:id="rId1"/>
  <headerFooter alignWithMargins="0"/>
  <rowBreaks count="1" manualBreakCount="1">
    <brk id="53" max="16383" man="1"/>
  </rowBreaks>
</worksheet>
</file>

<file path=xl/worksheets/sheet27.xml><?xml version="1.0" encoding="utf-8"?>
<worksheet xmlns="http://schemas.openxmlformats.org/spreadsheetml/2006/main" xmlns:r="http://schemas.openxmlformats.org/officeDocument/2006/relationships">
  <sheetPr syncVertical="1" syncRef="A1">
    <tabColor theme="8" tint="0.39997558519241921"/>
  </sheetPr>
  <dimension ref="A1:F71"/>
  <sheetViews>
    <sheetView showGridLines="0" view="pageLayout" zoomScale="70" zoomScalePageLayoutView="70" workbookViewId="0">
      <selection activeCell="A8" sqref="A8:F31"/>
    </sheetView>
  </sheetViews>
  <sheetFormatPr baseColWidth="10" defaultColWidth="11" defaultRowHeight="12.75"/>
  <cols>
    <col min="1" max="1" width="35.7109375" style="769" customWidth="1"/>
    <col min="2" max="2" width="12.85546875" style="769" customWidth="1"/>
    <col min="3" max="5" width="12.85546875" style="768" customWidth="1"/>
    <col min="6" max="6" width="34.28515625" style="769" customWidth="1"/>
    <col min="7" max="9" width="11" style="769" customWidth="1"/>
    <col min="10" max="10" width="14.42578125" style="769" customWidth="1"/>
    <col min="11" max="11" width="4.140625" style="769" customWidth="1"/>
    <col min="12" max="12" width="13.28515625" style="769" customWidth="1"/>
    <col min="13" max="13" width="28.140625" style="769" customWidth="1"/>
    <col min="14" max="14" width="11" style="769" customWidth="1"/>
    <col min="15" max="15" width="14.42578125" style="769" customWidth="1"/>
    <col min="16" max="16" width="4.140625" style="769" customWidth="1"/>
    <col min="17" max="18" width="11" style="769" customWidth="1"/>
    <col min="19" max="19" width="14.42578125" style="769" customWidth="1"/>
    <col min="20" max="20" width="4.140625" style="769" customWidth="1"/>
    <col min="21" max="21" width="14.42578125" style="769" customWidth="1"/>
    <col min="22" max="227" width="11" style="769"/>
    <col min="228" max="228" width="33.7109375" style="769" customWidth="1"/>
    <col min="229" max="231" width="12.7109375" style="769" customWidth="1"/>
    <col min="232" max="232" width="33.7109375" style="769" customWidth="1"/>
    <col min="233" max="236" width="11.28515625" style="769" customWidth="1"/>
    <col min="237" max="237" width="31.7109375" style="769" customWidth="1"/>
    <col min="238" max="239" width="20.7109375" style="769" customWidth="1"/>
    <col min="240" max="243" width="11" style="769" customWidth="1"/>
    <col min="244" max="248" width="14.42578125" style="769" customWidth="1"/>
    <col min="249" max="249" width="37.28515625" style="769" customWidth="1"/>
    <col min="250" max="251" width="11" style="769" customWidth="1"/>
    <col min="252" max="261" width="9.85546875" style="769" customWidth="1"/>
    <col min="262" max="265" width="11" style="769" customWidth="1"/>
    <col min="266" max="266" width="14.42578125" style="769" customWidth="1"/>
    <col min="267" max="267" width="4.140625" style="769" customWidth="1"/>
    <col min="268" max="268" width="13.28515625" style="769" customWidth="1"/>
    <col min="269" max="269" width="28.140625" style="769" customWidth="1"/>
    <col min="270" max="270" width="11" style="769" customWidth="1"/>
    <col min="271" max="271" width="14.42578125" style="769" customWidth="1"/>
    <col min="272" max="272" width="4.140625" style="769" customWidth="1"/>
    <col min="273" max="274" width="11" style="769" customWidth="1"/>
    <col min="275" max="275" width="14.42578125" style="769" customWidth="1"/>
    <col min="276" max="276" width="4.140625" style="769" customWidth="1"/>
    <col min="277" max="277" width="14.42578125" style="769" customWidth="1"/>
    <col min="278" max="483" width="11" style="769"/>
    <col min="484" max="484" width="33.7109375" style="769" customWidth="1"/>
    <col min="485" max="487" width="12.7109375" style="769" customWidth="1"/>
    <col min="488" max="488" width="33.7109375" style="769" customWidth="1"/>
    <col min="489" max="492" width="11.28515625" style="769" customWidth="1"/>
    <col min="493" max="493" width="31.7109375" style="769" customWidth="1"/>
    <col min="494" max="495" width="20.7109375" style="769" customWidth="1"/>
    <col min="496" max="499" width="11" style="769" customWidth="1"/>
    <col min="500" max="504" width="14.42578125" style="769" customWidth="1"/>
    <col min="505" max="505" width="37.28515625" style="769" customWidth="1"/>
    <col min="506" max="507" width="11" style="769" customWidth="1"/>
    <col min="508" max="517" width="9.85546875" style="769" customWidth="1"/>
    <col min="518" max="521" width="11" style="769" customWidth="1"/>
    <col min="522" max="522" width="14.42578125" style="769" customWidth="1"/>
    <col min="523" max="523" width="4.140625" style="769" customWidth="1"/>
    <col min="524" max="524" width="13.28515625" style="769" customWidth="1"/>
    <col min="525" max="525" width="28.140625" style="769" customWidth="1"/>
    <col min="526" max="526" width="11" style="769" customWidth="1"/>
    <col min="527" max="527" width="14.42578125" style="769" customWidth="1"/>
    <col min="528" max="528" width="4.140625" style="769" customWidth="1"/>
    <col min="529" max="530" width="11" style="769" customWidth="1"/>
    <col min="531" max="531" width="14.42578125" style="769" customWidth="1"/>
    <col min="532" max="532" width="4.140625" style="769" customWidth="1"/>
    <col min="533" max="533" width="14.42578125" style="769" customWidth="1"/>
    <col min="534" max="739" width="11" style="769"/>
    <col min="740" max="740" width="33.7109375" style="769" customWidth="1"/>
    <col min="741" max="743" width="12.7109375" style="769" customWidth="1"/>
    <col min="744" max="744" width="33.7109375" style="769" customWidth="1"/>
    <col min="745" max="748" width="11.28515625" style="769" customWidth="1"/>
    <col min="749" max="749" width="31.7109375" style="769" customWidth="1"/>
    <col min="750" max="751" width="20.7109375" style="769" customWidth="1"/>
    <col min="752" max="755" width="11" style="769" customWidth="1"/>
    <col min="756" max="760" width="14.42578125" style="769" customWidth="1"/>
    <col min="761" max="761" width="37.28515625" style="769" customWidth="1"/>
    <col min="762" max="763" width="11" style="769" customWidth="1"/>
    <col min="764" max="773" width="9.85546875" style="769" customWidth="1"/>
    <col min="774" max="777" width="11" style="769" customWidth="1"/>
    <col min="778" max="778" width="14.42578125" style="769" customWidth="1"/>
    <col min="779" max="779" width="4.140625" style="769" customWidth="1"/>
    <col min="780" max="780" width="13.28515625" style="769" customWidth="1"/>
    <col min="781" max="781" width="28.140625" style="769" customWidth="1"/>
    <col min="782" max="782" width="11" style="769" customWidth="1"/>
    <col min="783" max="783" width="14.42578125" style="769" customWidth="1"/>
    <col min="784" max="784" width="4.140625" style="769" customWidth="1"/>
    <col min="785" max="786" width="11" style="769" customWidth="1"/>
    <col min="787" max="787" width="14.42578125" style="769" customWidth="1"/>
    <col min="788" max="788" width="4.140625" style="769" customWidth="1"/>
    <col min="789" max="789" width="14.42578125" style="769" customWidth="1"/>
    <col min="790" max="995" width="11" style="769"/>
    <col min="996" max="996" width="33.7109375" style="769" customWidth="1"/>
    <col min="997" max="999" width="12.7109375" style="769" customWidth="1"/>
    <col min="1000" max="1000" width="33.7109375" style="769" customWidth="1"/>
    <col min="1001" max="1004" width="11.28515625" style="769" customWidth="1"/>
    <col min="1005" max="1005" width="31.7109375" style="769" customWidth="1"/>
    <col min="1006" max="1007" width="20.7109375" style="769" customWidth="1"/>
    <col min="1008" max="1011" width="11" style="769" customWidth="1"/>
    <col min="1012" max="1016" width="14.42578125" style="769" customWidth="1"/>
    <col min="1017" max="1017" width="37.28515625" style="769" customWidth="1"/>
    <col min="1018" max="1019" width="11" style="769" customWidth="1"/>
    <col min="1020" max="1029" width="9.85546875" style="769" customWidth="1"/>
    <col min="1030" max="1033" width="11" style="769" customWidth="1"/>
    <col min="1034" max="1034" width="14.42578125" style="769" customWidth="1"/>
    <col min="1035" max="1035" width="4.140625" style="769" customWidth="1"/>
    <col min="1036" max="1036" width="13.28515625" style="769" customWidth="1"/>
    <col min="1037" max="1037" width="28.140625" style="769" customWidth="1"/>
    <col min="1038" max="1038" width="11" style="769" customWidth="1"/>
    <col min="1039" max="1039" width="14.42578125" style="769" customWidth="1"/>
    <col min="1040" max="1040" width="4.140625" style="769" customWidth="1"/>
    <col min="1041" max="1042" width="11" style="769" customWidth="1"/>
    <col min="1043" max="1043" width="14.42578125" style="769" customWidth="1"/>
    <col min="1044" max="1044" width="4.140625" style="769" customWidth="1"/>
    <col min="1045" max="1045" width="14.42578125" style="769" customWidth="1"/>
    <col min="1046" max="1251" width="11" style="769"/>
    <col min="1252" max="1252" width="33.7109375" style="769" customWidth="1"/>
    <col min="1253" max="1255" width="12.7109375" style="769" customWidth="1"/>
    <col min="1256" max="1256" width="33.7109375" style="769" customWidth="1"/>
    <col min="1257" max="1260" width="11.28515625" style="769" customWidth="1"/>
    <col min="1261" max="1261" width="31.7109375" style="769" customWidth="1"/>
    <col min="1262" max="1263" width="20.7109375" style="769" customWidth="1"/>
    <col min="1264" max="1267" width="11" style="769" customWidth="1"/>
    <col min="1268" max="1272" width="14.42578125" style="769" customWidth="1"/>
    <col min="1273" max="1273" width="37.28515625" style="769" customWidth="1"/>
    <col min="1274" max="1275" width="11" style="769" customWidth="1"/>
    <col min="1276" max="1285" width="9.85546875" style="769" customWidth="1"/>
    <col min="1286" max="1289" width="11" style="769" customWidth="1"/>
    <col min="1290" max="1290" width="14.42578125" style="769" customWidth="1"/>
    <col min="1291" max="1291" width="4.140625" style="769" customWidth="1"/>
    <col min="1292" max="1292" width="13.28515625" style="769" customWidth="1"/>
    <col min="1293" max="1293" width="28.140625" style="769" customWidth="1"/>
    <col min="1294" max="1294" width="11" style="769" customWidth="1"/>
    <col min="1295" max="1295" width="14.42578125" style="769" customWidth="1"/>
    <col min="1296" max="1296" width="4.140625" style="769" customWidth="1"/>
    <col min="1297" max="1298" width="11" style="769" customWidth="1"/>
    <col min="1299" max="1299" width="14.42578125" style="769" customWidth="1"/>
    <col min="1300" max="1300" width="4.140625" style="769" customWidth="1"/>
    <col min="1301" max="1301" width="14.42578125" style="769" customWidth="1"/>
    <col min="1302" max="1507" width="11" style="769"/>
    <col min="1508" max="1508" width="33.7109375" style="769" customWidth="1"/>
    <col min="1509" max="1511" width="12.7109375" style="769" customWidth="1"/>
    <col min="1512" max="1512" width="33.7109375" style="769" customWidth="1"/>
    <col min="1513" max="1516" width="11.28515625" style="769" customWidth="1"/>
    <col min="1517" max="1517" width="31.7109375" style="769" customWidth="1"/>
    <col min="1518" max="1519" width="20.7109375" style="769" customWidth="1"/>
    <col min="1520" max="1523" width="11" style="769" customWidth="1"/>
    <col min="1524" max="1528" width="14.42578125" style="769" customWidth="1"/>
    <col min="1529" max="1529" width="37.28515625" style="769" customWidth="1"/>
    <col min="1530" max="1531" width="11" style="769" customWidth="1"/>
    <col min="1532" max="1541" width="9.85546875" style="769" customWidth="1"/>
    <col min="1542" max="1545" width="11" style="769" customWidth="1"/>
    <col min="1546" max="1546" width="14.42578125" style="769" customWidth="1"/>
    <col min="1547" max="1547" width="4.140625" style="769" customWidth="1"/>
    <col min="1548" max="1548" width="13.28515625" style="769" customWidth="1"/>
    <col min="1549" max="1549" width="28.140625" style="769" customWidth="1"/>
    <col min="1550" max="1550" width="11" style="769" customWidth="1"/>
    <col min="1551" max="1551" width="14.42578125" style="769" customWidth="1"/>
    <col min="1552" max="1552" width="4.140625" style="769" customWidth="1"/>
    <col min="1553" max="1554" width="11" style="769" customWidth="1"/>
    <col min="1555" max="1555" width="14.42578125" style="769" customWidth="1"/>
    <col min="1556" max="1556" width="4.140625" style="769" customWidth="1"/>
    <col min="1557" max="1557" width="14.42578125" style="769" customWidth="1"/>
    <col min="1558" max="1763" width="11" style="769"/>
    <col min="1764" max="1764" width="33.7109375" style="769" customWidth="1"/>
    <col min="1765" max="1767" width="12.7109375" style="769" customWidth="1"/>
    <col min="1768" max="1768" width="33.7109375" style="769" customWidth="1"/>
    <col min="1769" max="1772" width="11.28515625" style="769" customWidth="1"/>
    <col min="1773" max="1773" width="31.7109375" style="769" customWidth="1"/>
    <col min="1774" max="1775" width="20.7109375" style="769" customWidth="1"/>
    <col min="1776" max="1779" width="11" style="769" customWidth="1"/>
    <col min="1780" max="1784" width="14.42578125" style="769" customWidth="1"/>
    <col min="1785" max="1785" width="37.28515625" style="769" customWidth="1"/>
    <col min="1786" max="1787" width="11" style="769" customWidth="1"/>
    <col min="1788" max="1797" width="9.85546875" style="769" customWidth="1"/>
    <col min="1798" max="1801" width="11" style="769" customWidth="1"/>
    <col min="1802" max="1802" width="14.42578125" style="769" customWidth="1"/>
    <col min="1803" max="1803" width="4.140625" style="769" customWidth="1"/>
    <col min="1804" max="1804" width="13.28515625" style="769" customWidth="1"/>
    <col min="1805" max="1805" width="28.140625" style="769" customWidth="1"/>
    <col min="1806" max="1806" width="11" style="769" customWidth="1"/>
    <col min="1807" max="1807" width="14.42578125" style="769" customWidth="1"/>
    <col min="1808" max="1808" width="4.140625" style="769" customWidth="1"/>
    <col min="1809" max="1810" width="11" style="769" customWidth="1"/>
    <col min="1811" max="1811" width="14.42578125" style="769" customWidth="1"/>
    <col min="1812" max="1812" width="4.140625" style="769" customWidth="1"/>
    <col min="1813" max="1813" width="14.42578125" style="769" customWidth="1"/>
    <col min="1814" max="2019" width="11" style="769"/>
    <col min="2020" max="2020" width="33.7109375" style="769" customWidth="1"/>
    <col min="2021" max="2023" width="12.7109375" style="769" customWidth="1"/>
    <col min="2024" max="2024" width="33.7109375" style="769" customWidth="1"/>
    <col min="2025" max="2028" width="11.28515625" style="769" customWidth="1"/>
    <col min="2029" max="2029" width="31.7109375" style="769" customWidth="1"/>
    <col min="2030" max="2031" width="20.7109375" style="769" customWidth="1"/>
    <col min="2032" max="2035" width="11" style="769" customWidth="1"/>
    <col min="2036" max="2040" width="14.42578125" style="769" customWidth="1"/>
    <col min="2041" max="2041" width="37.28515625" style="769" customWidth="1"/>
    <col min="2042" max="2043" width="11" style="769" customWidth="1"/>
    <col min="2044" max="2053" width="9.85546875" style="769" customWidth="1"/>
    <col min="2054" max="2057" width="11" style="769" customWidth="1"/>
    <col min="2058" max="2058" width="14.42578125" style="769" customWidth="1"/>
    <col min="2059" max="2059" width="4.140625" style="769" customWidth="1"/>
    <col min="2060" max="2060" width="13.28515625" style="769" customWidth="1"/>
    <col min="2061" max="2061" width="28.140625" style="769" customWidth="1"/>
    <col min="2062" max="2062" width="11" style="769" customWidth="1"/>
    <col min="2063" max="2063" width="14.42578125" style="769" customWidth="1"/>
    <col min="2064" max="2064" width="4.140625" style="769" customWidth="1"/>
    <col min="2065" max="2066" width="11" style="769" customWidth="1"/>
    <col min="2067" max="2067" width="14.42578125" style="769" customWidth="1"/>
    <col min="2068" max="2068" width="4.140625" style="769" customWidth="1"/>
    <col min="2069" max="2069" width="14.42578125" style="769" customWidth="1"/>
    <col min="2070" max="2275" width="11" style="769"/>
    <col min="2276" max="2276" width="33.7109375" style="769" customWidth="1"/>
    <col min="2277" max="2279" width="12.7109375" style="769" customWidth="1"/>
    <col min="2280" max="2280" width="33.7109375" style="769" customWidth="1"/>
    <col min="2281" max="2284" width="11.28515625" style="769" customWidth="1"/>
    <col min="2285" max="2285" width="31.7109375" style="769" customWidth="1"/>
    <col min="2286" max="2287" width="20.7109375" style="769" customWidth="1"/>
    <col min="2288" max="2291" width="11" style="769" customWidth="1"/>
    <col min="2292" max="2296" width="14.42578125" style="769" customWidth="1"/>
    <col min="2297" max="2297" width="37.28515625" style="769" customWidth="1"/>
    <col min="2298" max="2299" width="11" style="769" customWidth="1"/>
    <col min="2300" max="2309" width="9.85546875" style="769" customWidth="1"/>
    <col min="2310" max="2313" width="11" style="769" customWidth="1"/>
    <col min="2314" max="2314" width="14.42578125" style="769" customWidth="1"/>
    <col min="2315" max="2315" width="4.140625" style="769" customWidth="1"/>
    <col min="2316" max="2316" width="13.28515625" style="769" customWidth="1"/>
    <col min="2317" max="2317" width="28.140625" style="769" customWidth="1"/>
    <col min="2318" max="2318" width="11" style="769" customWidth="1"/>
    <col min="2319" max="2319" width="14.42578125" style="769" customWidth="1"/>
    <col min="2320" max="2320" width="4.140625" style="769" customWidth="1"/>
    <col min="2321" max="2322" width="11" style="769" customWidth="1"/>
    <col min="2323" max="2323" width="14.42578125" style="769" customWidth="1"/>
    <col min="2324" max="2324" width="4.140625" style="769" customWidth="1"/>
    <col min="2325" max="2325" width="14.42578125" style="769" customWidth="1"/>
    <col min="2326" max="2531" width="11" style="769"/>
    <col min="2532" max="2532" width="33.7109375" style="769" customWidth="1"/>
    <col min="2533" max="2535" width="12.7109375" style="769" customWidth="1"/>
    <col min="2536" max="2536" width="33.7109375" style="769" customWidth="1"/>
    <col min="2537" max="2540" width="11.28515625" style="769" customWidth="1"/>
    <col min="2541" max="2541" width="31.7109375" style="769" customWidth="1"/>
    <col min="2542" max="2543" width="20.7109375" style="769" customWidth="1"/>
    <col min="2544" max="2547" width="11" style="769" customWidth="1"/>
    <col min="2548" max="2552" width="14.42578125" style="769" customWidth="1"/>
    <col min="2553" max="2553" width="37.28515625" style="769" customWidth="1"/>
    <col min="2554" max="2555" width="11" style="769" customWidth="1"/>
    <col min="2556" max="2565" width="9.85546875" style="769" customWidth="1"/>
    <col min="2566" max="2569" width="11" style="769" customWidth="1"/>
    <col min="2570" max="2570" width="14.42578125" style="769" customWidth="1"/>
    <col min="2571" max="2571" width="4.140625" style="769" customWidth="1"/>
    <col min="2572" max="2572" width="13.28515625" style="769" customWidth="1"/>
    <col min="2573" max="2573" width="28.140625" style="769" customWidth="1"/>
    <col min="2574" max="2574" width="11" style="769" customWidth="1"/>
    <col min="2575" max="2575" width="14.42578125" style="769" customWidth="1"/>
    <col min="2576" max="2576" width="4.140625" style="769" customWidth="1"/>
    <col min="2577" max="2578" width="11" style="769" customWidth="1"/>
    <col min="2579" max="2579" width="14.42578125" style="769" customWidth="1"/>
    <col min="2580" max="2580" width="4.140625" style="769" customWidth="1"/>
    <col min="2581" max="2581" width="14.42578125" style="769" customWidth="1"/>
    <col min="2582" max="2787" width="11" style="769"/>
    <col min="2788" max="2788" width="33.7109375" style="769" customWidth="1"/>
    <col min="2789" max="2791" width="12.7109375" style="769" customWidth="1"/>
    <col min="2792" max="2792" width="33.7109375" style="769" customWidth="1"/>
    <col min="2793" max="2796" width="11.28515625" style="769" customWidth="1"/>
    <col min="2797" max="2797" width="31.7109375" style="769" customWidth="1"/>
    <col min="2798" max="2799" width="20.7109375" style="769" customWidth="1"/>
    <col min="2800" max="2803" width="11" style="769" customWidth="1"/>
    <col min="2804" max="2808" width="14.42578125" style="769" customWidth="1"/>
    <col min="2809" max="2809" width="37.28515625" style="769" customWidth="1"/>
    <col min="2810" max="2811" width="11" style="769" customWidth="1"/>
    <col min="2812" max="2821" width="9.85546875" style="769" customWidth="1"/>
    <col min="2822" max="2825" width="11" style="769" customWidth="1"/>
    <col min="2826" max="2826" width="14.42578125" style="769" customWidth="1"/>
    <col min="2827" max="2827" width="4.140625" style="769" customWidth="1"/>
    <col min="2828" max="2828" width="13.28515625" style="769" customWidth="1"/>
    <col min="2829" max="2829" width="28.140625" style="769" customWidth="1"/>
    <col min="2830" max="2830" width="11" style="769" customWidth="1"/>
    <col min="2831" max="2831" width="14.42578125" style="769" customWidth="1"/>
    <col min="2832" max="2832" width="4.140625" style="769" customWidth="1"/>
    <col min="2833" max="2834" width="11" style="769" customWidth="1"/>
    <col min="2835" max="2835" width="14.42578125" style="769" customWidth="1"/>
    <col min="2836" max="2836" width="4.140625" style="769" customWidth="1"/>
    <col min="2837" max="2837" width="14.42578125" style="769" customWidth="1"/>
    <col min="2838" max="3043" width="11" style="769"/>
    <col min="3044" max="3044" width="33.7109375" style="769" customWidth="1"/>
    <col min="3045" max="3047" width="12.7109375" style="769" customWidth="1"/>
    <col min="3048" max="3048" width="33.7109375" style="769" customWidth="1"/>
    <col min="3049" max="3052" width="11.28515625" style="769" customWidth="1"/>
    <col min="3053" max="3053" width="31.7109375" style="769" customWidth="1"/>
    <col min="3054" max="3055" width="20.7109375" style="769" customWidth="1"/>
    <col min="3056" max="3059" width="11" style="769" customWidth="1"/>
    <col min="3060" max="3064" width="14.42578125" style="769" customWidth="1"/>
    <col min="3065" max="3065" width="37.28515625" style="769" customWidth="1"/>
    <col min="3066" max="3067" width="11" style="769" customWidth="1"/>
    <col min="3068" max="3077" width="9.85546875" style="769" customWidth="1"/>
    <col min="3078" max="3081" width="11" style="769" customWidth="1"/>
    <col min="3082" max="3082" width="14.42578125" style="769" customWidth="1"/>
    <col min="3083" max="3083" width="4.140625" style="769" customWidth="1"/>
    <col min="3084" max="3084" width="13.28515625" style="769" customWidth="1"/>
    <col min="3085" max="3085" width="28.140625" style="769" customWidth="1"/>
    <col min="3086" max="3086" width="11" style="769" customWidth="1"/>
    <col min="3087" max="3087" width="14.42578125" style="769" customWidth="1"/>
    <col min="3088" max="3088" width="4.140625" style="769" customWidth="1"/>
    <col min="3089" max="3090" width="11" style="769" customWidth="1"/>
    <col min="3091" max="3091" width="14.42578125" style="769" customWidth="1"/>
    <col min="3092" max="3092" width="4.140625" style="769" customWidth="1"/>
    <col min="3093" max="3093" width="14.42578125" style="769" customWidth="1"/>
    <col min="3094" max="3299" width="11" style="769"/>
    <col min="3300" max="3300" width="33.7109375" style="769" customWidth="1"/>
    <col min="3301" max="3303" width="12.7109375" style="769" customWidth="1"/>
    <col min="3304" max="3304" width="33.7109375" style="769" customWidth="1"/>
    <col min="3305" max="3308" width="11.28515625" style="769" customWidth="1"/>
    <col min="3309" max="3309" width="31.7109375" style="769" customWidth="1"/>
    <col min="3310" max="3311" width="20.7109375" style="769" customWidth="1"/>
    <col min="3312" max="3315" width="11" style="769" customWidth="1"/>
    <col min="3316" max="3320" width="14.42578125" style="769" customWidth="1"/>
    <col min="3321" max="3321" width="37.28515625" style="769" customWidth="1"/>
    <col min="3322" max="3323" width="11" style="769" customWidth="1"/>
    <col min="3324" max="3333" width="9.85546875" style="769" customWidth="1"/>
    <col min="3334" max="3337" width="11" style="769" customWidth="1"/>
    <col min="3338" max="3338" width="14.42578125" style="769" customWidth="1"/>
    <col min="3339" max="3339" width="4.140625" style="769" customWidth="1"/>
    <col min="3340" max="3340" width="13.28515625" style="769" customWidth="1"/>
    <col min="3341" max="3341" width="28.140625" style="769" customWidth="1"/>
    <col min="3342" max="3342" width="11" style="769" customWidth="1"/>
    <col min="3343" max="3343" width="14.42578125" style="769" customWidth="1"/>
    <col min="3344" max="3344" width="4.140625" style="769" customWidth="1"/>
    <col min="3345" max="3346" width="11" style="769" customWidth="1"/>
    <col min="3347" max="3347" width="14.42578125" style="769" customWidth="1"/>
    <col min="3348" max="3348" width="4.140625" style="769" customWidth="1"/>
    <col min="3349" max="3349" width="14.42578125" style="769" customWidth="1"/>
    <col min="3350" max="3555" width="11" style="769"/>
    <col min="3556" max="3556" width="33.7109375" style="769" customWidth="1"/>
    <col min="3557" max="3559" width="12.7109375" style="769" customWidth="1"/>
    <col min="3560" max="3560" width="33.7109375" style="769" customWidth="1"/>
    <col min="3561" max="3564" width="11.28515625" style="769" customWidth="1"/>
    <col min="3565" max="3565" width="31.7109375" style="769" customWidth="1"/>
    <col min="3566" max="3567" width="20.7109375" style="769" customWidth="1"/>
    <col min="3568" max="3571" width="11" style="769" customWidth="1"/>
    <col min="3572" max="3576" width="14.42578125" style="769" customWidth="1"/>
    <col min="3577" max="3577" width="37.28515625" style="769" customWidth="1"/>
    <col min="3578" max="3579" width="11" style="769" customWidth="1"/>
    <col min="3580" max="3589" width="9.85546875" style="769" customWidth="1"/>
    <col min="3590" max="3593" width="11" style="769" customWidth="1"/>
    <col min="3594" max="3594" width="14.42578125" style="769" customWidth="1"/>
    <col min="3595" max="3595" width="4.140625" style="769" customWidth="1"/>
    <col min="3596" max="3596" width="13.28515625" style="769" customWidth="1"/>
    <col min="3597" max="3597" width="28.140625" style="769" customWidth="1"/>
    <col min="3598" max="3598" width="11" style="769" customWidth="1"/>
    <col min="3599" max="3599" width="14.42578125" style="769" customWidth="1"/>
    <col min="3600" max="3600" width="4.140625" style="769" customWidth="1"/>
    <col min="3601" max="3602" width="11" style="769" customWidth="1"/>
    <col min="3603" max="3603" width="14.42578125" style="769" customWidth="1"/>
    <col min="3604" max="3604" width="4.140625" style="769" customWidth="1"/>
    <col min="3605" max="3605" width="14.42578125" style="769" customWidth="1"/>
    <col min="3606" max="3811" width="11" style="769"/>
    <col min="3812" max="3812" width="33.7109375" style="769" customWidth="1"/>
    <col min="3813" max="3815" width="12.7109375" style="769" customWidth="1"/>
    <col min="3816" max="3816" width="33.7109375" style="769" customWidth="1"/>
    <col min="3817" max="3820" width="11.28515625" style="769" customWidth="1"/>
    <col min="3821" max="3821" width="31.7109375" style="769" customWidth="1"/>
    <col min="3822" max="3823" width="20.7109375" style="769" customWidth="1"/>
    <col min="3824" max="3827" width="11" style="769" customWidth="1"/>
    <col min="3828" max="3832" width="14.42578125" style="769" customWidth="1"/>
    <col min="3833" max="3833" width="37.28515625" style="769" customWidth="1"/>
    <col min="3834" max="3835" width="11" style="769" customWidth="1"/>
    <col min="3836" max="3845" width="9.85546875" style="769" customWidth="1"/>
    <col min="3846" max="3849" width="11" style="769" customWidth="1"/>
    <col min="3850" max="3850" width="14.42578125" style="769" customWidth="1"/>
    <col min="3851" max="3851" width="4.140625" style="769" customWidth="1"/>
    <col min="3852" max="3852" width="13.28515625" style="769" customWidth="1"/>
    <col min="3853" max="3853" width="28.140625" style="769" customWidth="1"/>
    <col min="3854" max="3854" width="11" style="769" customWidth="1"/>
    <col min="3855" max="3855" width="14.42578125" style="769" customWidth="1"/>
    <col min="3856" max="3856" width="4.140625" style="769" customWidth="1"/>
    <col min="3857" max="3858" width="11" style="769" customWidth="1"/>
    <col min="3859" max="3859" width="14.42578125" style="769" customWidth="1"/>
    <col min="3860" max="3860" width="4.140625" style="769" customWidth="1"/>
    <col min="3861" max="3861" width="14.42578125" style="769" customWidth="1"/>
    <col min="3862" max="4067" width="11" style="769"/>
    <col min="4068" max="4068" width="33.7109375" style="769" customWidth="1"/>
    <col min="4069" max="4071" width="12.7109375" style="769" customWidth="1"/>
    <col min="4072" max="4072" width="33.7109375" style="769" customWidth="1"/>
    <col min="4073" max="4076" width="11.28515625" style="769" customWidth="1"/>
    <col min="4077" max="4077" width="31.7109375" style="769" customWidth="1"/>
    <col min="4078" max="4079" width="20.7109375" style="769" customWidth="1"/>
    <col min="4080" max="4083" width="11" style="769" customWidth="1"/>
    <col min="4084" max="4088" width="14.42578125" style="769" customWidth="1"/>
    <col min="4089" max="4089" width="37.28515625" style="769" customWidth="1"/>
    <col min="4090" max="4091" width="11" style="769" customWidth="1"/>
    <col min="4092" max="4101" width="9.85546875" style="769" customWidth="1"/>
    <col min="4102" max="4105" width="11" style="769" customWidth="1"/>
    <col min="4106" max="4106" width="14.42578125" style="769" customWidth="1"/>
    <col min="4107" max="4107" width="4.140625" style="769" customWidth="1"/>
    <col min="4108" max="4108" width="13.28515625" style="769" customWidth="1"/>
    <col min="4109" max="4109" width="28.140625" style="769" customWidth="1"/>
    <col min="4110" max="4110" width="11" style="769" customWidth="1"/>
    <col min="4111" max="4111" width="14.42578125" style="769" customWidth="1"/>
    <col min="4112" max="4112" width="4.140625" style="769" customWidth="1"/>
    <col min="4113" max="4114" width="11" style="769" customWidth="1"/>
    <col min="4115" max="4115" width="14.42578125" style="769" customWidth="1"/>
    <col min="4116" max="4116" width="4.140625" style="769" customWidth="1"/>
    <col min="4117" max="4117" width="14.42578125" style="769" customWidth="1"/>
    <col min="4118" max="4323" width="11" style="769"/>
    <col min="4324" max="4324" width="33.7109375" style="769" customWidth="1"/>
    <col min="4325" max="4327" width="12.7109375" style="769" customWidth="1"/>
    <col min="4328" max="4328" width="33.7109375" style="769" customWidth="1"/>
    <col min="4329" max="4332" width="11.28515625" style="769" customWidth="1"/>
    <col min="4333" max="4333" width="31.7109375" style="769" customWidth="1"/>
    <col min="4334" max="4335" width="20.7109375" style="769" customWidth="1"/>
    <col min="4336" max="4339" width="11" style="769" customWidth="1"/>
    <col min="4340" max="4344" width="14.42578125" style="769" customWidth="1"/>
    <col min="4345" max="4345" width="37.28515625" style="769" customWidth="1"/>
    <col min="4346" max="4347" width="11" style="769" customWidth="1"/>
    <col min="4348" max="4357" width="9.85546875" style="769" customWidth="1"/>
    <col min="4358" max="4361" width="11" style="769" customWidth="1"/>
    <col min="4362" max="4362" width="14.42578125" style="769" customWidth="1"/>
    <col min="4363" max="4363" width="4.140625" style="769" customWidth="1"/>
    <col min="4364" max="4364" width="13.28515625" style="769" customWidth="1"/>
    <col min="4365" max="4365" width="28.140625" style="769" customWidth="1"/>
    <col min="4366" max="4366" width="11" style="769" customWidth="1"/>
    <col min="4367" max="4367" width="14.42578125" style="769" customWidth="1"/>
    <col min="4368" max="4368" width="4.140625" style="769" customWidth="1"/>
    <col min="4369" max="4370" width="11" style="769" customWidth="1"/>
    <col min="4371" max="4371" width="14.42578125" style="769" customWidth="1"/>
    <col min="4372" max="4372" width="4.140625" style="769" customWidth="1"/>
    <col min="4373" max="4373" width="14.42578125" style="769" customWidth="1"/>
    <col min="4374" max="4579" width="11" style="769"/>
    <col min="4580" max="4580" width="33.7109375" style="769" customWidth="1"/>
    <col min="4581" max="4583" width="12.7109375" style="769" customWidth="1"/>
    <col min="4584" max="4584" width="33.7109375" style="769" customWidth="1"/>
    <col min="4585" max="4588" width="11.28515625" style="769" customWidth="1"/>
    <col min="4589" max="4589" width="31.7109375" style="769" customWidth="1"/>
    <col min="4590" max="4591" width="20.7109375" style="769" customWidth="1"/>
    <col min="4592" max="4595" width="11" style="769" customWidth="1"/>
    <col min="4596" max="4600" width="14.42578125" style="769" customWidth="1"/>
    <col min="4601" max="4601" width="37.28515625" style="769" customWidth="1"/>
    <col min="4602" max="4603" width="11" style="769" customWidth="1"/>
    <col min="4604" max="4613" width="9.85546875" style="769" customWidth="1"/>
    <col min="4614" max="4617" width="11" style="769" customWidth="1"/>
    <col min="4618" max="4618" width="14.42578125" style="769" customWidth="1"/>
    <col min="4619" max="4619" width="4.140625" style="769" customWidth="1"/>
    <col min="4620" max="4620" width="13.28515625" style="769" customWidth="1"/>
    <col min="4621" max="4621" width="28.140625" style="769" customWidth="1"/>
    <col min="4622" max="4622" width="11" style="769" customWidth="1"/>
    <col min="4623" max="4623" width="14.42578125" style="769" customWidth="1"/>
    <col min="4624" max="4624" width="4.140625" style="769" customWidth="1"/>
    <col min="4625" max="4626" width="11" style="769" customWidth="1"/>
    <col min="4627" max="4627" width="14.42578125" style="769" customWidth="1"/>
    <col min="4628" max="4628" width="4.140625" style="769" customWidth="1"/>
    <col min="4629" max="4629" width="14.42578125" style="769" customWidth="1"/>
    <col min="4630" max="4835" width="11" style="769"/>
    <col min="4836" max="4836" width="33.7109375" style="769" customWidth="1"/>
    <col min="4837" max="4839" width="12.7109375" style="769" customWidth="1"/>
    <col min="4840" max="4840" width="33.7109375" style="769" customWidth="1"/>
    <col min="4841" max="4844" width="11.28515625" style="769" customWidth="1"/>
    <col min="4845" max="4845" width="31.7109375" style="769" customWidth="1"/>
    <col min="4846" max="4847" width="20.7109375" style="769" customWidth="1"/>
    <col min="4848" max="4851" width="11" style="769" customWidth="1"/>
    <col min="4852" max="4856" width="14.42578125" style="769" customWidth="1"/>
    <col min="4857" max="4857" width="37.28515625" style="769" customWidth="1"/>
    <col min="4858" max="4859" width="11" style="769" customWidth="1"/>
    <col min="4860" max="4869" width="9.85546875" style="769" customWidth="1"/>
    <col min="4870" max="4873" width="11" style="769" customWidth="1"/>
    <col min="4874" max="4874" width="14.42578125" style="769" customWidth="1"/>
    <col min="4875" max="4875" width="4.140625" style="769" customWidth="1"/>
    <col min="4876" max="4876" width="13.28515625" style="769" customWidth="1"/>
    <col min="4877" max="4877" width="28.140625" style="769" customWidth="1"/>
    <col min="4878" max="4878" width="11" style="769" customWidth="1"/>
    <col min="4879" max="4879" width="14.42578125" style="769" customWidth="1"/>
    <col min="4880" max="4880" width="4.140625" style="769" customWidth="1"/>
    <col min="4881" max="4882" width="11" style="769" customWidth="1"/>
    <col min="4883" max="4883" width="14.42578125" style="769" customWidth="1"/>
    <col min="4884" max="4884" width="4.140625" style="769" customWidth="1"/>
    <col min="4885" max="4885" width="14.42578125" style="769" customWidth="1"/>
    <col min="4886" max="5091" width="11" style="769"/>
    <col min="5092" max="5092" width="33.7109375" style="769" customWidth="1"/>
    <col min="5093" max="5095" width="12.7109375" style="769" customWidth="1"/>
    <col min="5096" max="5096" width="33.7109375" style="769" customWidth="1"/>
    <col min="5097" max="5100" width="11.28515625" style="769" customWidth="1"/>
    <col min="5101" max="5101" width="31.7109375" style="769" customWidth="1"/>
    <col min="5102" max="5103" width="20.7109375" style="769" customWidth="1"/>
    <col min="5104" max="5107" width="11" style="769" customWidth="1"/>
    <col min="5108" max="5112" width="14.42578125" style="769" customWidth="1"/>
    <col min="5113" max="5113" width="37.28515625" style="769" customWidth="1"/>
    <col min="5114" max="5115" width="11" style="769" customWidth="1"/>
    <col min="5116" max="5125" width="9.85546875" style="769" customWidth="1"/>
    <col min="5126" max="5129" width="11" style="769" customWidth="1"/>
    <col min="5130" max="5130" width="14.42578125" style="769" customWidth="1"/>
    <col min="5131" max="5131" width="4.140625" style="769" customWidth="1"/>
    <col min="5132" max="5132" width="13.28515625" style="769" customWidth="1"/>
    <col min="5133" max="5133" width="28.140625" style="769" customWidth="1"/>
    <col min="5134" max="5134" width="11" style="769" customWidth="1"/>
    <col min="5135" max="5135" width="14.42578125" style="769" customWidth="1"/>
    <col min="5136" max="5136" width="4.140625" style="769" customWidth="1"/>
    <col min="5137" max="5138" width="11" style="769" customWidth="1"/>
    <col min="5139" max="5139" width="14.42578125" style="769" customWidth="1"/>
    <col min="5140" max="5140" width="4.140625" style="769" customWidth="1"/>
    <col min="5141" max="5141" width="14.42578125" style="769" customWidth="1"/>
    <col min="5142" max="5347" width="11" style="769"/>
    <col min="5348" max="5348" width="33.7109375" style="769" customWidth="1"/>
    <col min="5349" max="5351" width="12.7109375" style="769" customWidth="1"/>
    <col min="5352" max="5352" width="33.7109375" style="769" customWidth="1"/>
    <col min="5353" max="5356" width="11.28515625" style="769" customWidth="1"/>
    <col min="5357" max="5357" width="31.7109375" style="769" customWidth="1"/>
    <col min="5358" max="5359" width="20.7109375" style="769" customWidth="1"/>
    <col min="5360" max="5363" width="11" style="769" customWidth="1"/>
    <col min="5364" max="5368" width="14.42578125" style="769" customWidth="1"/>
    <col min="5369" max="5369" width="37.28515625" style="769" customWidth="1"/>
    <col min="5370" max="5371" width="11" style="769" customWidth="1"/>
    <col min="5372" max="5381" width="9.85546875" style="769" customWidth="1"/>
    <col min="5382" max="5385" width="11" style="769" customWidth="1"/>
    <col min="5386" max="5386" width="14.42578125" style="769" customWidth="1"/>
    <col min="5387" max="5387" width="4.140625" style="769" customWidth="1"/>
    <col min="5388" max="5388" width="13.28515625" style="769" customWidth="1"/>
    <col min="5389" max="5389" width="28.140625" style="769" customWidth="1"/>
    <col min="5390" max="5390" width="11" style="769" customWidth="1"/>
    <col min="5391" max="5391" width="14.42578125" style="769" customWidth="1"/>
    <col min="5392" max="5392" width="4.140625" style="769" customWidth="1"/>
    <col min="5393" max="5394" width="11" style="769" customWidth="1"/>
    <col min="5395" max="5395" width="14.42578125" style="769" customWidth="1"/>
    <col min="5396" max="5396" width="4.140625" style="769" customWidth="1"/>
    <col min="5397" max="5397" width="14.42578125" style="769" customWidth="1"/>
    <col min="5398" max="5603" width="11" style="769"/>
    <col min="5604" max="5604" width="33.7109375" style="769" customWidth="1"/>
    <col min="5605" max="5607" width="12.7109375" style="769" customWidth="1"/>
    <col min="5608" max="5608" width="33.7109375" style="769" customWidth="1"/>
    <col min="5609" max="5612" width="11.28515625" style="769" customWidth="1"/>
    <col min="5613" max="5613" width="31.7109375" style="769" customWidth="1"/>
    <col min="5614" max="5615" width="20.7109375" style="769" customWidth="1"/>
    <col min="5616" max="5619" width="11" style="769" customWidth="1"/>
    <col min="5620" max="5624" width="14.42578125" style="769" customWidth="1"/>
    <col min="5625" max="5625" width="37.28515625" style="769" customWidth="1"/>
    <col min="5626" max="5627" width="11" style="769" customWidth="1"/>
    <col min="5628" max="5637" width="9.85546875" style="769" customWidth="1"/>
    <col min="5638" max="5641" width="11" style="769" customWidth="1"/>
    <col min="5642" max="5642" width="14.42578125" style="769" customWidth="1"/>
    <col min="5643" max="5643" width="4.140625" style="769" customWidth="1"/>
    <col min="5644" max="5644" width="13.28515625" style="769" customWidth="1"/>
    <col min="5645" max="5645" width="28.140625" style="769" customWidth="1"/>
    <col min="5646" max="5646" width="11" style="769" customWidth="1"/>
    <col min="5647" max="5647" width="14.42578125" style="769" customWidth="1"/>
    <col min="5648" max="5648" width="4.140625" style="769" customWidth="1"/>
    <col min="5649" max="5650" width="11" style="769" customWidth="1"/>
    <col min="5651" max="5651" width="14.42578125" style="769" customWidth="1"/>
    <col min="5652" max="5652" width="4.140625" style="769" customWidth="1"/>
    <col min="5653" max="5653" width="14.42578125" style="769" customWidth="1"/>
    <col min="5654" max="5859" width="11" style="769"/>
    <col min="5860" max="5860" width="33.7109375" style="769" customWidth="1"/>
    <col min="5861" max="5863" width="12.7109375" style="769" customWidth="1"/>
    <col min="5864" max="5864" width="33.7109375" style="769" customWidth="1"/>
    <col min="5865" max="5868" width="11.28515625" style="769" customWidth="1"/>
    <col min="5869" max="5869" width="31.7109375" style="769" customWidth="1"/>
    <col min="5870" max="5871" width="20.7109375" style="769" customWidth="1"/>
    <col min="5872" max="5875" width="11" style="769" customWidth="1"/>
    <col min="5876" max="5880" width="14.42578125" style="769" customWidth="1"/>
    <col min="5881" max="5881" width="37.28515625" style="769" customWidth="1"/>
    <col min="5882" max="5883" width="11" style="769" customWidth="1"/>
    <col min="5884" max="5893" width="9.85546875" style="769" customWidth="1"/>
    <col min="5894" max="5897" width="11" style="769" customWidth="1"/>
    <col min="5898" max="5898" width="14.42578125" style="769" customWidth="1"/>
    <col min="5899" max="5899" width="4.140625" style="769" customWidth="1"/>
    <col min="5900" max="5900" width="13.28515625" style="769" customWidth="1"/>
    <col min="5901" max="5901" width="28.140625" style="769" customWidth="1"/>
    <col min="5902" max="5902" width="11" style="769" customWidth="1"/>
    <col min="5903" max="5903" width="14.42578125" style="769" customWidth="1"/>
    <col min="5904" max="5904" width="4.140625" style="769" customWidth="1"/>
    <col min="5905" max="5906" width="11" style="769" customWidth="1"/>
    <col min="5907" max="5907" width="14.42578125" style="769" customWidth="1"/>
    <col min="5908" max="5908" width="4.140625" style="769" customWidth="1"/>
    <col min="5909" max="5909" width="14.42578125" style="769" customWidth="1"/>
    <col min="5910" max="6115" width="11" style="769"/>
    <col min="6116" max="6116" width="33.7109375" style="769" customWidth="1"/>
    <col min="6117" max="6119" width="12.7109375" style="769" customWidth="1"/>
    <col min="6120" max="6120" width="33.7109375" style="769" customWidth="1"/>
    <col min="6121" max="6124" width="11.28515625" style="769" customWidth="1"/>
    <col min="6125" max="6125" width="31.7109375" style="769" customWidth="1"/>
    <col min="6126" max="6127" width="20.7109375" style="769" customWidth="1"/>
    <col min="6128" max="6131" width="11" style="769" customWidth="1"/>
    <col min="6132" max="6136" width="14.42578125" style="769" customWidth="1"/>
    <col min="6137" max="6137" width="37.28515625" style="769" customWidth="1"/>
    <col min="6138" max="6139" width="11" style="769" customWidth="1"/>
    <col min="6140" max="6149" width="9.85546875" style="769" customWidth="1"/>
    <col min="6150" max="6153" width="11" style="769" customWidth="1"/>
    <col min="6154" max="6154" width="14.42578125" style="769" customWidth="1"/>
    <col min="6155" max="6155" width="4.140625" style="769" customWidth="1"/>
    <col min="6156" max="6156" width="13.28515625" style="769" customWidth="1"/>
    <col min="6157" max="6157" width="28.140625" style="769" customWidth="1"/>
    <col min="6158" max="6158" width="11" style="769" customWidth="1"/>
    <col min="6159" max="6159" width="14.42578125" style="769" customWidth="1"/>
    <col min="6160" max="6160" width="4.140625" style="769" customWidth="1"/>
    <col min="6161" max="6162" width="11" style="769" customWidth="1"/>
    <col min="6163" max="6163" width="14.42578125" style="769" customWidth="1"/>
    <col min="6164" max="6164" width="4.140625" style="769" customWidth="1"/>
    <col min="6165" max="6165" width="14.42578125" style="769" customWidth="1"/>
    <col min="6166" max="6371" width="11" style="769"/>
    <col min="6372" max="6372" width="33.7109375" style="769" customWidth="1"/>
    <col min="6373" max="6375" width="12.7109375" style="769" customWidth="1"/>
    <col min="6376" max="6376" width="33.7109375" style="769" customWidth="1"/>
    <col min="6377" max="6380" width="11.28515625" style="769" customWidth="1"/>
    <col min="6381" max="6381" width="31.7109375" style="769" customWidth="1"/>
    <col min="6382" max="6383" width="20.7109375" style="769" customWidth="1"/>
    <col min="6384" max="6387" width="11" style="769" customWidth="1"/>
    <col min="6388" max="6392" width="14.42578125" style="769" customWidth="1"/>
    <col min="6393" max="6393" width="37.28515625" style="769" customWidth="1"/>
    <col min="6394" max="6395" width="11" style="769" customWidth="1"/>
    <col min="6396" max="6405" width="9.85546875" style="769" customWidth="1"/>
    <col min="6406" max="6409" width="11" style="769" customWidth="1"/>
    <col min="6410" max="6410" width="14.42578125" style="769" customWidth="1"/>
    <col min="6411" max="6411" width="4.140625" style="769" customWidth="1"/>
    <col min="6412" max="6412" width="13.28515625" style="769" customWidth="1"/>
    <col min="6413" max="6413" width="28.140625" style="769" customWidth="1"/>
    <col min="6414" max="6414" width="11" style="769" customWidth="1"/>
    <col min="6415" max="6415" width="14.42578125" style="769" customWidth="1"/>
    <col min="6416" max="6416" width="4.140625" style="769" customWidth="1"/>
    <col min="6417" max="6418" width="11" style="769" customWidth="1"/>
    <col min="6419" max="6419" width="14.42578125" style="769" customWidth="1"/>
    <col min="6420" max="6420" width="4.140625" style="769" customWidth="1"/>
    <col min="6421" max="6421" width="14.42578125" style="769" customWidth="1"/>
    <col min="6422" max="6627" width="11" style="769"/>
    <col min="6628" max="6628" width="33.7109375" style="769" customWidth="1"/>
    <col min="6629" max="6631" width="12.7109375" style="769" customWidth="1"/>
    <col min="6632" max="6632" width="33.7109375" style="769" customWidth="1"/>
    <col min="6633" max="6636" width="11.28515625" style="769" customWidth="1"/>
    <col min="6637" max="6637" width="31.7109375" style="769" customWidth="1"/>
    <col min="6638" max="6639" width="20.7109375" style="769" customWidth="1"/>
    <col min="6640" max="6643" width="11" style="769" customWidth="1"/>
    <col min="6644" max="6648" width="14.42578125" style="769" customWidth="1"/>
    <col min="6649" max="6649" width="37.28515625" style="769" customWidth="1"/>
    <col min="6650" max="6651" width="11" style="769" customWidth="1"/>
    <col min="6652" max="6661" width="9.85546875" style="769" customWidth="1"/>
    <col min="6662" max="6665" width="11" style="769" customWidth="1"/>
    <col min="6666" max="6666" width="14.42578125" style="769" customWidth="1"/>
    <col min="6667" max="6667" width="4.140625" style="769" customWidth="1"/>
    <col min="6668" max="6668" width="13.28515625" style="769" customWidth="1"/>
    <col min="6669" max="6669" width="28.140625" style="769" customWidth="1"/>
    <col min="6670" max="6670" width="11" style="769" customWidth="1"/>
    <col min="6671" max="6671" width="14.42578125" style="769" customWidth="1"/>
    <col min="6672" max="6672" width="4.140625" style="769" customWidth="1"/>
    <col min="6673" max="6674" width="11" style="769" customWidth="1"/>
    <col min="6675" max="6675" width="14.42578125" style="769" customWidth="1"/>
    <col min="6676" max="6676" width="4.140625" style="769" customWidth="1"/>
    <col min="6677" max="6677" width="14.42578125" style="769" customWidth="1"/>
    <col min="6678" max="6883" width="11" style="769"/>
    <col min="6884" max="6884" width="33.7109375" style="769" customWidth="1"/>
    <col min="6885" max="6887" width="12.7109375" style="769" customWidth="1"/>
    <col min="6888" max="6888" width="33.7109375" style="769" customWidth="1"/>
    <col min="6889" max="6892" width="11.28515625" style="769" customWidth="1"/>
    <col min="6893" max="6893" width="31.7109375" style="769" customWidth="1"/>
    <col min="6894" max="6895" width="20.7109375" style="769" customWidth="1"/>
    <col min="6896" max="6899" width="11" style="769" customWidth="1"/>
    <col min="6900" max="6904" width="14.42578125" style="769" customWidth="1"/>
    <col min="6905" max="6905" width="37.28515625" style="769" customWidth="1"/>
    <col min="6906" max="6907" width="11" style="769" customWidth="1"/>
    <col min="6908" max="6917" width="9.85546875" style="769" customWidth="1"/>
    <col min="6918" max="6921" width="11" style="769" customWidth="1"/>
    <col min="6922" max="6922" width="14.42578125" style="769" customWidth="1"/>
    <col min="6923" max="6923" width="4.140625" style="769" customWidth="1"/>
    <col min="6924" max="6924" width="13.28515625" style="769" customWidth="1"/>
    <col min="6925" max="6925" width="28.140625" style="769" customWidth="1"/>
    <col min="6926" max="6926" width="11" style="769" customWidth="1"/>
    <col min="6927" max="6927" width="14.42578125" style="769" customWidth="1"/>
    <col min="6928" max="6928" width="4.140625" style="769" customWidth="1"/>
    <col min="6929" max="6930" width="11" style="769" customWidth="1"/>
    <col min="6931" max="6931" width="14.42578125" style="769" customWidth="1"/>
    <col min="6932" max="6932" width="4.140625" style="769" customWidth="1"/>
    <col min="6933" max="6933" width="14.42578125" style="769" customWidth="1"/>
    <col min="6934" max="7139" width="11" style="769"/>
    <col min="7140" max="7140" width="33.7109375" style="769" customWidth="1"/>
    <col min="7141" max="7143" width="12.7109375" style="769" customWidth="1"/>
    <col min="7144" max="7144" width="33.7109375" style="769" customWidth="1"/>
    <col min="7145" max="7148" width="11.28515625" style="769" customWidth="1"/>
    <col min="7149" max="7149" width="31.7109375" style="769" customWidth="1"/>
    <col min="7150" max="7151" width="20.7109375" style="769" customWidth="1"/>
    <col min="7152" max="7155" width="11" style="769" customWidth="1"/>
    <col min="7156" max="7160" width="14.42578125" style="769" customWidth="1"/>
    <col min="7161" max="7161" width="37.28515625" style="769" customWidth="1"/>
    <col min="7162" max="7163" width="11" style="769" customWidth="1"/>
    <col min="7164" max="7173" width="9.85546875" style="769" customWidth="1"/>
    <col min="7174" max="7177" width="11" style="769" customWidth="1"/>
    <col min="7178" max="7178" width="14.42578125" style="769" customWidth="1"/>
    <col min="7179" max="7179" width="4.140625" style="769" customWidth="1"/>
    <col min="7180" max="7180" width="13.28515625" style="769" customWidth="1"/>
    <col min="7181" max="7181" width="28.140625" style="769" customWidth="1"/>
    <col min="7182" max="7182" width="11" style="769" customWidth="1"/>
    <col min="7183" max="7183" width="14.42578125" style="769" customWidth="1"/>
    <col min="7184" max="7184" width="4.140625" style="769" customWidth="1"/>
    <col min="7185" max="7186" width="11" style="769" customWidth="1"/>
    <col min="7187" max="7187" width="14.42578125" style="769" customWidth="1"/>
    <col min="7188" max="7188" width="4.140625" style="769" customWidth="1"/>
    <col min="7189" max="7189" width="14.42578125" style="769" customWidth="1"/>
    <col min="7190" max="7395" width="11" style="769"/>
    <col min="7396" max="7396" width="33.7109375" style="769" customWidth="1"/>
    <col min="7397" max="7399" width="12.7109375" style="769" customWidth="1"/>
    <col min="7400" max="7400" width="33.7109375" style="769" customWidth="1"/>
    <col min="7401" max="7404" width="11.28515625" style="769" customWidth="1"/>
    <col min="7405" max="7405" width="31.7109375" style="769" customWidth="1"/>
    <col min="7406" max="7407" width="20.7109375" style="769" customWidth="1"/>
    <col min="7408" max="7411" width="11" style="769" customWidth="1"/>
    <col min="7412" max="7416" width="14.42578125" style="769" customWidth="1"/>
    <col min="7417" max="7417" width="37.28515625" style="769" customWidth="1"/>
    <col min="7418" max="7419" width="11" style="769" customWidth="1"/>
    <col min="7420" max="7429" width="9.85546875" style="769" customWidth="1"/>
    <col min="7430" max="7433" width="11" style="769" customWidth="1"/>
    <col min="7434" max="7434" width="14.42578125" style="769" customWidth="1"/>
    <col min="7435" max="7435" width="4.140625" style="769" customWidth="1"/>
    <col min="7436" max="7436" width="13.28515625" style="769" customWidth="1"/>
    <col min="7437" max="7437" width="28.140625" style="769" customWidth="1"/>
    <col min="7438" max="7438" width="11" style="769" customWidth="1"/>
    <col min="7439" max="7439" width="14.42578125" style="769" customWidth="1"/>
    <col min="7440" max="7440" width="4.140625" style="769" customWidth="1"/>
    <col min="7441" max="7442" width="11" style="769" customWidth="1"/>
    <col min="7443" max="7443" width="14.42578125" style="769" customWidth="1"/>
    <col min="7444" max="7444" width="4.140625" style="769" customWidth="1"/>
    <col min="7445" max="7445" width="14.42578125" style="769" customWidth="1"/>
    <col min="7446" max="7651" width="11" style="769"/>
    <col min="7652" max="7652" width="33.7109375" style="769" customWidth="1"/>
    <col min="7653" max="7655" width="12.7109375" style="769" customWidth="1"/>
    <col min="7656" max="7656" width="33.7109375" style="769" customWidth="1"/>
    <col min="7657" max="7660" width="11.28515625" style="769" customWidth="1"/>
    <col min="7661" max="7661" width="31.7109375" style="769" customWidth="1"/>
    <col min="7662" max="7663" width="20.7109375" style="769" customWidth="1"/>
    <col min="7664" max="7667" width="11" style="769" customWidth="1"/>
    <col min="7668" max="7672" width="14.42578125" style="769" customWidth="1"/>
    <col min="7673" max="7673" width="37.28515625" style="769" customWidth="1"/>
    <col min="7674" max="7675" width="11" style="769" customWidth="1"/>
    <col min="7676" max="7685" width="9.85546875" style="769" customWidth="1"/>
    <col min="7686" max="7689" width="11" style="769" customWidth="1"/>
    <col min="7690" max="7690" width="14.42578125" style="769" customWidth="1"/>
    <col min="7691" max="7691" width="4.140625" style="769" customWidth="1"/>
    <col min="7692" max="7692" width="13.28515625" style="769" customWidth="1"/>
    <col min="7693" max="7693" width="28.140625" style="769" customWidth="1"/>
    <col min="7694" max="7694" width="11" style="769" customWidth="1"/>
    <col min="7695" max="7695" width="14.42578125" style="769" customWidth="1"/>
    <col min="7696" max="7696" width="4.140625" style="769" customWidth="1"/>
    <col min="7697" max="7698" width="11" style="769" customWidth="1"/>
    <col min="7699" max="7699" width="14.42578125" style="769" customWidth="1"/>
    <col min="7700" max="7700" width="4.140625" style="769" customWidth="1"/>
    <col min="7701" max="7701" width="14.42578125" style="769" customWidth="1"/>
    <col min="7702" max="7907" width="11" style="769"/>
    <col min="7908" max="7908" width="33.7109375" style="769" customWidth="1"/>
    <col min="7909" max="7911" width="12.7109375" style="769" customWidth="1"/>
    <col min="7912" max="7912" width="33.7109375" style="769" customWidth="1"/>
    <col min="7913" max="7916" width="11.28515625" style="769" customWidth="1"/>
    <col min="7917" max="7917" width="31.7109375" style="769" customWidth="1"/>
    <col min="7918" max="7919" width="20.7109375" style="769" customWidth="1"/>
    <col min="7920" max="7923" width="11" style="769" customWidth="1"/>
    <col min="7924" max="7928" width="14.42578125" style="769" customWidth="1"/>
    <col min="7929" max="7929" width="37.28515625" style="769" customWidth="1"/>
    <col min="7930" max="7931" width="11" style="769" customWidth="1"/>
    <col min="7932" max="7941" width="9.85546875" style="769" customWidth="1"/>
    <col min="7942" max="7945" width="11" style="769" customWidth="1"/>
    <col min="7946" max="7946" width="14.42578125" style="769" customWidth="1"/>
    <col min="7947" max="7947" width="4.140625" style="769" customWidth="1"/>
    <col min="7948" max="7948" width="13.28515625" style="769" customWidth="1"/>
    <col min="7949" max="7949" width="28.140625" style="769" customWidth="1"/>
    <col min="7950" max="7950" width="11" style="769" customWidth="1"/>
    <col min="7951" max="7951" width="14.42578125" style="769" customWidth="1"/>
    <col min="7952" max="7952" width="4.140625" style="769" customWidth="1"/>
    <col min="7953" max="7954" width="11" style="769" customWidth="1"/>
    <col min="7955" max="7955" width="14.42578125" style="769" customWidth="1"/>
    <col min="7956" max="7956" width="4.140625" style="769" customWidth="1"/>
    <col min="7957" max="7957" width="14.42578125" style="769" customWidth="1"/>
    <col min="7958" max="8163" width="11" style="769"/>
    <col min="8164" max="8164" width="33.7109375" style="769" customWidth="1"/>
    <col min="8165" max="8167" width="12.7109375" style="769" customWidth="1"/>
    <col min="8168" max="8168" width="33.7109375" style="769" customWidth="1"/>
    <col min="8169" max="8172" width="11.28515625" style="769" customWidth="1"/>
    <col min="8173" max="8173" width="31.7109375" style="769" customWidth="1"/>
    <col min="8174" max="8175" width="20.7109375" style="769" customWidth="1"/>
    <col min="8176" max="8179" width="11" style="769" customWidth="1"/>
    <col min="8180" max="8184" width="14.42578125" style="769" customWidth="1"/>
    <col min="8185" max="8185" width="37.28515625" style="769" customWidth="1"/>
    <col min="8186" max="8187" width="11" style="769" customWidth="1"/>
    <col min="8188" max="8197" width="9.85546875" style="769" customWidth="1"/>
    <col min="8198" max="8201" width="11" style="769" customWidth="1"/>
    <col min="8202" max="8202" width="14.42578125" style="769" customWidth="1"/>
    <col min="8203" max="8203" width="4.140625" style="769" customWidth="1"/>
    <col min="8204" max="8204" width="13.28515625" style="769" customWidth="1"/>
    <col min="8205" max="8205" width="28.140625" style="769" customWidth="1"/>
    <col min="8206" max="8206" width="11" style="769" customWidth="1"/>
    <col min="8207" max="8207" width="14.42578125" style="769" customWidth="1"/>
    <col min="8208" max="8208" width="4.140625" style="769" customWidth="1"/>
    <col min="8209" max="8210" width="11" style="769" customWidth="1"/>
    <col min="8211" max="8211" width="14.42578125" style="769" customWidth="1"/>
    <col min="8212" max="8212" width="4.140625" style="769" customWidth="1"/>
    <col min="8213" max="8213" width="14.42578125" style="769" customWidth="1"/>
    <col min="8214" max="8419" width="11" style="769"/>
    <col min="8420" max="8420" width="33.7109375" style="769" customWidth="1"/>
    <col min="8421" max="8423" width="12.7109375" style="769" customWidth="1"/>
    <col min="8424" max="8424" width="33.7109375" style="769" customWidth="1"/>
    <col min="8425" max="8428" width="11.28515625" style="769" customWidth="1"/>
    <col min="8429" max="8429" width="31.7109375" style="769" customWidth="1"/>
    <col min="8430" max="8431" width="20.7109375" style="769" customWidth="1"/>
    <col min="8432" max="8435" width="11" style="769" customWidth="1"/>
    <col min="8436" max="8440" width="14.42578125" style="769" customWidth="1"/>
    <col min="8441" max="8441" width="37.28515625" style="769" customWidth="1"/>
    <col min="8442" max="8443" width="11" style="769" customWidth="1"/>
    <col min="8444" max="8453" width="9.85546875" style="769" customWidth="1"/>
    <col min="8454" max="8457" width="11" style="769" customWidth="1"/>
    <col min="8458" max="8458" width="14.42578125" style="769" customWidth="1"/>
    <col min="8459" max="8459" width="4.140625" style="769" customWidth="1"/>
    <col min="8460" max="8460" width="13.28515625" style="769" customWidth="1"/>
    <col min="8461" max="8461" width="28.140625" style="769" customWidth="1"/>
    <col min="8462" max="8462" width="11" style="769" customWidth="1"/>
    <col min="8463" max="8463" width="14.42578125" style="769" customWidth="1"/>
    <col min="8464" max="8464" width="4.140625" style="769" customWidth="1"/>
    <col min="8465" max="8466" width="11" style="769" customWidth="1"/>
    <col min="8467" max="8467" width="14.42578125" style="769" customWidth="1"/>
    <col min="8468" max="8468" width="4.140625" style="769" customWidth="1"/>
    <col min="8469" max="8469" width="14.42578125" style="769" customWidth="1"/>
    <col min="8470" max="8675" width="11" style="769"/>
    <col min="8676" max="8676" width="33.7109375" style="769" customWidth="1"/>
    <col min="8677" max="8679" width="12.7109375" style="769" customWidth="1"/>
    <col min="8680" max="8680" width="33.7109375" style="769" customWidth="1"/>
    <col min="8681" max="8684" width="11.28515625" style="769" customWidth="1"/>
    <col min="8685" max="8685" width="31.7109375" style="769" customWidth="1"/>
    <col min="8686" max="8687" width="20.7109375" style="769" customWidth="1"/>
    <col min="8688" max="8691" width="11" style="769" customWidth="1"/>
    <col min="8692" max="8696" width="14.42578125" style="769" customWidth="1"/>
    <col min="8697" max="8697" width="37.28515625" style="769" customWidth="1"/>
    <col min="8698" max="8699" width="11" style="769" customWidth="1"/>
    <col min="8700" max="8709" width="9.85546875" style="769" customWidth="1"/>
    <col min="8710" max="8713" width="11" style="769" customWidth="1"/>
    <col min="8714" max="8714" width="14.42578125" style="769" customWidth="1"/>
    <col min="8715" max="8715" width="4.140625" style="769" customWidth="1"/>
    <col min="8716" max="8716" width="13.28515625" style="769" customWidth="1"/>
    <col min="8717" max="8717" width="28.140625" style="769" customWidth="1"/>
    <col min="8718" max="8718" width="11" style="769" customWidth="1"/>
    <col min="8719" max="8719" width="14.42578125" style="769" customWidth="1"/>
    <col min="8720" max="8720" width="4.140625" style="769" customWidth="1"/>
    <col min="8721" max="8722" width="11" style="769" customWidth="1"/>
    <col min="8723" max="8723" width="14.42578125" style="769" customWidth="1"/>
    <col min="8724" max="8724" width="4.140625" style="769" customWidth="1"/>
    <col min="8725" max="8725" width="14.42578125" style="769" customWidth="1"/>
    <col min="8726" max="8931" width="11" style="769"/>
    <col min="8932" max="8932" width="33.7109375" style="769" customWidth="1"/>
    <col min="8933" max="8935" width="12.7109375" style="769" customWidth="1"/>
    <col min="8936" max="8936" width="33.7109375" style="769" customWidth="1"/>
    <col min="8937" max="8940" width="11.28515625" style="769" customWidth="1"/>
    <col min="8941" max="8941" width="31.7109375" style="769" customWidth="1"/>
    <col min="8942" max="8943" width="20.7109375" style="769" customWidth="1"/>
    <col min="8944" max="8947" width="11" style="769" customWidth="1"/>
    <col min="8948" max="8952" width="14.42578125" style="769" customWidth="1"/>
    <col min="8953" max="8953" width="37.28515625" style="769" customWidth="1"/>
    <col min="8954" max="8955" width="11" style="769" customWidth="1"/>
    <col min="8956" max="8965" width="9.85546875" style="769" customWidth="1"/>
    <col min="8966" max="8969" width="11" style="769" customWidth="1"/>
    <col min="8970" max="8970" width="14.42578125" style="769" customWidth="1"/>
    <col min="8971" max="8971" width="4.140625" style="769" customWidth="1"/>
    <col min="8972" max="8972" width="13.28515625" style="769" customWidth="1"/>
    <col min="8973" max="8973" width="28.140625" style="769" customWidth="1"/>
    <col min="8974" max="8974" width="11" style="769" customWidth="1"/>
    <col min="8975" max="8975" width="14.42578125" style="769" customWidth="1"/>
    <col min="8976" max="8976" width="4.140625" style="769" customWidth="1"/>
    <col min="8977" max="8978" width="11" style="769" customWidth="1"/>
    <col min="8979" max="8979" width="14.42578125" style="769" customWidth="1"/>
    <col min="8980" max="8980" width="4.140625" style="769" customWidth="1"/>
    <col min="8981" max="8981" width="14.42578125" style="769" customWidth="1"/>
    <col min="8982" max="9187" width="11" style="769"/>
    <col min="9188" max="9188" width="33.7109375" style="769" customWidth="1"/>
    <col min="9189" max="9191" width="12.7109375" style="769" customWidth="1"/>
    <col min="9192" max="9192" width="33.7109375" style="769" customWidth="1"/>
    <col min="9193" max="9196" width="11.28515625" style="769" customWidth="1"/>
    <col min="9197" max="9197" width="31.7109375" style="769" customWidth="1"/>
    <col min="9198" max="9199" width="20.7109375" style="769" customWidth="1"/>
    <col min="9200" max="9203" width="11" style="769" customWidth="1"/>
    <col min="9204" max="9208" width="14.42578125" style="769" customWidth="1"/>
    <col min="9209" max="9209" width="37.28515625" style="769" customWidth="1"/>
    <col min="9210" max="9211" width="11" style="769" customWidth="1"/>
    <col min="9212" max="9221" width="9.85546875" style="769" customWidth="1"/>
    <col min="9222" max="9225" width="11" style="769" customWidth="1"/>
    <col min="9226" max="9226" width="14.42578125" style="769" customWidth="1"/>
    <col min="9227" max="9227" width="4.140625" style="769" customWidth="1"/>
    <col min="9228" max="9228" width="13.28515625" style="769" customWidth="1"/>
    <col min="9229" max="9229" width="28.140625" style="769" customWidth="1"/>
    <col min="9230" max="9230" width="11" style="769" customWidth="1"/>
    <col min="9231" max="9231" width="14.42578125" style="769" customWidth="1"/>
    <col min="9232" max="9232" width="4.140625" style="769" customWidth="1"/>
    <col min="9233" max="9234" width="11" style="769" customWidth="1"/>
    <col min="9235" max="9235" width="14.42578125" style="769" customWidth="1"/>
    <col min="9236" max="9236" width="4.140625" style="769" customWidth="1"/>
    <col min="9237" max="9237" width="14.42578125" style="769" customWidth="1"/>
    <col min="9238" max="9443" width="11" style="769"/>
    <col min="9444" max="9444" width="33.7109375" style="769" customWidth="1"/>
    <col min="9445" max="9447" width="12.7109375" style="769" customWidth="1"/>
    <col min="9448" max="9448" width="33.7109375" style="769" customWidth="1"/>
    <col min="9449" max="9452" width="11.28515625" style="769" customWidth="1"/>
    <col min="9453" max="9453" width="31.7109375" style="769" customWidth="1"/>
    <col min="9454" max="9455" width="20.7109375" style="769" customWidth="1"/>
    <col min="9456" max="9459" width="11" style="769" customWidth="1"/>
    <col min="9460" max="9464" width="14.42578125" style="769" customWidth="1"/>
    <col min="9465" max="9465" width="37.28515625" style="769" customWidth="1"/>
    <col min="9466" max="9467" width="11" style="769" customWidth="1"/>
    <col min="9468" max="9477" width="9.85546875" style="769" customWidth="1"/>
    <col min="9478" max="9481" width="11" style="769" customWidth="1"/>
    <col min="9482" max="9482" width="14.42578125" style="769" customWidth="1"/>
    <col min="9483" max="9483" width="4.140625" style="769" customWidth="1"/>
    <col min="9484" max="9484" width="13.28515625" style="769" customWidth="1"/>
    <col min="9485" max="9485" width="28.140625" style="769" customWidth="1"/>
    <col min="9486" max="9486" width="11" style="769" customWidth="1"/>
    <col min="9487" max="9487" width="14.42578125" style="769" customWidth="1"/>
    <col min="9488" max="9488" width="4.140625" style="769" customWidth="1"/>
    <col min="9489" max="9490" width="11" style="769" customWidth="1"/>
    <col min="9491" max="9491" width="14.42578125" style="769" customWidth="1"/>
    <col min="9492" max="9492" width="4.140625" style="769" customWidth="1"/>
    <col min="9493" max="9493" width="14.42578125" style="769" customWidth="1"/>
    <col min="9494" max="9699" width="11" style="769"/>
    <col min="9700" max="9700" width="33.7109375" style="769" customWidth="1"/>
    <col min="9701" max="9703" width="12.7109375" style="769" customWidth="1"/>
    <col min="9704" max="9704" width="33.7109375" style="769" customWidth="1"/>
    <col min="9705" max="9708" width="11.28515625" style="769" customWidth="1"/>
    <col min="9709" max="9709" width="31.7109375" style="769" customWidth="1"/>
    <col min="9710" max="9711" width="20.7109375" style="769" customWidth="1"/>
    <col min="9712" max="9715" width="11" style="769" customWidth="1"/>
    <col min="9716" max="9720" width="14.42578125" style="769" customWidth="1"/>
    <col min="9721" max="9721" width="37.28515625" style="769" customWidth="1"/>
    <col min="9722" max="9723" width="11" style="769" customWidth="1"/>
    <col min="9724" max="9733" width="9.85546875" style="769" customWidth="1"/>
    <col min="9734" max="9737" width="11" style="769" customWidth="1"/>
    <col min="9738" max="9738" width="14.42578125" style="769" customWidth="1"/>
    <col min="9739" max="9739" width="4.140625" style="769" customWidth="1"/>
    <col min="9740" max="9740" width="13.28515625" style="769" customWidth="1"/>
    <col min="9741" max="9741" width="28.140625" style="769" customWidth="1"/>
    <col min="9742" max="9742" width="11" style="769" customWidth="1"/>
    <col min="9743" max="9743" width="14.42578125" style="769" customWidth="1"/>
    <col min="9744" max="9744" width="4.140625" style="769" customWidth="1"/>
    <col min="9745" max="9746" width="11" style="769" customWidth="1"/>
    <col min="9747" max="9747" width="14.42578125" style="769" customWidth="1"/>
    <col min="9748" max="9748" width="4.140625" style="769" customWidth="1"/>
    <col min="9749" max="9749" width="14.42578125" style="769" customWidth="1"/>
    <col min="9750" max="9955" width="11" style="769"/>
    <col min="9956" max="9956" width="33.7109375" style="769" customWidth="1"/>
    <col min="9957" max="9959" width="12.7109375" style="769" customWidth="1"/>
    <col min="9960" max="9960" width="33.7109375" style="769" customWidth="1"/>
    <col min="9961" max="9964" width="11.28515625" style="769" customWidth="1"/>
    <col min="9965" max="9965" width="31.7109375" style="769" customWidth="1"/>
    <col min="9966" max="9967" width="20.7109375" style="769" customWidth="1"/>
    <col min="9968" max="9971" width="11" style="769" customWidth="1"/>
    <col min="9972" max="9976" width="14.42578125" style="769" customWidth="1"/>
    <col min="9977" max="9977" width="37.28515625" style="769" customWidth="1"/>
    <col min="9978" max="9979" width="11" style="769" customWidth="1"/>
    <col min="9980" max="9989" width="9.85546875" style="769" customWidth="1"/>
    <col min="9990" max="9993" width="11" style="769" customWidth="1"/>
    <col min="9994" max="9994" width="14.42578125" style="769" customWidth="1"/>
    <col min="9995" max="9995" width="4.140625" style="769" customWidth="1"/>
    <col min="9996" max="9996" width="13.28515625" style="769" customWidth="1"/>
    <col min="9997" max="9997" width="28.140625" style="769" customWidth="1"/>
    <col min="9998" max="9998" width="11" style="769" customWidth="1"/>
    <col min="9999" max="9999" width="14.42578125" style="769" customWidth="1"/>
    <col min="10000" max="10000" width="4.140625" style="769" customWidth="1"/>
    <col min="10001" max="10002" width="11" style="769" customWidth="1"/>
    <col min="10003" max="10003" width="14.42578125" style="769" customWidth="1"/>
    <col min="10004" max="10004" width="4.140625" style="769" customWidth="1"/>
    <col min="10005" max="10005" width="14.42578125" style="769" customWidth="1"/>
    <col min="10006" max="10211" width="11" style="769"/>
    <col min="10212" max="10212" width="33.7109375" style="769" customWidth="1"/>
    <col min="10213" max="10215" width="12.7109375" style="769" customWidth="1"/>
    <col min="10216" max="10216" width="33.7109375" style="769" customWidth="1"/>
    <col min="10217" max="10220" width="11.28515625" style="769" customWidth="1"/>
    <col min="10221" max="10221" width="31.7109375" style="769" customWidth="1"/>
    <col min="10222" max="10223" width="20.7109375" style="769" customWidth="1"/>
    <col min="10224" max="10227" width="11" style="769" customWidth="1"/>
    <col min="10228" max="10232" width="14.42578125" style="769" customWidth="1"/>
    <col min="10233" max="10233" width="37.28515625" style="769" customWidth="1"/>
    <col min="10234" max="10235" width="11" style="769" customWidth="1"/>
    <col min="10236" max="10245" width="9.85546875" style="769" customWidth="1"/>
    <col min="10246" max="10249" width="11" style="769" customWidth="1"/>
    <col min="10250" max="10250" width="14.42578125" style="769" customWidth="1"/>
    <col min="10251" max="10251" width="4.140625" style="769" customWidth="1"/>
    <col min="10252" max="10252" width="13.28515625" style="769" customWidth="1"/>
    <col min="10253" max="10253" width="28.140625" style="769" customWidth="1"/>
    <col min="10254" max="10254" width="11" style="769" customWidth="1"/>
    <col min="10255" max="10255" width="14.42578125" style="769" customWidth="1"/>
    <col min="10256" max="10256" width="4.140625" style="769" customWidth="1"/>
    <col min="10257" max="10258" width="11" style="769" customWidth="1"/>
    <col min="10259" max="10259" width="14.42578125" style="769" customWidth="1"/>
    <col min="10260" max="10260" width="4.140625" style="769" customWidth="1"/>
    <col min="10261" max="10261" width="14.42578125" style="769" customWidth="1"/>
    <col min="10262" max="10467" width="11" style="769"/>
    <col min="10468" max="10468" width="33.7109375" style="769" customWidth="1"/>
    <col min="10469" max="10471" width="12.7109375" style="769" customWidth="1"/>
    <col min="10472" max="10472" width="33.7109375" style="769" customWidth="1"/>
    <col min="10473" max="10476" width="11.28515625" style="769" customWidth="1"/>
    <col min="10477" max="10477" width="31.7109375" style="769" customWidth="1"/>
    <col min="10478" max="10479" width="20.7109375" style="769" customWidth="1"/>
    <col min="10480" max="10483" width="11" style="769" customWidth="1"/>
    <col min="10484" max="10488" width="14.42578125" style="769" customWidth="1"/>
    <col min="10489" max="10489" width="37.28515625" style="769" customWidth="1"/>
    <col min="10490" max="10491" width="11" style="769" customWidth="1"/>
    <col min="10492" max="10501" width="9.85546875" style="769" customWidth="1"/>
    <col min="10502" max="10505" width="11" style="769" customWidth="1"/>
    <col min="10506" max="10506" width="14.42578125" style="769" customWidth="1"/>
    <col min="10507" max="10507" width="4.140625" style="769" customWidth="1"/>
    <col min="10508" max="10508" width="13.28515625" style="769" customWidth="1"/>
    <col min="10509" max="10509" width="28.140625" style="769" customWidth="1"/>
    <col min="10510" max="10510" width="11" style="769" customWidth="1"/>
    <col min="10511" max="10511" width="14.42578125" style="769" customWidth="1"/>
    <col min="10512" max="10512" width="4.140625" style="769" customWidth="1"/>
    <col min="10513" max="10514" width="11" style="769" customWidth="1"/>
    <col min="10515" max="10515" width="14.42578125" style="769" customWidth="1"/>
    <col min="10516" max="10516" width="4.140625" style="769" customWidth="1"/>
    <col min="10517" max="10517" width="14.42578125" style="769" customWidth="1"/>
    <col min="10518" max="10723" width="11" style="769"/>
    <col min="10724" max="10724" width="33.7109375" style="769" customWidth="1"/>
    <col min="10725" max="10727" width="12.7109375" style="769" customWidth="1"/>
    <col min="10728" max="10728" width="33.7109375" style="769" customWidth="1"/>
    <col min="10729" max="10732" width="11.28515625" style="769" customWidth="1"/>
    <col min="10733" max="10733" width="31.7109375" style="769" customWidth="1"/>
    <col min="10734" max="10735" width="20.7109375" style="769" customWidth="1"/>
    <col min="10736" max="10739" width="11" style="769" customWidth="1"/>
    <col min="10740" max="10744" width="14.42578125" style="769" customWidth="1"/>
    <col min="10745" max="10745" width="37.28515625" style="769" customWidth="1"/>
    <col min="10746" max="10747" width="11" style="769" customWidth="1"/>
    <col min="10748" max="10757" width="9.85546875" style="769" customWidth="1"/>
    <col min="10758" max="10761" width="11" style="769" customWidth="1"/>
    <col min="10762" max="10762" width="14.42578125" style="769" customWidth="1"/>
    <col min="10763" max="10763" width="4.140625" style="769" customWidth="1"/>
    <col min="10764" max="10764" width="13.28515625" style="769" customWidth="1"/>
    <col min="10765" max="10765" width="28.140625" style="769" customWidth="1"/>
    <col min="10766" max="10766" width="11" style="769" customWidth="1"/>
    <col min="10767" max="10767" width="14.42578125" style="769" customWidth="1"/>
    <col min="10768" max="10768" width="4.140625" style="769" customWidth="1"/>
    <col min="10769" max="10770" width="11" style="769" customWidth="1"/>
    <col min="10771" max="10771" width="14.42578125" style="769" customWidth="1"/>
    <col min="10772" max="10772" width="4.140625" style="769" customWidth="1"/>
    <col min="10773" max="10773" width="14.42578125" style="769" customWidth="1"/>
    <col min="10774" max="10979" width="11" style="769"/>
    <col min="10980" max="10980" width="33.7109375" style="769" customWidth="1"/>
    <col min="10981" max="10983" width="12.7109375" style="769" customWidth="1"/>
    <col min="10984" max="10984" width="33.7109375" style="769" customWidth="1"/>
    <col min="10985" max="10988" width="11.28515625" style="769" customWidth="1"/>
    <col min="10989" max="10989" width="31.7109375" style="769" customWidth="1"/>
    <col min="10990" max="10991" width="20.7109375" style="769" customWidth="1"/>
    <col min="10992" max="10995" width="11" style="769" customWidth="1"/>
    <col min="10996" max="11000" width="14.42578125" style="769" customWidth="1"/>
    <col min="11001" max="11001" width="37.28515625" style="769" customWidth="1"/>
    <col min="11002" max="11003" width="11" style="769" customWidth="1"/>
    <col min="11004" max="11013" width="9.85546875" style="769" customWidth="1"/>
    <col min="11014" max="11017" width="11" style="769" customWidth="1"/>
    <col min="11018" max="11018" width="14.42578125" style="769" customWidth="1"/>
    <col min="11019" max="11019" width="4.140625" style="769" customWidth="1"/>
    <col min="11020" max="11020" width="13.28515625" style="769" customWidth="1"/>
    <col min="11021" max="11021" width="28.140625" style="769" customWidth="1"/>
    <col min="11022" max="11022" width="11" style="769" customWidth="1"/>
    <col min="11023" max="11023" width="14.42578125" style="769" customWidth="1"/>
    <col min="11024" max="11024" width="4.140625" style="769" customWidth="1"/>
    <col min="11025" max="11026" width="11" style="769" customWidth="1"/>
    <col min="11027" max="11027" width="14.42578125" style="769" customWidth="1"/>
    <col min="11028" max="11028" width="4.140625" style="769" customWidth="1"/>
    <col min="11029" max="11029" width="14.42578125" style="769" customWidth="1"/>
    <col min="11030" max="11235" width="11" style="769"/>
    <col min="11236" max="11236" width="33.7109375" style="769" customWidth="1"/>
    <col min="11237" max="11239" width="12.7109375" style="769" customWidth="1"/>
    <col min="11240" max="11240" width="33.7109375" style="769" customWidth="1"/>
    <col min="11241" max="11244" width="11.28515625" style="769" customWidth="1"/>
    <col min="11245" max="11245" width="31.7109375" style="769" customWidth="1"/>
    <col min="11246" max="11247" width="20.7109375" style="769" customWidth="1"/>
    <col min="11248" max="11251" width="11" style="769" customWidth="1"/>
    <col min="11252" max="11256" width="14.42578125" style="769" customWidth="1"/>
    <col min="11257" max="11257" width="37.28515625" style="769" customWidth="1"/>
    <col min="11258" max="11259" width="11" style="769" customWidth="1"/>
    <col min="11260" max="11269" width="9.85546875" style="769" customWidth="1"/>
    <col min="11270" max="11273" width="11" style="769" customWidth="1"/>
    <col min="11274" max="11274" width="14.42578125" style="769" customWidth="1"/>
    <col min="11275" max="11275" width="4.140625" style="769" customWidth="1"/>
    <col min="11276" max="11276" width="13.28515625" style="769" customWidth="1"/>
    <col min="11277" max="11277" width="28.140625" style="769" customWidth="1"/>
    <col min="11278" max="11278" width="11" style="769" customWidth="1"/>
    <col min="11279" max="11279" width="14.42578125" style="769" customWidth="1"/>
    <col min="11280" max="11280" width="4.140625" style="769" customWidth="1"/>
    <col min="11281" max="11282" width="11" style="769" customWidth="1"/>
    <col min="11283" max="11283" width="14.42578125" style="769" customWidth="1"/>
    <col min="11284" max="11284" width="4.140625" style="769" customWidth="1"/>
    <col min="11285" max="11285" width="14.42578125" style="769" customWidth="1"/>
    <col min="11286" max="11491" width="11" style="769"/>
    <col min="11492" max="11492" width="33.7109375" style="769" customWidth="1"/>
    <col min="11493" max="11495" width="12.7109375" style="769" customWidth="1"/>
    <col min="11496" max="11496" width="33.7109375" style="769" customWidth="1"/>
    <col min="11497" max="11500" width="11.28515625" style="769" customWidth="1"/>
    <col min="11501" max="11501" width="31.7109375" style="769" customWidth="1"/>
    <col min="11502" max="11503" width="20.7109375" style="769" customWidth="1"/>
    <col min="11504" max="11507" width="11" style="769" customWidth="1"/>
    <col min="11508" max="11512" width="14.42578125" style="769" customWidth="1"/>
    <col min="11513" max="11513" width="37.28515625" style="769" customWidth="1"/>
    <col min="11514" max="11515" width="11" style="769" customWidth="1"/>
    <col min="11516" max="11525" width="9.85546875" style="769" customWidth="1"/>
    <col min="11526" max="11529" width="11" style="769" customWidth="1"/>
    <col min="11530" max="11530" width="14.42578125" style="769" customWidth="1"/>
    <col min="11531" max="11531" width="4.140625" style="769" customWidth="1"/>
    <col min="11532" max="11532" width="13.28515625" style="769" customWidth="1"/>
    <col min="11533" max="11533" width="28.140625" style="769" customWidth="1"/>
    <col min="11534" max="11534" width="11" style="769" customWidth="1"/>
    <col min="11535" max="11535" width="14.42578125" style="769" customWidth="1"/>
    <col min="11536" max="11536" width="4.140625" style="769" customWidth="1"/>
    <col min="11537" max="11538" width="11" style="769" customWidth="1"/>
    <col min="11539" max="11539" width="14.42578125" style="769" customWidth="1"/>
    <col min="11540" max="11540" width="4.140625" style="769" customWidth="1"/>
    <col min="11541" max="11541" width="14.42578125" style="769" customWidth="1"/>
    <col min="11542" max="11747" width="11" style="769"/>
    <col min="11748" max="11748" width="33.7109375" style="769" customWidth="1"/>
    <col min="11749" max="11751" width="12.7109375" style="769" customWidth="1"/>
    <col min="11752" max="11752" width="33.7109375" style="769" customWidth="1"/>
    <col min="11753" max="11756" width="11.28515625" style="769" customWidth="1"/>
    <col min="11757" max="11757" width="31.7109375" style="769" customWidth="1"/>
    <col min="11758" max="11759" width="20.7109375" style="769" customWidth="1"/>
    <col min="11760" max="11763" width="11" style="769" customWidth="1"/>
    <col min="11764" max="11768" width="14.42578125" style="769" customWidth="1"/>
    <col min="11769" max="11769" width="37.28515625" style="769" customWidth="1"/>
    <col min="11770" max="11771" width="11" style="769" customWidth="1"/>
    <col min="11772" max="11781" width="9.85546875" style="769" customWidth="1"/>
    <col min="11782" max="11785" width="11" style="769" customWidth="1"/>
    <col min="11786" max="11786" width="14.42578125" style="769" customWidth="1"/>
    <col min="11787" max="11787" width="4.140625" style="769" customWidth="1"/>
    <col min="11788" max="11788" width="13.28515625" style="769" customWidth="1"/>
    <col min="11789" max="11789" width="28.140625" style="769" customWidth="1"/>
    <col min="11790" max="11790" width="11" style="769" customWidth="1"/>
    <col min="11791" max="11791" width="14.42578125" style="769" customWidth="1"/>
    <col min="11792" max="11792" width="4.140625" style="769" customWidth="1"/>
    <col min="11793" max="11794" width="11" style="769" customWidth="1"/>
    <col min="11795" max="11795" width="14.42578125" style="769" customWidth="1"/>
    <col min="11796" max="11796" width="4.140625" style="769" customWidth="1"/>
    <col min="11797" max="11797" width="14.42578125" style="769" customWidth="1"/>
    <col min="11798" max="12003" width="11" style="769"/>
    <col min="12004" max="12004" width="33.7109375" style="769" customWidth="1"/>
    <col min="12005" max="12007" width="12.7109375" style="769" customWidth="1"/>
    <col min="12008" max="12008" width="33.7109375" style="769" customWidth="1"/>
    <col min="12009" max="12012" width="11.28515625" style="769" customWidth="1"/>
    <col min="12013" max="12013" width="31.7109375" style="769" customWidth="1"/>
    <col min="12014" max="12015" width="20.7109375" style="769" customWidth="1"/>
    <col min="12016" max="12019" width="11" style="769" customWidth="1"/>
    <col min="12020" max="12024" width="14.42578125" style="769" customWidth="1"/>
    <col min="12025" max="12025" width="37.28515625" style="769" customWidth="1"/>
    <col min="12026" max="12027" width="11" style="769" customWidth="1"/>
    <col min="12028" max="12037" width="9.85546875" style="769" customWidth="1"/>
    <col min="12038" max="12041" width="11" style="769" customWidth="1"/>
    <col min="12042" max="12042" width="14.42578125" style="769" customWidth="1"/>
    <col min="12043" max="12043" width="4.140625" style="769" customWidth="1"/>
    <col min="12044" max="12044" width="13.28515625" style="769" customWidth="1"/>
    <col min="12045" max="12045" width="28.140625" style="769" customWidth="1"/>
    <col min="12046" max="12046" width="11" style="769" customWidth="1"/>
    <col min="12047" max="12047" width="14.42578125" style="769" customWidth="1"/>
    <col min="12048" max="12048" width="4.140625" style="769" customWidth="1"/>
    <col min="12049" max="12050" width="11" style="769" customWidth="1"/>
    <col min="12051" max="12051" width="14.42578125" style="769" customWidth="1"/>
    <col min="12052" max="12052" width="4.140625" style="769" customWidth="1"/>
    <col min="12053" max="12053" width="14.42578125" style="769" customWidth="1"/>
    <col min="12054" max="12259" width="11" style="769"/>
    <col min="12260" max="12260" width="33.7109375" style="769" customWidth="1"/>
    <col min="12261" max="12263" width="12.7109375" style="769" customWidth="1"/>
    <col min="12264" max="12264" width="33.7109375" style="769" customWidth="1"/>
    <col min="12265" max="12268" width="11.28515625" style="769" customWidth="1"/>
    <col min="12269" max="12269" width="31.7109375" style="769" customWidth="1"/>
    <col min="12270" max="12271" width="20.7109375" style="769" customWidth="1"/>
    <col min="12272" max="12275" width="11" style="769" customWidth="1"/>
    <col min="12276" max="12280" width="14.42578125" style="769" customWidth="1"/>
    <col min="12281" max="12281" width="37.28515625" style="769" customWidth="1"/>
    <col min="12282" max="12283" width="11" style="769" customWidth="1"/>
    <col min="12284" max="12293" width="9.85546875" style="769" customWidth="1"/>
    <col min="12294" max="12297" width="11" style="769" customWidth="1"/>
    <col min="12298" max="12298" width="14.42578125" style="769" customWidth="1"/>
    <col min="12299" max="12299" width="4.140625" style="769" customWidth="1"/>
    <col min="12300" max="12300" width="13.28515625" style="769" customWidth="1"/>
    <col min="12301" max="12301" width="28.140625" style="769" customWidth="1"/>
    <col min="12302" max="12302" width="11" style="769" customWidth="1"/>
    <col min="12303" max="12303" width="14.42578125" style="769" customWidth="1"/>
    <col min="12304" max="12304" width="4.140625" style="769" customWidth="1"/>
    <col min="12305" max="12306" width="11" style="769" customWidth="1"/>
    <col min="12307" max="12307" width="14.42578125" style="769" customWidth="1"/>
    <col min="12308" max="12308" width="4.140625" style="769" customWidth="1"/>
    <col min="12309" max="12309" width="14.42578125" style="769" customWidth="1"/>
    <col min="12310" max="12515" width="11" style="769"/>
    <col min="12516" max="12516" width="33.7109375" style="769" customWidth="1"/>
    <col min="12517" max="12519" width="12.7109375" style="769" customWidth="1"/>
    <col min="12520" max="12520" width="33.7109375" style="769" customWidth="1"/>
    <col min="12521" max="12524" width="11.28515625" style="769" customWidth="1"/>
    <col min="12525" max="12525" width="31.7109375" style="769" customWidth="1"/>
    <col min="12526" max="12527" width="20.7109375" style="769" customWidth="1"/>
    <col min="12528" max="12531" width="11" style="769" customWidth="1"/>
    <col min="12532" max="12536" width="14.42578125" style="769" customWidth="1"/>
    <col min="12537" max="12537" width="37.28515625" style="769" customWidth="1"/>
    <col min="12538" max="12539" width="11" style="769" customWidth="1"/>
    <col min="12540" max="12549" width="9.85546875" style="769" customWidth="1"/>
    <col min="12550" max="12553" width="11" style="769" customWidth="1"/>
    <col min="12554" max="12554" width="14.42578125" style="769" customWidth="1"/>
    <col min="12555" max="12555" width="4.140625" style="769" customWidth="1"/>
    <col min="12556" max="12556" width="13.28515625" style="769" customWidth="1"/>
    <col min="12557" max="12557" width="28.140625" style="769" customWidth="1"/>
    <col min="12558" max="12558" width="11" style="769" customWidth="1"/>
    <col min="12559" max="12559" width="14.42578125" style="769" customWidth="1"/>
    <col min="12560" max="12560" width="4.140625" style="769" customWidth="1"/>
    <col min="12561" max="12562" width="11" style="769" customWidth="1"/>
    <col min="12563" max="12563" width="14.42578125" style="769" customWidth="1"/>
    <col min="12564" max="12564" width="4.140625" style="769" customWidth="1"/>
    <col min="12565" max="12565" width="14.42578125" style="769" customWidth="1"/>
    <col min="12566" max="12771" width="11" style="769"/>
    <col min="12772" max="12772" width="33.7109375" style="769" customWidth="1"/>
    <col min="12773" max="12775" width="12.7109375" style="769" customWidth="1"/>
    <col min="12776" max="12776" width="33.7109375" style="769" customWidth="1"/>
    <col min="12777" max="12780" width="11.28515625" style="769" customWidth="1"/>
    <col min="12781" max="12781" width="31.7109375" style="769" customWidth="1"/>
    <col min="12782" max="12783" width="20.7109375" style="769" customWidth="1"/>
    <col min="12784" max="12787" width="11" style="769" customWidth="1"/>
    <col min="12788" max="12792" width="14.42578125" style="769" customWidth="1"/>
    <col min="12793" max="12793" width="37.28515625" style="769" customWidth="1"/>
    <col min="12794" max="12795" width="11" style="769" customWidth="1"/>
    <col min="12796" max="12805" width="9.85546875" style="769" customWidth="1"/>
    <col min="12806" max="12809" width="11" style="769" customWidth="1"/>
    <col min="12810" max="12810" width="14.42578125" style="769" customWidth="1"/>
    <col min="12811" max="12811" width="4.140625" style="769" customWidth="1"/>
    <col min="12812" max="12812" width="13.28515625" style="769" customWidth="1"/>
    <col min="12813" max="12813" width="28.140625" style="769" customWidth="1"/>
    <col min="12814" max="12814" width="11" style="769" customWidth="1"/>
    <col min="12815" max="12815" width="14.42578125" style="769" customWidth="1"/>
    <col min="12816" max="12816" width="4.140625" style="769" customWidth="1"/>
    <col min="12817" max="12818" width="11" style="769" customWidth="1"/>
    <col min="12819" max="12819" width="14.42578125" style="769" customWidth="1"/>
    <col min="12820" max="12820" width="4.140625" style="769" customWidth="1"/>
    <col min="12821" max="12821" width="14.42578125" style="769" customWidth="1"/>
    <col min="12822" max="13027" width="11" style="769"/>
    <col min="13028" max="13028" width="33.7109375" style="769" customWidth="1"/>
    <col min="13029" max="13031" width="12.7109375" style="769" customWidth="1"/>
    <col min="13032" max="13032" width="33.7109375" style="769" customWidth="1"/>
    <col min="13033" max="13036" width="11.28515625" style="769" customWidth="1"/>
    <col min="13037" max="13037" width="31.7109375" style="769" customWidth="1"/>
    <col min="13038" max="13039" width="20.7109375" style="769" customWidth="1"/>
    <col min="13040" max="13043" width="11" style="769" customWidth="1"/>
    <col min="13044" max="13048" width="14.42578125" style="769" customWidth="1"/>
    <col min="13049" max="13049" width="37.28515625" style="769" customWidth="1"/>
    <col min="13050" max="13051" width="11" style="769" customWidth="1"/>
    <col min="13052" max="13061" width="9.85546875" style="769" customWidth="1"/>
    <col min="13062" max="13065" width="11" style="769" customWidth="1"/>
    <col min="13066" max="13066" width="14.42578125" style="769" customWidth="1"/>
    <col min="13067" max="13067" width="4.140625" style="769" customWidth="1"/>
    <col min="13068" max="13068" width="13.28515625" style="769" customWidth="1"/>
    <col min="13069" max="13069" width="28.140625" style="769" customWidth="1"/>
    <col min="13070" max="13070" width="11" style="769" customWidth="1"/>
    <col min="13071" max="13071" width="14.42578125" style="769" customWidth="1"/>
    <col min="13072" max="13072" width="4.140625" style="769" customWidth="1"/>
    <col min="13073" max="13074" width="11" style="769" customWidth="1"/>
    <col min="13075" max="13075" width="14.42578125" style="769" customWidth="1"/>
    <col min="13076" max="13076" width="4.140625" style="769" customWidth="1"/>
    <col min="13077" max="13077" width="14.42578125" style="769" customWidth="1"/>
    <col min="13078" max="13283" width="11" style="769"/>
    <col min="13284" max="13284" width="33.7109375" style="769" customWidth="1"/>
    <col min="13285" max="13287" width="12.7109375" style="769" customWidth="1"/>
    <col min="13288" max="13288" width="33.7109375" style="769" customWidth="1"/>
    <col min="13289" max="13292" width="11.28515625" style="769" customWidth="1"/>
    <col min="13293" max="13293" width="31.7109375" style="769" customWidth="1"/>
    <col min="13294" max="13295" width="20.7109375" style="769" customWidth="1"/>
    <col min="13296" max="13299" width="11" style="769" customWidth="1"/>
    <col min="13300" max="13304" width="14.42578125" style="769" customWidth="1"/>
    <col min="13305" max="13305" width="37.28515625" style="769" customWidth="1"/>
    <col min="13306" max="13307" width="11" style="769" customWidth="1"/>
    <col min="13308" max="13317" width="9.85546875" style="769" customWidth="1"/>
    <col min="13318" max="13321" width="11" style="769" customWidth="1"/>
    <col min="13322" max="13322" width="14.42578125" style="769" customWidth="1"/>
    <col min="13323" max="13323" width="4.140625" style="769" customWidth="1"/>
    <col min="13324" max="13324" width="13.28515625" style="769" customWidth="1"/>
    <col min="13325" max="13325" width="28.140625" style="769" customWidth="1"/>
    <col min="13326" max="13326" width="11" style="769" customWidth="1"/>
    <col min="13327" max="13327" width="14.42578125" style="769" customWidth="1"/>
    <col min="13328" max="13328" width="4.140625" style="769" customWidth="1"/>
    <col min="13329" max="13330" width="11" style="769" customWidth="1"/>
    <col min="13331" max="13331" width="14.42578125" style="769" customWidth="1"/>
    <col min="13332" max="13332" width="4.140625" style="769" customWidth="1"/>
    <col min="13333" max="13333" width="14.42578125" style="769" customWidth="1"/>
    <col min="13334" max="13539" width="11" style="769"/>
    <col min="13540" max="13540" width="33.7109375" style="769" customWidth="1"/>
    <col min="13541" max="13543" width="12.7109375" style="769" customWidth="1"/>
    <col min="13544" max="13544" width="33.7109375" style="769" customWidth="1"/>
    <col min="13545" max="13548" width="11.28515625" style="769" customWidth="1"/>
    <col min="13549" max="13549" width="31.7109375" style="769" customWidth="1"/>
    <col min="13550" max="13551" width="20.7109375" style="769" customWidth="1"/>
    <col min="13552" max="13555" width="11" style="769" customWidth="1"/>
    <col min="13556" max="13560" width="14.42578125" style="769" customWidth="1"/>
    <col min="13561" max="13561" width="37.28515625" style="769" customWidth="1"/>
    <col min="13562" max="13563" width="11" style="769" customWidth="1"/>
    <col min="13564" max="13573" width="9.85546875" style="769" customWidth="1"/>
    <col min="13574" max="13577" width="11" style="769" customWidth="1"/>
    <col min="13578" max="13578" width="14.42578125" style="769" customWidth="1"/>
    <col min="13579" max="13579" width="4.140625" style="769" customWidth="1"/>
    <col min="13580" max="13580" width="13.28515625" style="769" customWidth="1"/>
    <col min="13581" max="13581" width="28.140625" style="769" customWidth="1"/>
    <col min="13582" max="13582" width="11" style="769" customWidth="1"/>
    <col min="13583" max="13583" width="14.42578125" style="769" customWidth="1"/>
    <col min="13584" max="13584" width="4.140625" style="769" customWidth="1"/>
    <col min="13585" max="13586" width="11" style="769" customWidth="1"/>
    <col min="13587" max="13587" width="14.42578125" style="769" customWidth="1"/>
    <col min="13588" max="13588" width="4.140625" style="769" customWidth="1"/>
    <col min="13589" max="13589" width="14.42578125" style="769" customWidth="1"/>
    <col min="13590" max="13795" width="11" style="769"/>
    <col min="13796" max="13796" width="33.7109375" style="769" customWidth="1"/>
    <col min="13797" max="13799" width="12.7109375" style="769" customWidth="1"/>
    <col min="13800" max="13800" width="33.7109375" style="769" customWidth="1"/>
    <col min="13801" max="13804" width="11.28515625" style="769" customWidth="1"/>
    <col min="13805" max="13805" width="31.7109375" style="769" customWidth="1"/>
    <col min="13806" max="13807" width="20.7109375" style="769" customWidth="1"/>
    <col min="13808" max="13811" width="11" style="769" customWidth="1"/>
    <col min="13812" max="13816" width="14.42578125" style="769" customWidth="1"/>
    <col min="13817" max="13817" width="37.28515625" style="769" customWidth="1"/>
    <col min="13818" max="13819" width="11" style="769" customWidth="1"/>
    <col min="13820" max="13829" width="9.85546875" style="769" customWidth="1"/>
    <col min="13830" max="13833" width="11" style="769" customWidth="1"/>
    <col min="13834" max="13834" width="14.42578125" style="769" customWidth="1"/>
    <col min="13835" max="13835" width="4.140625" style="769" customWidth="1"/>
    <col min="13836" max="13836" width="13.28515625" style="769" customWidth="1"/>
    <col min="13837" max="13837" width="28.140625" style="769" customWidth="1"/>
    <col min="13838" max="13838" width="11" style="769" customWidth="1"/>
    <col min="13839" max="13839" width="14.42578125" style="769" customWidth="1"/>
    <col min="13840" max="13840" width="4.140625" style="769" customWidth="1"/>
    <col min="13841" max="13842" width="11" style="769" customWidth="1"/>
    <col min="13843" max="13843" width="14.42578125" style="769" customWidth="1"/>
    <col min="13844" max="13844" width="4.140625" style="769" customWidth="1"/>
    <col min="13845" max="13845" width="14.42578125" style="769" customWidth="1"/>
    <col min="13846" max="14051" width="11" style="769"/>
    <col min="14052" max="14052" width="33.7109375" style="769" customWidth="1"/>
    <col min="14053" max="14055" width="12.7109375" style="769" customWidth="1"/>
    <col min="14056" max="14056" width="33.7109375" style="769" customWidth="1"/>
    <col min="14057" max="14060" width="11.28515625" style="769" customWidth="1"/>
    <col min="14061" max="14061" width="31.7109375" style="769" customWidth="1"/>
    <col min="14062" max="14063" width="20.7109375" style="769" customWidth="1"/>
    <col min="14064" max="14067" width="11" style="769" customWidth="1"/>
    <col min="14068" max="14072" width="14.42578125" style="769" customWidth="1"/>
    <col min="14073" max="14073" width="37.28515625" style="769" customWidth="1"/>
    <col min="14074" max="14075" width="11" style="769" customWidth="1"/>
    <col min="14076" max="14085" width="9.85546875" style="769" customWidth="1"/>
    <col min="14086" max="14089" width="11" style="769" customWidth="1"/>
    <col min="14090" max="14090" width="14.42578125" style="769" customWidth="1"/>
    <col min="14091" max="14091" width="4.140625" style="769" customWidth="1"/>
    <col min="14092" max="14092" width="13.28515625" style="769" customWidth="1"/>
    <col min="14093" max="14093" width="28.140625" style="769" customWidth="1"/>
    <col min="14094" max="14094" width="11" style="769" customWidth="1"/>
    <col min="14095" max="14095" width="14.42578125" style="769" customWidth="1"/>
    <col min="14096" max="14096" width="4.140625" style="769" customWidth="1"/>
    <col min="14097" max="14098" width="11" style="769" customWidth="1"/>
    <col min="14099" max="14099" width="14.42578125" style="769" customWidth="1"/>
    <col min="14100" max="14100" width="4.140625" style="769" customWidth="1"/>
    <col min="14101" max="14101" width="14.42578125" style="769" customWidth="1"/>
    <col min="14102" max="14307" width="11" style="769"/>
    <col min="14308" max="14308" width="33.7109375" style="769" customWidth="1"/>
    <col min="14309" max="14311" width="12.7109375" style="769" customWidth="1"/>
    <col min="14312" max="14312" width="33.7109375" style="769" customWidth="1"/>
    <col min="14313" max="14316" width="11.28515625" style="769" customWidth="1"/>
    <col min="14317" max="14317" width="31.7109375" style="769" customWidth="1"/>
    <col min="14318" max="14319" width="20.7109375" style="769" customWidth="1"/>
    <col min="14320" max="14323" width="11" style="769" customWidth="1"/>
    <col min="14324" max="14328" width="14.42578125" style="769" customWidth="1"/>
    <col min="14329" max="14329" width="37.28515625" style="769" customWidth="1"/>
    <col min="14330" max="14331" width="11" style="769" customWidth="1"/>
    <col min="14332" max="14341" width="9.85546875" style="769" customWidth="1"/>
    <col min="14342" max="14345" width="11" style="769" customWidth="1"/>
    <col min="14346" max="14346" width="14.42578125" style="769" customWidth="1"/>
    <col min="14347" max="14347" width="4.140625" style="769" customWidth="1"/>
    <col min="14348" max="14348" width="13.28515625" style="769" customWidth="1"/>
    <col min="14349" max="14349" width="28.140625" style="769" customWidth="1"/>
    <col min="14350" max="14350" width="11" style="769" customWidth="1"/>
    <col min="14351" max="14351" width="14.42578125" style="769" customWidth="1"/>
    <col min="14352" max="14352" width="4.140625" style="769" customWidth="1"/>
    <col min="14353" max="14354" width="11" style="769" customWidth="1"/>
    <col min="14355" max="14355" width="14.42578125" style="769" customWidth="1"/>
    <col min="14356" max="14356" width="4.140625" style="769" customWidth="1"/>
    <col min="14357" max="14357" width="14.42578125" style="769" customWidth="1"/>
    <col min="14358" max="14563" width="11" style="769"/>
    <col min="14564" max="14564" width="33.7109375" style="769" customWidth="1"/>
    <col min="14565" max="14567" width="12.7109375" style="769" customWidth="1"/>
    <col min="14568" max="14568" width="33.7109375" style="769" customWidth="1"/>
    <col min="14569" max="14572" width="11.28515625" style="769" customWidth="1"/>
    <col min="14573" max="14573" width="31.7109375" style="769" customWidth="1"/>
    <col min="14574" max="14575" width="20.7109375" style="769" customWidth="1"/>
    <col min="14576" max="14579" width="11" style="769" customWidth="1"/>
    <col min="14580" max="14584" width="14.42578125" style="769" customWidth="1"/>
    <col min="14585" max="14585" width="37.28515625" style="769" customWidth="1"/>
    <col min="14586" max="14587" width="11" style="769" customWidth="1"/>
    <col min="14588" max="14597" width="9.85546875" style="769" customWidth="1"/>
    <col min="14598" max="14601" width="11" style="769" customWidth="1"/>
    <col min="14602" max="14602" width="14.42578125" style="769" customWidth="1"/>
    <col min="14603" max="14603" width="4.140625" style="769" customWidth="1"/>
    <col min="14604" max="14604" width="13.28515625" style="769" customWidth="1"/>
    <col min="14605" max="14605" width="28.140625" style="769" customWidth="1"/>
    <col min="14606" max="14606" width="11" style="769" customWidth="1"/>
    <col min="14607" max="14607" width="14.42578125" style="769" customWidth="1"/>
    <col min="14608" max="14608" width="4.140625" style="769" customWidth="1"/>
    <col min="14609" max="14610" width="11" style="769" customWidth="1"/>
    <col min="14611" max="14611" width="14.42578125" style="769" customWidth="1"/>
    <col min="14612" max="14612" width="4.140625" style="769" customWidth="1"/>
    <col min="14613" max="14613" width="14.42578125" style="769" customWidth="1"/>
    <col min="14614" max="14819" width="11" style="769"/>
    <col min="14820" max="14820" width="33.7109375" style="769" customWidth="1"/>
    <col min="14821" max="14823" width="12.7109375" style="769" customWidth="1"/>
    <col min="14824" max="14824" width="33.7109375" style="769" customWidth="1"/>
    <col min="14825" max="14828" width="11.28515625" style="769" customWidth="1"/>
    <col min="14829" max="14829" width="31.7109375" style="769" customWidth="1"/>
    <col min="14830" max="14831" width="20.7109375" style="769" customWidth="1"/>
    <col min="14832" max="14835" width="11" style="769" customWidth="1"/>
    <col min="14836" max="14840" width="14.42578125" style="769" customWidth="1"/>
    <col min="14841" max="14841" width="37.28515625" style="769" customWidth="1"/>
    <col min="14842" max="14843" width="11" style="769" customWidth="1"/>
    <col min="14844" max="14853" width="9.85546875" style="769" customWidth="1"/>
    <col min="14854" max="14857" width="11" style="769" customWidth="1"/>
    <col min="14858" max="14858" width="14.42578125" style="769" customWidth="1"/>
    <col min="14859" max="14859" width="4.140625" style="769" customWidth="1"/>
    <col min="14860" max="14860" width="13.28515625" style="769" customWidth="1"/>
    <col min="14861" max="14861" width="28.140625" style="769" customWidth="1"/>
    <col min="14862" max="14862" width="11" style="769" customWidth="1"/>
    <col min="14863" max="14863" width="14.42578125" style="769" customWidth="1"/>
    <col min="14864" max="14864" width="4.140625" style="769" customWidth="1"/>
    <col min="14865" max="14866" width="11" style="769" customWidth="1"/>
    <col min="14867" max="14867" width="14.42578125" style="769" customWidth="1"/>
    <col min="14868" max="14868" width="4.140625" style="769" customWidth="1"/>
    <col min="14869" max="14869" width="14.42578125" style="769" customWidth="1"/>
    <col min="14870" max="15075" width="11" style="769"/>
    <col min="15076" max="15076" width="33.7109375" style="769" customWidth="1"/>
    <col min="15077" max="15079" width="12.7109375" style="769" customWidth="1"/>
    <col min="15080" max="15080" width="33.7109375" style="769" customWidth="1"/>
    <col min="15081" max="15084" width="11.28515625" style="769" customWidth="1"/>
    <col min="15085" max="15085" width="31.7109375" style="769" customWidth="1"/>
    <col min="15086" max="15087" width="20.7109375" style="769" customWidth="1"/>
    <col min="15088" max="15091" width="11" style="769" customWidth="1"/>
    <col min="15092" max="15096" width="14.42578125" style="769" customWidth="1"/>
    <col min="15097" max="15097" width="37.28515625" style="769" customWidth="1"/>
    <col min="15098" max="15099" width="11" style="769" customWidth="1"/>
    <col min="15100" max="15109" width="9.85546875" style="769" customWidth="1"/>
    <col min="15110" max="15113" width="11" style="769" customWidth="1"/>
    <col min="15114" max="15114" width="14.42578125" style="769" customWidth="1"/>
    <col min="15115" max="15115" width="4.140625" style="769" customWidth="1"/>
    <col min="15116" max="15116" width="13.28515625" style="769" customWidth="1"/>
    <col min="15117" max="15117" width="28.140625" style="769" customWidth="1"/>
    <col min="15118" max="15118" width="11" style="769" customWidth="1"/>
    <col min="15119" max="15119" width="14.42578125" style="769" customWidth="1"/>
    <col min="15120" max="15120" width="4.140625" style="769" customWidth="1"/>
    <col min="15121" max="15122" width="11" style="769" customWidth="1"/>
    <col min="15123" max="15123" width="14.42578125" style="769" customWidth="1"/>
    <col min="15124" max="15124" width="4.140625" style="769" customWidth="1"/>
    <col min="15125" max="15125" width="14.42578125" style="769" customWidth="1"/>
    <col min="15126" max="15331" width="11" style="769"/>
    <col min="15332" max="15332" width="33.7109375" style="769" customWidth="1"/>
    <col min="15333" max="15335" width="12.7109375" style="769" customWidth="1"/>
    <col min="15336" max="15336" width="33.7109375" style="769" customWidth="1"/>
    <col min="15337" max="15340" width="11.28515625" style="769" customWidth="1"/>
    <col min="15341" max="15341" width="31.7109375" style="769" customWidth="1"/>
    <col min="15342" max="15343" width="20.7109375" style="769" customWidth="1"/>
    <col min="15344" max="15347" width="11" style="769" customWidth="1"/>
    <col min="15348" max="15352" width="14.42578125" style="769" customWidth="1"/>
    <col min="15353" max="15353" width="37.28515625" style="769" customWidth="1"/>
    <col min="15354" max="15355" width="11" style="769" customWidth="1"/>
    <col min="15356" max="15365" width="9.85546875" style="769" customWidth="1"/>
    <col min="15366" max="15369" width="11" style="769" customWidth="1"/>
    <col min="15370" max="15370" width="14.42578125" style="769" customWidth="1"/>
    <col min="15371" max="15371" width="4.140625" style="769" customWidth="1"/>
    <col min="15372" max="15372" width="13.28515625" style="769" customWidth="1"/>
    <col min="15373" max="15373" width="28.140625" style="769" customWidth="1"/>
    <col min="15374" max="15374" width="11" style="769" customWidth="1"/>
    <col min="15375" max="15375" width="14.42578125" style="769" customWidth="1"/>
    <col min="15376" max="15376" width="4.140625" style="769" customWidth="1"/>
    <col min="15377" max="15378" width="11" style="769" customWidth="1"/>
    <col min="15379" max="15379" width="14.42578125" style="769" customWidth="1"/>
    <col min="15380" max="15380" width="4.140625" style="769" customWidth="1"/>
    <col min="15381" max="15381" width="14.42578125" style="769" customWidth="1"/>
    <col min="15382" max="15587" width="11" style="769"/>
    <col min="15588" max="15588" width="33.7109375" style="769" customWidth="1"/>
    <col min="15589" max="15591" width="12.7109375" style="769" customWidth="1"/>
    <col min="15592" max="15592" width="33.7109375" style="769" customWidth="1"/>
    <col min="15593" max="15596" width="11.28515625" style="769" customWidth="1"/>
    <col min="15597" max="15597" width="31.7109375" style="769" customWidth="1"/>
    <col min="15598" max="15599" width="20.7109375" style="769" customWidth="1"/>
    <col min="15600" max="15603" width="11" style="769" customWidth="1"/>
    <col min="15604" max="15608" width="14.42578125" style="769" customWidth="1"/>
    <col min="15609" max="15609" width="37.28515625" style="769" customWidth="1"/>
    <col min="15610" max="15611" width="11" style="769" customWidth="1"/>
    <col min="15612" max="15621" width="9.85546875" style="769" customWidth="1"/>
    <col min="15622" max="15625" width="11" style="769" customWidth="1"/>
    <col min="15626" max="15626" width="14.42578125" style="769" customWidth="1"/>
    <col min="15627" max="15627" width="4.140625" style="769" customWidth="1"/>
    <col min="15628" max="15628" width="13.28515625" style="769" customWidth="1"/>
    <col min="15629" max="15629" width="28.140625" style="769" customWidth="1"/>
    <col min="15630" max="15630" width="11" style="769" customWidth="1"/>
    <col min="15631" max="15631" width="14.42578125" style="769" customWidth="1"/>
    <col min="15632" max="15632" width="4.140625" style="769" customWidth="1"/>
    <col min="15633" max="15634" width="11" style="769" customWidth="1"/>
    <col min="15635" max="15635" width="14.42578125" style="769" customWidth="1"/>
    <col min="15636" max="15636" width="4.140625" style="769" customWidth="1"/>
    <col min="15637" max="15637" width="14.42578125" style="769" customWidth="1"/>
    <col min="15638" max="15843" width="11" style="769"/>
    <col min="15844" max="15844" width="33.7109375" style="769" customWidth="1"/>
    <col min="15845" max="15847" width="12.7109375" style="769" customWidth="1"/>
    <col min="15848" max="15848" width="33.7109375" style="769" customWidth="1"/>
    <col min="15849" max="15852" width="11.28515625" style="769" customWidth="1"/>
    <col min="15853" max="15853" width="31.7109375" style="769" customWidth="1"/>
    <col min="15854" max="15855" width="20.7109375" style="769" customWidth="1"/>
    <col min="15856" max="15859" width="11" style="769" customWidth="1"/>
    <col min="15860" max="15864" width="14.42578125" style="769" customWidth="1"/>
    <col min="15865" max="15865" width="37.28515625" style="769" customWidth="1"/>
    <col min="15866" max="15867" width="11" style="769" customWidth="1"/>
    <col min="15868" max="15877" width="9.85546875" style="769" customWidth="1"/>
    <col min="15878" max="15881" width="11" style="769" customWidth="1"/>
    <col min="15882" max="15882" width="14.42578125" style="769" customWidth="1"/>
    <col min="15883" max="15883" width="4.140625" style="769" customWidth="1"/>
    <col min="15884" max="15884" width="13.28515625" style="769" customWidth="1"/>
    <col min="15885" max="15885" width="28.140625" style="769" customWidth="1"/>
    <col min="15886" max="15886" width="11" style="769" customWidth="1"/>
    <col min="15887" max="15887" width="14.42578125" style="769" customWidth="1"/>
    <col min="15888" max="15888" width="4.140625" style="769" customWidth="1"/>
    <col min="15889" max="15890" width="11" style="769" customWidth="1"/>
    <col min="15891" max="15891" width="14.42578125" style="769" customWidth="1"/>
    <col min="15892" max="15892" width="4.140625" style="769" customWidth="1"/>
    <col min="15893" max="15893" width="14.42578125" style="769" customWidth="1"/>
    <col min="15894" max="16099" width="11" style="769"/>
    <col min="16100" max="16100" width="33.7109375" style="769" customWidth="1"/>
    <col min="16101" max="16103" width="12.7109375" style="769" customWidth="1"/>
    <col min="16104" max="16104" width="33.7109375" style="769" customWidth="1"/>
    <col min="16105" max="16108" width="11.28515625" style="769" customWidth="1"/>
    <col min="16109" max="16109" width="31.7109375" style="769" customWidth="1"/>
    <col min="16110" max="16111" width="20.7109375" style="769" customWidth="1"/>
    <col min="16112" max="16115" width="11" style="769" customWidth="1"/>
    <col min="16116" max="16120" width="14.42578125" style="769" customWidth="1"/>
    <col min="16121" max="16121" width="37.28515625" style="769" customWidth="1"/>
    <col min="16122" max="16123" width="11" style="769" customWidth="1"/>
    <col min="16124" max="16133" width="9.85546875" style="769" customWidth="1"/>
    <col min="16134" max="16137" width="11" style="769" customWidth="1"/>
    <col min="16138" max="16138" width="14.42578125" style="769" customWidth="1"/>
    <col min="16139" max="16139" width="4.140625" style="769" customWidth="1"/>
    <col min="16140" max="16140" width="13.28515625" style="769" customWidth="1"/>
    <col min="16141" max="16141" width="28.140625" style="769" customWidth="1"/>
    <col min="16142" max="16142" width="11" style="769" customWidth="1"/>
    <col min="16143" max="16143" width="14.42578125" style="769" customWidth="1"/>
    <col min="16144" max="16144" width="4.140625" style="769" customWidth="1"/>
    <col min="16145" max="16146" width="11" style="769" customWidth="1"/>
    <col min="16147" max="16147" width="14.42578125" style="769" customWidth="1"/>
    <col min="16148" max="16148" width="4.140625" style="769" customWidth="1"/>
    <col min="16149" max="16149" width="14.42578125" style="769" customWidth="1"/>
    <col min="16150" max="16384" width="11" style="769"/>
  </cols>
  <sheetData>
    <row r="1" spans="1:6" ht="24.75" customHeight="1">
      <c r="A1" s="767" t="s">
        <v>501</v>
      </c>
      <c r="B1" s="767"/>
      <c r="E1" s="2539" t="s">
        <v>502</v>
      </c>
      <c r="F1" s="2539"/>
    </row>
    <row r="2" spans="1:6" ht="18.95" customHeight="1">
      <c r="F2" s="770"/>
    </row>
    <row r="3" spans="1:6" ht="20.25">
      <c r="A3" s="771" t="s">
        <v>503</v>
      </c>
      <c r="B3" s="771"/>
      <c r="F3" s="772" t="s">
        <v>504</v>
      </c>
    </row>
    <row r="4" spans="1:6" ht="18.95" customHeight="1">
      <c r="A4" s="774"/>
      <c r="B4" s="774"/>
      <c r="F4" s="773"/>
    </row>
    <row r="5" spans="1:6" ht="18.95" customHeight="1">
      <c r="A5" s="775"/>
      <c r="B5" s="775"/>
      <c r="D5" s="776"/>
      <c r="E5" s="776"/>
      <c r="F5" s="777"/>
    </row>
    <row r="6" spans="1:6" ht="16.5" customHeight="1">
      <c r="A6" s="1351"/>
      <c r="B6" s="1533" t="str">
        <f>LEFT(C6,4)+1&amp;"-"&amp;RIGHT(C6,4)+1</f>
        <v>2023-2024</v>
      </c>
      <c r="C6" s="1533" t="str">
        <f>LEFT(D6,4)+1&amp;"-"&amp;RIGHT(D6,4)+1</f>
        <v>2022-2023</v>
      </c>
      <c r="D6" s="1534" t="str">
        <f>LEFT(E6,4)+1&amp;"-"&amp;RIGHT(E6,4)+1</f>
        <v>2021-2022</v>
      </c>
      <c r="E6" s="1534" t="s">
        <v>1730</v>
      </c>
      <c r="F6" s="1352"/>
    </row>
    <row r="7" spans="1:6" ht="16.5" customHeight="1">
      <c r="A7" s="1351"/>
      <c r="B7" s="1533"/>
      <c r="C7" s="1533"/>
      <c r="D7" s="1534"/>
      <c r="E7" s="1534"/>
      <c r="F7" s="1352"/>
    </row>
    <row r="8" spans="1:6" ht="19.5" customHeight="1">
      <c r="A8" s="2210" t="s">
        <v>231</v>
      </c>
      <c r="B8" s="2211"/>
      <c r="C8" s="2210"/>
      <c r="D8" s="2212"/>
      <c r="E8" s="2212"/>
      <c r="F8" s="2213" t="s">
        <v>232</v>
      </c>
    </row>
    <row r="9" spans="1:6" ht="4.5" customHeight="1">
      <c r="A9" s="2214"/>
      <c r="B9" s="2215"/>
      <c r="C9" s="2214"/>
      <c r="D9" s="2216"/>
      <c r="E9" s="2216"/>
      <c r="F9" s="2217"/>
    </row>
    <row r="10" spans="1:6" ht="25.5" customHeight="1">
      <c r="A10" s="2218" t="s">
        <v>369</v>
      </c>
      <c r="B10" s="2219">
        <f>B11+B12</f>
        <v>1519</v>
      </c>
      <c r="C10" s="2219">
        <f>C11+C12</f>
        <v>1444</v>
      </c>
      <c r="D10" s="2219">
        <v>1394</v>
      </c>
      <c r="E10" s="2219">
        <v>1348</v>
      </c>
      <c r="F10" s="2220" t="s">
        <v>234</v>
      </c>
    </row>
    <row r="11" spans="1:6" ht="15" customHeight="1">
      <c r="A11" s="2221" t="s">
        <v>505</v>
      </c>
      <c r="B11" s="2222">
        <v>1505</v>
      </c>
      <c r="C11" s="2222">
        <v>1431</v>
      </c>
      <c r="D11" s="2222">
        <v>1381</v>
      </c>
      <c r="E11" s="2222">
        <v>1334</v>
      </c>
      <c r="F11" s="2223" t="s">
        <v>506</v>
      </c>
    </row>
    <row r="12" spans="1:6" ht="15" customHeight="1">
      <c r="A12" s="2221" t="s">
        <v>507</v>
      </c>
      <c r="B12" s="2222">
        <v>14</v>
      </c>
      <c r="C12" s="2222">
        <v>13</v>
      </c>
      <c r="D12" s="2222">
        <v>13</v>
      </c>
      <c r="E12" s="2222">
        <v>14</v>
      </c>
      <c r="F12" s="2223" t="s">
        <v>508</v>
      </c>
    </row>
    <row r="13" spans="1:6" ht="15" customHeight="1">
      <c r="A13" s="2214"/>
      <c r="B13" s="2216"/>
      <c r="C13" s="2216"/>
      <c r="D13" s="2216"/>
      <c r="E13" s="2216"/>
      <c r="F13" s="2217"/>
    </row>
    <row r="14" spans="1:6" s="779" customFormat="1" ht="15" customHeight="1">
      <c r="A14" s="2224" t="s">
        <v>402</v>
      </c>
      <c r="B14" s="2225">
        <v>31779</v>
      </c>
      <c r="C14" s="2225">
        <v>30915</v>
      </c>
      <c r="D14" s="2225">
        <v>29924</v>
      </c>
      <c r="E14" s="2225">
        <v>29215</v>
      </c>
      <c r="F14" s="2220" t="s">
        <v>403</v>
      </c>
    </row>
    <row r="15" spans="1:6" ht="15" customHeight="1">
      <c r="A15" s="2214"/>
      <c r="B15" s="2216"/>
      <c r="C15" s="2216"/>
      <c r="D15" s="2216"/>
      <c r="E15" s="2216"/>
      <c r="F15" s="2217"/>
    </row>
    <row r="16" spans="1:6" s="779" customFormat="1" ht="15" customHeight="1">
      <c r="A16" s="2218" t="s">
        <v>257</v>
      </c>
      <c r="B16" s="2225">
        <v>33342</v>
      </c>
      <c r="C16" s="2225">
        <v>32216</v>
      </c>
      <c r="D16" s="2225">
        <v>32010</v>
      </c>
      <c r="E16" s="2225">
        <v>32401</v>
      </c>
      <c r="F16" s="2220" t="s">
        <v>244</v>
      </c>
    </row>
    <row r="17" spans="1:6" ht="15" customHeight="1">
      <c r="A17" s="2221"/>
      <c r="B17" s="2216"/>
      <c r="C17" s="2216"/>
      <c r="D17" s="2216"/>
      <c r="E17" s="2216"/>
      <c r="F17" s="2226"/>
    </row>
    <row r="18" spans="1:6" s="779" customFormat="1" ht="15" customHeight="1">
      <c r="A18" s="2218" t="s">
        <v>373</v>
      </c>
      <c r="B18" s="2225">
        <v>1096386</v>
      </c>
      <c r="C18" s="2225">
        <v>1050535</v>
      </c>
      <c r="D18" s="2225">
        <v>1035522</v>
      </c>
      <c r="E18" s="2225">
        <v>1052774</v>
      </c>
      <c r="F18" s="2220" t="s">
        <v>246</v>
      </c>
    </row>
    <row r="19" spans="1:6" s="779" customFormat="1" ht="15" customHeight="1">
      <c r="A19" s="2218" t="s">
        <v>282</v>
      </c>
      <c r="B19" s="2225">
        <v>586906</v>
      </c>
      <c r="C19" s="2225">
        <v>561192</v>
      </c>
      <c r="D19" s="2225">
        <v>547635</v>
      </c>
      <c r="E19" s="2225">
        <v>546094</v>
      </c>
      <c r="F19" s="2220" t="s">
        <v>404</v>
      </c>
    </row>
    <row r="20" spans="1:6" s="779" customFormat="1" ht="15" customHeight="1">
      <c r="A20" s="2218" t="s">
        <v>509</v>
      </c>
      <c r="B20" s="2225">
        <v>399998</v>
      </c>
      <c r="C20" s="2225">
        <v>335871</v>
      </c>
      <c r="D20" s="2225">
        <v>269888</v>
      </c>
      <c r="E20" s="2225">
        <v>415628</v>
      </c>
      <c r="F20" s="2220" t="s">
        <v>510</v>
      </c>
    </row>
    <row r="21" spans="1:6" ht="15" customHeight="1">
      <c r="A21" s="2221" t="s">
        <v>282</v>
      </c>
      <c r="B21" s="2216">
        <v>214117</v>
      </c>
      <c r="C21" s="2216">
        <v>181313</v>
      </c>
      <c r="D21" s="2216">
        <v>154358</v>
      </c>
      <c r="E21" s="2216">
        <v>215104</v>
      </c>
      <c r="F21" s="2223" t="s">
        <v>379</v>
      </c>
    </row>
    <row r="22" spans="1:6" s="779" customFormat="1" ht="15" customHeight="1">
      <c r="A22" s="2218" t="s">
        <v>2098</v>
      </c>
      <c r="B22" s="2225">
        <v>333157</v>
      </c>
      <c r="C22" s="2225">
        <v>386361</v>
      </c>
      <c r="D22" s="2225">
        <v>323580</v>
      </c>
      <c r="E22" s="2225">
        <v>301773</v>
      </c>
      <c r="F22" s="2220" t="s">
        <v>511</v>
      </c>
    </row>
    <row r="23" spans="1:6" ht="15" customHeight="1">
      <c r="A23" s="2221" t="s">
        <v>282</v>
      </c>
      <c r="B23" s="2216">
        <v>183446</v>
      </c>
      <c r="C23" s="2216">
        <v>209641</v>
      </c>
      <c r="D23" s="2216">
        <v>173206</v>
      </c>
      <c r="E23" s="2216">
        <v>161128</v>
      </c>
      <c r="F23" s="2223" t="s">
        <v>379</v>
      </c>
    </row>
    <row r="24" spans="1:6" s="779" customFormat="1" ht="15" customHeight="1">
      <c r="A24" s="2218" t="s">
        <v>409</v>
      </c>
      <c r="B24" s="2225">
        <v>60355</v>
      </c>
      <c r="C24" s="2225">
        <v>56690</v>
      </c>
      <c r="D24" s="2225">
        <v>49671</v>
      </c>
      <c r="E24" s="2225">
        <v>51319</v>
      </c>
      <c r="F24" s="2227" t="s">
        <v>512</v>
      </c>
    </row>
    <row r="25" spans="1:6" ht="15" customHeight="1">
      <c r="A25" s="2221" t="s">
        <v>282</v>
      </c>
      <c r="B25" s="2216">
        <v>35337</v>
      </c>
      <c r="C25" s="2216">
        <v>32274</v>
      </c>
      <c r="D25" s="2216">
        <v>26509</v>
      </c>
      <c r="E25" s="2216">
        <v>26149</v>
      </c>
      <c r="F25" s="2223" t="s">
        <v>379</v>
      </c>
    </row>
    <row r="26" spans="1:6" s="779" customFormat="1" ht="15" customHeight="1">
      <c r="A26" s="2214"/>
      <c r="B26" s="2225"/>
      <c r="C26" s="2225"/>
      <c r="D26" s="2225"/>
      <c r="E26" s="2225"/>
      <c r="F26" s="2217"/>
    </row>
    <row r="27" spans="1:6" s="779" customFormat="1" ht="15" customHeight="1">
      <c r="A27" s="2218" t="s">
        <v>253</v>
      </c>
      <c r="B27" s="2225">
        <v>61796</v>
      </c>
      <c r="C27" s="2225">
        <v>59729</v>
      </c>
      <c r="D27" s="2225">
        <v>57489</v>
      </c>
      <c r="E27" s="2225">
        <v>55450</v>
      </c>
      <c r="F27" s="2220" t="s">
        <v>254</v>
      </c>
    </row>
    <row r="28" spans="1:6" ht="15" customHeight="1">
      <c r="A28" s="2221" t="s">
        <v>282</v>
      </c>
      <c r="B28" s="2216">
        <v>24288</v>
      </c>
      <c r="C28" s="2216">
        <v>22786</v>
      </c>
      <c r="D28" s="2216">
        <v>21459</v>
      </c>
      <c r="E28" s="2216">
        <v>20281</v>
      </c>
      <c r="F28" s="2223" t="s">
        <v>379</v>
      </c>
    </row>
    <row r="29" spans="1:6" ht="15" customHeight="1">
      <c r="A29" s="2221"/>
      <c r="B29" s="2215"/>
      <c r="C29" s="2216"/>
      <c r="D29" s="2216"/>
      <c r="E29" s="2216"/>
      <c r="F29" s="2226"/>
    </row>
    <row r="30" spans="1:6" ht="20.25" customHeight="1">
      <c r="A30" s="2210" t="s">
        <v>255</v>
      </c>
      <c r="B30" s="2211"/>
      <c r="C30" s="2210"/>
      <c r="D30" s="2212"/>
      <c r="E30" s="2212"/>
      <c r="F30" s="2213" t="s">
        <v>411</v>
      </c>
    </row>
    <row r="31" spans="1:6" ht="15" customHeight="1">
      <c r="A31" s="2218"/>
      <c r="B31" s="2215"/>
      <c r="C31" s="2216"/>
      <c r="D31" s="2216"/>
      <c r="E31" s="2216"/>
      <c r="F31" s="2227"/>
    </row>
    <row r="32" spans="1:6" ht="15" customHeight="1">
      <c r="A32" s="1563" t="s">
        <v>369</v>
      </c>
      <c r="B32" s="1568">
        <f>B33+B34</f>
        <v>545</v>
      </c>
      <c r="C32" s="1568">
        <f>C33+C34</f>
        <v>490</v>
      </c>
      <c r="D32" s="1568">
        <v>455</v>
      </c>
      <c r="E32" s="1568">
        <v>433</v>
      </c>
      <c r="F32" s="609" t="s">
        <v>234</v>
      </c>
    </row>
    <row r="33" spans="1:6" ht="15" customHeight="1">
      <c r="A33" s="1564" t="s">
        <v>505</v>
      </c>
      <c r="B33" s="1562">
        <v>534</v>
      </c>
      <c r="C33" s="1562">
        <v>480</v>
      </c>
      <c r="D33" s="1562">
        <v>445</v>
      </c>
      <c r="E33" s="1562">
        <v>422</v>
      </c>
      <c r="F33" s="1566" t="s">
        <v>506</v>
      </c>
    </row>
    <row r="34" spans="1:6" ht="15" customHeight="1">
      <c r="A34" s="1564" t="s">
        <v>507</v>
      </c>
      <c r="B34" s="1562">
        <v>11</v>
      </c>
      <c r="C34" s="1562">
        <v>10</v>
      </c>
      <c r="D34" s="1562">
        <v>10</v>
      </c>
      <c r="E34" s="1562">
        <v>11</v>
      </c>
      <c r="F34" s="1566" t="s">
        <v>508</v>
      </c>
    </row>
    <row r="35" spans="1:6" s="151" customFormat="1" ht="15" customHeight="1">
      <c r="A35" s="1351"/>
      <c r="B35" s="1562"/>
      <c r="C35" s="1562"/>
      <c r="D35" s="1562"/>
      <c r="E35" s="1562"/>
      <c r="F35" s="1352"/>
    </row>
    <row r="36" spans="1:6" s="779" customFormat="1" ht="15" customHeight="1">
      <c r="A36" s="1368" t="s">
        <v>402</v>
      </c>
      <c r="B36" s="1568">
        <v>7470</v>
      </c>
      <c r="C36" s="1568">
        <v>7027</v>
      </c>
      <c r="D36" s="1568">
        <v>6392</v>
      </c>
      <c r="E36" s="1568">
        <v>6019</v>
      </c>
      <c r="F36" s="609" t="s">
        <v>403</v>
      </c>
    </row>
    <row r="37" spans="1:6" s="151" customFormat="1" ht="15" customHeight="1">
      <c r="A37" s="1351"/>
      <c r="B37" s="1351"/>
      <c r="C37" s="1351"/>
      <c r="D37" s="1351"/>
      <c r="E37" s="1351"/>
      <c r="F37" s="1352"/>
    </row>
    <row r="38" spans="1:6" s="779" customFormat="1" ht="15" customHeight="1">
      <c r="A38" s="1368" t="s">
        <v>257</v>
      </c>
      <c r="B38" s="1567">
        <v>8604</v>
      </c>
      <c r="C38" s="1567">
        <v>7971</v>
      </c>
      <c r="D38" s="1567">
        <v>7520</v>
      </c>
      <c r="E38" s="1567">
        <v>7311</v>
      </c>
      <c r="F38" s="609" t="s">
        <v>244</v>
      </c>
    </row>
    <row r="39" spans="1:6" s="151" customFormat="1" ht="15" customHeight="1">
      <c r="A39" s="1351"/>
      <c r="B39" s="1351"/>
      <c r="C39" s="1351"/>
      <c r="D39" s="1351"/>
      <c r="E39" s="1351"/>
      <c r="F39" s="1352"/>
    </row>
    <row r="40" spans="1:6" s="779" customFormat="1" ht="15" customHeight="1">
      <c r="A40" s="1563" t="s">
        <v>414</v>
      </c>
      <c r="B40" s="1568">
        <v>274624</v>
      </c>
      <c r="C40" s="1568">
        <v>252186</v>
      </c>
      <c r="D40" s="1568">
        <v>235529</v>
      </c>
      <c r="E40" s="1568">
        <v>230732</v>
      </c>
      <c r="F40" s="609" t="s">
        <v>246</v>
      </c>
    </row>
    <row r="41" spans="1:6" s="779" customFormat="1" ht="15" customHeight="1">
      <c r="A41" s="1563" t="s">
        <v>282</v>
      </c>
      <c r="B41" s="1568">
        <v>146803</v>
      </c>
      <c r="C41" s="1568">
        <v>133797</v>
      </c>
      <c r="D41" s="1568">
        <v>122357</v>
      </c>
      <c r="E41" s="1568">
        <v>115364</v>
      </c>
      <c r="F41" s="600" t="s">
        <v>283</v>
      </c>
    </row>
    <row r="42" spans="1:6" s="779" customFormat="1" ht="15" customHeight="1">
      <c r="A42" s="1563" t="s">
        <v>509</v>
      </c>
      <c r="B42" s="1568">
        <v>109509</v>
      </c>
      <c r="C42" s="1568">
        <v>87835</v>
      </c>
      <c r="D42" s="1568">
        <v>65005</v>
      </c>
      <c r="E42" s="1568">
        <v>103291</v>
      </c>
      <c r="F42" s="609" t="s">
        <v>510</v>
      </c>
    </row>
    <row r="43" spans="1:6" ht="15" customHeight="1">
      <c r="A43" s="1564" t="s">
        <v>282</v>
      </c>
      <c r="B43" s="1565">
        <v>58976</v>
      </c>
      <c r="C43" s="1565">
        <v>47567</v>
      </c>
      <c r="D43" s="1565">
        <v>38026</v>
      </c>
      <c r="E43" s="1565">
        <v>52009</v>
      </c>
      <c r="F43" s="1566" t="s">
        <v>379</v>
      </c>
    </row>
    <row r="44" spans="1:6" s="779" customFormat="1" ht="15" customHeight="1">
      <c r="A44" s="1563" t="s">
        <v>2099</v>
      </c>
      <c r="B44" s="1568">
        <v>74074</v>
      </c>
      <c r="C44" s="1568">
        <v>87975</v>
      </c>
      <c r="D44" s="1568">
        <v>65252</v>
      </c>
      <c r="E44" s="1568">
        <v>57657</v>
      </c>
      <c r="F44" s="609" t="s">
        <v>511</v>
      </c>
    </row>
    <row r="45" spans="1:6" ht="15" customHeight="1">
      <c r="A45" s="1569" t="s">
        <v>282</v>
      </c>
      <c r="B45" s="1562">
        <v>40777</v>
      </c>
      <c r="C45" s="1562">
        <v>46938</v>
      </c>
      <c r="D45" s="1562">
        <v>33679</v>
      </c>
      <c r="E45" s="1562">
        <v>29385</v>
      </c>
      <c r="F45" s="1566" t="s">
        <v>379</v>
      </c>
    </row>
    <row r="46" spans="1:6" s="779" customFormat="1" ht="15" customHeight="1">
      <c r="A46" s="1563" t="s">
        <v>409</v>
      </c>
      <c r="B46" s="1568">
        <v>26180</v>
      </c>
      <c r="C46" s="1568">
        <v>24923</v>
      </c>
      <c r="D46" s="1568">
        <v>21872</v>
      </c>
      <c r="E46" s="1568">
        <v>19902</v>
      </c>
      <c r="F46" s="600" t="s">
        <v>512</v>
      </c>
    </row>
    <row r="47" spans="1:6" ht="15" customHeight="1">
      <c r="A47" s="1564" t="s">
        <v>282</v>
      </c>
      <c r="B47" s="1562">
        <v>15845</v>
      </c>
      <c r="C47" s="1562">
        <v>14702</v>
      </c>
      <c r="D47" s="1562">
        <v>12206</v>
      </c>
      <c r="E47" s="1562">
        <v>10723</v>
      </c>
      <c r="F47" s="1566" t="s">
        <v>379</v>
      </c>
    </row>
    <row r="48" spans="1:6" s="151" customFormat="1" ht="15" customHeight="1">
      <c r="A48" s="1351"/>
      <c r="B48" s="1568"/>
      <c r="C48" s="1568"/>
      <c r="D48" s="1568"/>
      <c r="E48" s="1568"/>
      <c r="F48" s="1352"/>
    </row>
    <row r="49" spans="1:6" s="779" customFormat="1" ht="15" customHeight="1">
      <c r="A49" s="1563" t="s">
        <v>513</v>
      </c>
      <c r="B49" s="1568">
        <v>16980</v>
      </c>
      <c r="C49" s="1568">
        <v>15109</v>
      </c>
      <c r="D49" s="1568">
        <v>13831</v>
      </c>
      <c r="E49" s="1568">
        <v>12955</v>
      </c>
      <c r="F49" s="1570" t="s">
        <v>254</v>
      </c>
    </row>
    <row r="50" spans="1:6" ht="15" customHeight="1">
      <c r="A50" s="1564" t="s">
        <v>282</v>
      </c>
      <c r="B50" s="1562">
        <v>6272</v>
      </c>
      <c r="C50" s="1562">
        <v>5261</v>
      </c>
      <c r="D50" s="1562">
        <v>4638</v>
      </c>
      <c r="E50" s="1562">
        <v>4130</v>
      </c>
      <c r="F50" s="1571" t="s">
        <v>379</v>
      </c>
    </row>
    <row r="51" spans="1:6" ht="12.75" customHeight="1"/>
    <row r="52" spans="1:6" ht="12.75" customHeight="1">
      <c r="D52" s="193"/>
      <c r="E52" s="193"/>
      <c r="F52" s="151"/>
    </row>
    <row r="53" spans="1:6" ht="12.75" customHeight="1">
      <c r="C53" s="193"/>
      <c r="D53" s="193"/>
      <c r="E53" s="193"/>
      <c r="F53" s="151"/>
    </row>
    <row r="54" spans="1:6" ht="12.75" customHeight="1">
      <c r="C54" s="193"/>
      <c r="D54" s="193"/>
      <c r="E54" s="193"/>
      <c r="F54" s="151"/>
    </row>
    <row r="55" spans="1:6" s="151" customFormat="1" ht="14.1" customHeight="1">
      <c r="C55" s="437"/>
      <c r="D55" s="437"/>
      <c r="E55" s="437"/>
      <c r="F55" s="770"/>
    </row>
    <row r="56" spans="1:6" ht="12.75" customHeight="1">
      <c r="A56" s="151"/>
      <c r="B56" s="151"/>
      <c r="F56" s="770"/>
    </row>
    <row r="57" spans="1:6" ht="12.75" customHeight="1"/>
    <row r="58" spans="1:6" ht="12.75" customHeight="1"/>
    <row r="59" spans="1:6" ht="12.75" customHeight="1"/>
    <row r="60" spans="1:6" ht="12.75" customHeight="1">
      <c r="F60" s="151"/>
    </row>
    <row r="61" spans="1:6" ht="12.75" customHeight="1">
      <c r="F61" s="770"/>
    </row>
    <row r="62" spans="1:6" ht="12.75" customHeight="1">
      <c r="A62" s="781" t="s">
        <v>514</v>
      </c>
      <c r="B62" s="781"/>
      <c r="F62" s="658"/>
    </row>
    <row r="63" spans="1:6" ht="12.75" customHeight="1">
      <c r="A63" s="32" t="s">
        <v>1828</v>
      </c>
      <c r="B63" s="32"/>
      <c r="C63" s="32"/>
      <c r="D63" s="32"/>
      <c r="E63" s="606"/>
      <c r="F63" s="586" t="s">
        <v>1827</v>
      </c>
    </row>
    <row r="64" spans="1:6" ht="12.75" customHeight="1">
      <c r="A64" s="2540"/>
      <c r="B64" s="2540"/>
      <c r="C64" s="2540"/>
      <c r="D64" s="2540"/>
      <c r="E64" s="2540"/>
      <c r="F64" s="2540"/>
    </row>
    <row r="65" spans="1:2" ht="12.75" customHeight="1">
      <c r="A65" s="151"/>
      <c r="B65" s="151"/>
    </row>
    <row r="66" spans="1:2" ht="12.75" customHeight="1"/>
    <row r="67" spans="1:2" ht="12.75" customHeight="1"/>
    <row r="68" spans="1:2" ht="12.75" customHeight="1"/>
    <row r="69" spans="1:2" ht="12.75" customHeight="1"/>
    <row r="70" spans="1:2" ht="12.75" customHeight="1"/>
    <row r="71" spans="1:2" ht="12.75" customHeight="1"/>
  </sheetData>
  <mergeCells count="2">
    <mergeCell ref="E1:F1"/>
    <mergeCell ref="A64:F64"/>
  </mergeCells>
  <pageMargins left="0.78740157480314965" right="0.78740157480314965" top="1.1811023622047245" bottom="0.98425196850393704" header="0.51181102362204722" footer="0.51181102362204722"/>
  <pageSetup paperSize="9" scale="70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>
  <sheetPr syncVertical="1" syncRef="A82">
    <tabColor theme="8" tint="0.39997558519241921"/>
  </sheetPr>
  <dimension ref="A1:F115"/>
  <sheetViews>
    <sheetView showGridLines="0" view="pageLayout" topLeftCell="A82" zoomScale="70" zoomScaleSheetLayoutView="100" zoomScalePageLayoutView="70" workbookViewId="0">
      <selection activeCell="A3" sqref="A3:F5"/>
    </sheetView>
  </sheetViews>
  <sheetFormatPr baseColWidth="10" defaultColWidth="11" defaultRowHeight="12.75"/>
  <cols>
    <col min="1" max="1" width="29.42578125" style="784" customWidth="1"/>
    <col min="2" max="2" width="12.28515625" style="782" customWidth="1"/>
    <col min="3" max="3" width="10.42578125" style="783" customWidth="1"/>
    <col min="4" max="4" width="12.28515625" style="782" customWidth="1"/>
    <col min="5" max="5" width="10.7109375" style="782" customWidth="1"/>
    <col min="6" max="6" width="31.7109375" style="784" customWidth="1"/>
    <col min="7" max="15" width="11" style="784" customWidth="1"/>
    <col min="16" max="16" width="9.85546875" style="784" customWidth="1"/>
    <col min="17" max="29" width="11" style="784" customWidth="1"/>
    <col min="30" max="30" width="14.42578125" style="784" customWidth="1"/>
    <col min="31" max="31" width="4.140625" style="784" customWidth="1"/>
    <col min="32" max="32" width="13.28515625" style="784" customWidth="1"/>
    <col min="33" max="33" width="28.140625" style="784" customWidth="1"/>
    <col min="34" max="34" width="11" style="784" customWidth="1"/>
    <col min="35" max="35" width="14.42578125" style="784" customWidth="1"/>
    <col min="36" max="36" width="4.140625" style="784" customWidth="1"/>
    <col min="37" max="38" width="11" style="784" customWidth="1"/>
    <col min="39" max="39" width="14.42578125" style="784" customWidth="1"/>
    <col min="40" max="40" width="4.140625" style="784" customWidth="1"/>
    <col min="41" max="41" width="14.42578125" style="784" customWidth="1"/>
    <col min="42" max="238" width="11" style="784"/>
    <col min="239" max="239" width="29.42578125" style="784" customWidth="1"/>
    <col min="240" max="240" width="12.28515625" style="784" customWidth="1"/>
    <col min="241" max="241" width="10.42578125" style="784" customWidth="1"/>
    <col min="242" max="242" width="12.28515625" style="784" customWidth="1"/>
    <col min="243" max="243" width="10.7109375" style="784" customWidth="1"/>
    <col min="244" max="244" width="31.7109375" style="784" customWidth="1"/>
    <col min="245" max="248" width="13.7109375" style="784" customWidth="1"/>
    <col min="249" max="249" width="32.7109375" style="784" customWidth="1"/>
    <col min="250" max="250" width="20.7109375" style="784" customWidth="1"/>
    <col min="251" max="271" width="11" style="784" customWidth="1"/>
    <col min="272" max="272" width="9.85546875" style="784" customWidth="1"/>
    <col min="273" max="285" width="11" style="784" customWidth="1"/>
    <col min="286" max="286" width="14.42578125" style="784" customWidth="1"/>
    <col min="287" max="287" width="4.140625" style="784" customWidth="1"/>
    <col min="288" max="288" width="13.28515625" style="784" customWidth="1"/>
    <col min="289" max="289" width="28.140625" style="784" customWidth="1"/>
    <col min="290" max="290" width="11" style="784" customWidth="1"/>
    <col min="291" max="291" width="14.42578125" style="784" customWidth="1"/>
    <col min="292" max="292" width="4.140625" style="784" customWidth="1"/>
    <col min="293" max="294" width="11" style="784" customWidth="1"/>
    <col min="295" max="295" width="14.42578125" style="784" customWidth="1"/>
    <col min="296" max="296" width="4.140625" style="784" customWidth="1"/>
    <col min="297" max="297" width="14.42578125" style="784" customWidth="1"/>
    <col min="298" max="494" width="11" style="784"/>
    <col min="495" max="495" width="29.42578125" style="784" customWidth="1"/>
    <col min="496" max="496" width="12.28515625" style="784" customWidth="1"/>
    <col min="497" max="497" width="10.42578125" style="784" customWidth="1"/>
    <col min="498" max="498" width="12.28515625" style="784" customWidth="1"/>
    <col min="499" max="499" width="10.7109375" style="784" customWidth="1"/>
    <col min="500" max="500" width="31.7109375" style="784" customWidth="1"/>
    <col min="501" max="504" width="13.7109375" style="784" customWidth="1"/>
    <col min="505" max="505" width="32.7109375" style="784" customWidth="1"/>
    <col min="506" max="506" width="20.7109375" style="784" customWidth="1"/>
    <col min="507" max="527" width="11" style="784" customWidth="1"/>
    <col min="528" max="528" width="9.85546875" style="784" customWidth="1"/>
    <col min="529" max="541" width="11" style="784" customWidth="1"/>
    <col min="542" max="542" width="14.42578125" style="784" customWidth="1"/>
    <col min="543" max="543" width="4.140625" style="784" customWidth="1"/>
    <col min="544" max="544" width="13.28515625" style="784" customWidth="1"/>
    <col min="545" max="545" width="28.140625" style="784" customWidth="1"/>
    <col min="546" max="546" width="11" style="784" customWidth="1"/>
    <col min="547" max="547" width="14.42578125" style="784" customWidth="1"/>
    <col min="548" max="548" width="4.140625" style="784" customWidth="1"/>
    <col min="549" max="550" width="11" style="784" customWidth="1"/>
    <col min="551" max="551" width="14.42578125" style="784" customWidth="1"/>
    <col min="552" max="552" width="4.140625" style="784" customWidth="1"/>
    <col min="553" max="553" width="14.42578125" style="784" customWidth="1"/>
    <col min="554" max="750" width="11" style="784"/>
    <col min="751" max="751" width="29.42578125" style="784" customWidth="1"/>
    <col min="752" max="752" width="12.28515625" style="784" customWidth="1"/>
    <col min="753" max="753" width="10.42578125" style="784" customWidth="1"/>
    <col min="754" max="754" width="12.28515625" style="784" customWidth="1"/>
    <col min="755" max="755" width="10.7109375" style="784" customWidth="1"/>
    <col min="756" max="756" width="31.7109375" style="784" customWidth="1"/>
    <col min="757" max="760" width="13.7109375" style="784" customWidth="1"/>
    <col min="761" max="761" width="32.7109375" style="784" customWidth="1"/>
    <col min="762" max="762" width="20.7109375" style="784" customWidth="1"/>
    <col min="763" max="783" width="11" style="784" customWidth="1"/>
    <col min="784" max="784" width="9.85546875" style="784" customWidth="1"/>
    <col min="785" max="797" width="11" style="784" customWidth="1"/>
    <col min="798" max="798" width="14.42578125" style="784" customWidth="1"/>
    <col min="799" max="799" width="4.140625" style="784" customWidth="1"/>
    <col min="800" max="800" width="13.28515625" style="784" customWidth="1"/>
    <col min="801" max="801" width="28.140625" style="784" customWidth="1"/>
    <col min="802" max="802" width="11" style="784" customWidth="1"/>
    <col min="803" max="803" width="14.42578125" style="784" customWidth="1"/>
    <col min="804" max="804" width="4.140625" style="784" customWidth="1"/>
    <col min="805" max="806" width="11" style="784" customWidth="1"/>
    <col min="807" max="807" width="14.42578125" style="784" customWidth="1"/>
    <col min="808" max="808" width="4.140625" style="784" customWidth="1"/>
    <col min="809" max="809" width="14.42578125" style="784" customWidth="1"/>
    <col min="810" max="1006" width="11" style="784"/>
    <col min="1007" max="1007" width="29.42578125" style="784" customWidth="1"/>
    <col min="1008" max="1008" width="12.28515625" style="784" customWidth="1"/>
    <col min="1009" max="1009" width="10.42578125" style="784" customWidth="1"/>
    <col min="1010" max="1010" width="12.28515625" style="784" customWidth="1"/>
    <col min="1011" max="1011" width="10.7109375" style="784" customWidth="1"/>
    <col min="1012" max="1012" width="31.7109375" style="784" customWidth="1"/>
    <col min="1013" max="1016" width="13.7109375" style="784" customWidth="1"/>
    <col min="1017" max="1017" width="32.7109375" style="784" customWidth="1"/>
    <col min="1018" max="1018" width="20.7109375" style="784" customWidth="1"/>
    <col min="1019" max="1039" width="11" style="784" customWidth="1"/>
    <col min="1040" max="1040" width="9.85546875" style="784" customWidth="1"/>
    <col min="1041" max="1053" width="11" style="784" customWidth="1"/>
    <col min="1054" max="1054" width="14.42578125" style="784" customWidth="1"/>
    <col min="1055" max="1055" width="4.140625" style="784" customWidth="1"/>
    <col min="1056" max="1056" width="13.28515625" style="784" customWidth="1"/>
    <col min="1057" max="1057" width="28.140625" style="784" customWidth="1"/>
    <col min="1058" max="1058" width="11" style="784" customWidth="1"/>
    <col min="1059" max="1059" width="14.42578125" style="784" customWidth="1"/>
    <col min="1060" max="1060" width="4.140625" style="784" customWidth="1"/>
    <col min="1061" max="1062" width="11" style="784" customWidth="1"/>
    <col min="1063" max="1063" width="14.42578125" style="784" customWidth="1"/>
    <col min="1064" max="1064" width="4.140625" style="784" customWidth="1"/>
    <col min="1065" max="1065" width="14.42578125" style="784" customWidth="1"/>
    <col min="1066" max="1262" width="11" style="784"/>
    <col min="1263" max="1263" width="29.42578125" style="784" customWidth="1"/>
    <col min="1264" max="1264" width="12.28515625" style="784" customWidth="1"/>
    <col min="1265" max="1265" width="10.42578125" style="784" customWidth="1"/>
    <col min="1266" max="1266" width="12.28515625" style="784" customWidth="1"/>
    <col min="1267" max="1267" width="10.7109375" style="784" customWidth="1"/>
    <col min="1268" max="1268" width="31.7109375" style="784" customWidth="1"/>
    <col min="1269" max="1272" width="13.7109375" style="784" customWidth="1"/>
    <col min="1273" max="1273" width="32.7109375" style="784" customWidth="1"/>
    <col min="1274" max="1274" width="20.7109375" style="784" customWidth="1"/>
    <col min="1275" max="1295" width="11" style="784" customWidth="1"/>
    <col min="1296" max="1296" width="9.85546875" style="784" customWidth="1"/>
    <col min="1297" max="1309" width="11" style="784" customWidth="1"/>
    <col min="1310" max="1310" width="14.42578125" style="784" customWidth="1"/>
    <col min="1311" max="1311" width="4.140625" style="784" customWidth="1"/>
    <col min="1312" max="1312" width="13.28515625" style="784" customWidth="1"/>
    <col min="1313" max="1313" width="28.140625" style="784" customWidth="1"/>
    <col min="1314" max="1314" width="11" style="784" customWidth="1"/>
    <col min="1315" max="1315" width="14.42578125" style="784" customWidth="1"/>
    <col min="1316" max="1316" width="4.140625" style="784" customWidth="1"/>
    <col min="1317" max="1318" width="11" style="784" customWidth="1"/>
    <col min="1319" max="1319" width="14.42578125" style="784" customWidth="1"/>
    <col min="1320" max="1320" width="4.140625" style="784" customWidth="1"/>
    <col min="1321" max="1321" width="14.42578125" style="784" customWidth="1"/>
    <col min="1322" max="1518" width="11" style="784"/>
    <col min="1519" max="1519" width="29.42578125" style="784" customWidth="1"/>
    <col min="1520" max="1520" width="12.28515625" style="784" customWidth="1"/>
    <col min="1521" max="1521" width="10.42578125" style="784" customWidth="1"/>
    <col min="1522" max="1522" width="12.28515625" style="784" customWidth="1"/>
    <col min="1523" max="1523" width="10.7109375" style="784" customWidth="1"/>
    <col min="1524" max="1524" width="31.7109375" style="784" customWidth="1"/>
    <col min="1525" max="1528" width="13.7109375" style="784" customWidth="1"/>
    <col min="1529" max="1529" width="32.7109375" style="784" customWidth="1"/>
    <col min="1530" max="1530" width="20.7109375" style="784" customWidth="1"/>
    <col min="1531" max="1551" width="11" style="784" customWidth="1"/>
    <col min="1552" max="1552" width="9.85546875" style="784" customWidth="1"/>
    <col min="1553" max="1565" width="11" style="784" customWidth="1"/>
    <col min="1566" max="1566" width="14.42578125" style="784" customWidth="1"/>
    <col min="1567" max="1567" width="4.140625" style="784" customWidth="1"/>
    <col min="1568" max="1568" width="13.28515625" style="784" customWidth="1"/>
    <col min="1569" max="1569" width="28.140625" style="784" customWidth="1"/>
    <col min="1570" max="1570" width="11" style="784" customWidth="1"/>
    <col min="1571" max="1571" width="14.42578125" style="784" customWidth="1"/>
    <col min="1572" max="1572" width="4.140625" style="784" customWidth="1"/>
    <col min="1573" max="1574" width="11" style="784" customWidth="1"/>
    <col min="1575" max="1575" width="14.42578125" style="784" customWidth="1"/>
    <col min="1576" max="1576" width="4.140625" style="784" customWidth="1"/>
    <col min="1577" max="1577" width="14.42578125" style="784" customWidth="1"/>
    <col min="1578" max="1774" width="11" style="784"/>
    <col min="1775" max="1775" width="29.42578125" style="784" customWidth="1"/>
    <col min="1776" max="1776" width="12.28515625" style="784" customWidth="1"/>
    <col min="1777" max="1777" width="10.42578125" style="784" customWidth="1"/>
    <col min="1778" max="1778" width="12.28515625" style="784" customWidth="1"/>
    <col min="1779" max="1779" width="10.7109375" style="784" customWidth="1"/>
    <col min="1780" max="1780" width="31.7109375" style="784" customWidth="1"/>
    <col min="1781" max="1784" width="13.7109375" style="784" customWidth="1"/>
    <col min="1785" max="1785" width="32.7109375" style="784" customWidth="1"/>
    <col min="1786" max="1786" width="20.7109375" style="784" customWidth="1"/>
    <col min="1787" max="1807" width="11" style="784" customWidth="1"/>
    <col min="1808" max="1808" width="9.85546875" style="784" customWidth="1"/>
    <col min="1809" max="1821" width="11" style="784" customWidth="1"/>
    <col min="1822" max="1822" width="14.42578125" style="784" customWidth="1"/>
    <col min="1823" max="1823" width="4.140625" style="784" customWidth="1"/>
    <col min="1824" max="1824" width="13.28515625" style="784" customWidth="1"/>
    <col min="1825" max="1825" width="28.140625" style="784" customWidth="1"/>
    <col min="1826" max="1826" width="11" style="784" customWidth="1"/>
    <col min="1827" max="1827" width="14.42578125" style="784" customWidth="1"/>
    <col min="1828" max="1828" width="4.140625" style="784" customWidth="1"/>
    <col min="1829" max="1830" width="11" style="784" customWidth="1"/>
    <col min="1831" max="1831" width="14.42578125" style="784" customWidth="1"/>
    <col min="1832" max="1832" width="4.140625" style="784" customWidth="1"/>
    <col min="1833" max="1833" width="14.42578125" style="784" customWidth="1"/>
    <col min="1834" max="2030" width="11" style="784"/>
    <col min="2031" max="2031" width="29.42578125" style="784" customWidth="1"/>
    <col min="2032" max="2032" width="12.28515625" style="784" customWidth="1"/>
    <col min="2033" max="2033" width="10.42578125" style="784" customWidth="1"/>
    <col min="2034" max="2034" width="12.28515625" style="784" customWidth="1"/>
    <col min="2035" max="2035" width="10.7109375" style="784" customWidth="1"/>
    <col min="2036" max="2036" width="31.7109375" style="784" customWidth="1"/>
    <col min="2037" max="2040" width="13.7109375" style="784" customWidth="1"/>
    <col min="2041" max="2041" width="32.7109375" style="784" customWidth="1"/>
    <col min="2042" max="2042" width="20.7109375" style="784" customWidth="1"/>
    <col min="2043" max="2063" width="11" style="784" customWidth="1"/>
    <col min="2064" max="2064" width="9.85546875" style="784" customWidth="1"/>
    <col min="2065" max="2077" width="11" style="784" customWidth="1"/>
    <col min="2078" max="2078" width="14.42578125" style="784" customWidth="1"/>
    <col min="2079" max="2079" width="4.140625" style="784" customWidth="1"/>
    <col min="2080" max="2080" width="13.28515625" style="784" customWidth="1"/>
    <col min="2081" max="2081" width="28.140625" style="784" customWidth="1"/>
    <col min="2082" max="2082" width="11" style="784" customWidth="1"/>
    <col min="2083" max="2083" width="14.42578125" style="784" customWidth="1"/>
    <col min="2084" max="2084" width="4.140625" style="784" customWidth="1"/>
    <col min="2085" max="2086" width="11" style="784" customWidth="1"/>
    <col min="2087" max="2087" width="14.42578125" style="784" customWidth="1"/>
    <col min="2088" max="2088" width="4.140625" style="784" customWidth="1"/>
    <col min="2089" max="2089" width="14.42578125" style="784" customWidth="1"/>
    <col min="2090" max="2286" width="11" style="784"/>
    <col min="2287" max="2287" width="29.42578125" style="784" customWidth="1"/>
    <col min="2288" max="2288" width="12.28515625" style="784" customWidth="1"/>
    <col min="2289" max="2289" width="10.42578125" style="784" customWidth="1"/>
    <col min="2290" max="2290" width="12.28515625" style="784" customWidth="1"/>
    <col min="2291" max="2291" width="10.7109375" style="784" customWidth="1"/>
    <col min="2292" max="2292" width="31.7109375" style="784" customWidth="1"/>
    <col min="2293" max="2296" width="13.7109375" style="784" customWidth="1"/>
    <col min="2297" max="2297" width="32.7109375" style="784" customWidth="1"/>
    <col min="2298" max="2298" width="20.7109375" style="784" customWidth="1"/>
    <col min="2299" max="2319" width="11" style="784" customWidth="1"/>
    <col min="2320" max="2320" width="9.85546875" style="784" customWidth="1"/>
    <col min="2321" max="2333" width="11" style="784" customWidth="1"/>
    <col min="2334" max="2334" width="14.42578125" style="784" customWidth="1"/>
    <col min="2335" max="2335" width="4.140625" style="784" customWidth="1"/>
    <col min="2336" max="2336" width="13.28515625" style="784" customWidth="1"/>
    <col min="2337" max="2337" width="28.140625" style="784" customWidth="1"/>
    <col min="2338" max="2338" width="11" style="784" customWidth="1"/>
    <col min="2339" max="2339" width="14.42578125" style="784" customWidth="1"/>
    <col min="2340" max="2340" width="4.140625" style="784" customWidth="1"/>
    <col min="2341" max="2342" width="11" style="784" customWidth="1"/>
    <col min="2343" max="2343" width="14.42578125" style="784" customWidth="1"/>
    <col min="2344" max="2344" width="4.140625" style="784" customWidth="1"/>
    <col min="2345" max="2345" width="14.42578125" style="784" customWidth="1"/>
    <col min="2346" max="2542" width="11" style="784"/>
    <col min="2543" max="2543" width="29.42578125" style="784" customWidth="1"/>
    <col min="2544" max="2544" width="12.28515625" style="784" customWidth="1"/>
    <col min="2545" max="2545" width="10.42578125" style="784" customWidth="1"/>
    <col min="2546" max="2546" width="12.28515625" style="784" customWidth="1"/>
    <col min="2547" max="2547" width="10.7109375" style="784" customWidth="1"/>
    <col min="2548" max="2548" width="31.7109375" style="784" customWidth="1"/>
    <col min="2549" max="2552" width="13.7109375" style="784" customWidth="1"/>
    <col min="2553" max="2553" width="32.7109375" style="784" customWidth="1"/>
    <col min="2554" max="2554" width="20.7109375" style="784" customWidth="1"/>
    <col min="2555" max="2575" width="11" style="784" customWidth="1"/>
    <col min="2576" max="2576" width="9.85546875" style="784" customWidth="1"/>
    <col min="2577" max="2589" width="11" style="784" customWidth="1"/>
    <col min="2590" max="2590" width="14.42578125" style="784" customWidth="1"/>
    <col min="2591" max="2591" width="4.140625" style="784" customWidth="1"/>
    <col min="2592" max="2592" width="13.28515625" style="784" customWidth="1"/>
    <col min="2593" max="2593" width="28.140625" style="784" customWidth="1"/>
    <col min="2594" max="2594" width="11" style="784" customWidth="1"/>
    <col min="2595" max="2595" width="14.42578125" style="784" customWidth="1"/>
    <col min="2596" max="2596" width="4.140625" style="784" customWidth="1"/>
    <col min="2597" max="2598" width="11" style="784" customWidth="1"/>
    <col min="2599" max="2599" width="14.42578125" style="784" customWidth="1"/>
    <col min="2600" max="2600" width="4.140625" style="784" customWidth="1"/>
    <col min="2601" max="2601" width="14.42578125" style="784" customWidth="1"/>
    <col min="2602" max="2798" width="11" style="784"/>
    <col min="2799" max="2799" width="29.42578125" style="784" customWidth="1"/>
    <col min="2800" max="2800" width="12.28515625" style="784" customWidth="1"/>
    <col min="2801" max="2801" width="10.42578125" style="784" customWidth="1"/>
    <col min="2802" max="2802" width="12.28515625" style="784" customWidth="1"/>
    <col min="2803" max="2803" width="10.7109375" style="784" customWidth="1"/>
    <col min="2804" max="2804" width="31.7109375" style="784" customWidth="1"/>
    <col min="2805" max="2808" width="13.7109375" style="784" customWidth="1"/>
    <col min="2809" max="2809" width="32.7109375" style="784" customWidth="1"/>
    <col min="2810" max="2810" width="20.7109375" style="784" customWidth="1"/>
    <col min="2811" max="2831" width="11" style="784" customWidth="1"/>
    <col min="2832" max="2832" width="9.85546875" style="784" customWidth="1"/>
    <col min="2833" max="2845" width="11" style="784" customWidth="1"/>
    <col min="2846" max="2846" width="14.42578125" style="784" customWidth="1"/>
    <col min="2847" max="2847" width="4.140625" style="784" customWidth="1"/>
    <col min="2848" max="2848" width="13.28515625" style="784" customWidth="1"/>
    <col min="2849" max="2849" width="28.140625" style="784" customWidth="1"/>
    <col min="2850" max="2850" width="11" style="784" customWidth="1"/>
    <col min="2851" max="2851" width="14.42578125" style="784" customWidth="1"/>
    <col min="2852" max="2852" width="4.140625" style="784" customWidth="1"/>
    <col min="2853" max="2854" width="11" style="784" customWidth="1"/>
    <col min="2855" max="2855" width="14.42578125" style="784" customWidth="1"/>
    <col min="2856" max="2856" width="4.140625" style="784" customWidth="1"/>
    <col min="2857" max="2857" width="14.42578125" style="784" customWidth="1"/>
    <col min="2858" max="3054" width="11" style="784"/>
    <col min="3055" max="3055" width="29.42578125" style="784" customWidth="1"/>
    <col min="3056" max="3056" width="12.28515625" style="784" customWidth="1"/>
    <col min="3057" max="3057" width="10.42578125" style="784" customWidth="1"/>
    <col min="3058" max="3058" width="12.28515625" style="784" customWidth="1"/>
    <col min="3059" max="3059" width="10.7109375" style="784" customWidth="1"/>
    <col min="3060" max="3060" width="31.7109375" style="784" customWidth="1"/>
    <col min="3061" max="3064" width="13.7109375" style="784" customWidth="1"/>
    <col min="3065" max="3065" width="32.7109375" style="784" customWidth="1"/>
    <col min="3066" max="3066" width="20.7109375" style="784" customWidth="1"/>
    <col min="3067" max="3087" width="11" style="784" customWidth="1"/>
    <col min="3088" max="3088" width="9.85546875" style="784" customWidth="1"/>
    <col min="3089" max="3101" width="11" style="784" customWidth="1"/>
    <col min="3102" max="3102" width="14.42578125" style="784" customWidth="1"/>
    <col min="3103" max="3103" width="4.140625" style="784" customWidth="1"/>
    <col min="3104" max="3104" width="13.28515625" style="784" customWidth="1"/>
    <col min="3105" max="3105" width="28.140625" style="784" customWidth="1"/>
    <col min="3106" max="3106" width="11" style="784" customWidth="1"/>
    <col min="3107" max="3107" width="14.42578125" style="784" customWidth="1"/>
    <col min="3108" max="3108" width="4.140625" style="784" customWidth="1"/>
    <col min="3109" max="3110" width="11" style="784" customWidth="1"/>
    <col min="3111" max="3111" width="14.42578125" style="784" customWidth="1"/>
    <col min="3112" max="3112" width="4.140625" style="784" customWidth="1"/>
    <col min="3113" max="3113" width="14.42578125" style="784" customWidth="1"/>
    <col min="3114" max="3310" width="11" style="784"/>
    <col min="3311" max="3311" width="29.42578125" style="784" customWidth="1"/>
    <col min="3312" max="3312" width="12.28515625" style="784" customWidth="1"/>
    <col min="3313" max="3313" width="10.42578125" style="784" customWidth="1"/>
    <col min="3314" max="3314" width="12.28515625" style="784" customWidth="1"/>
    <col min="3315" max="3315" width="10.7109375" style="784" customWidth="1"/>
    <col min="3316" max="3316" width="31.7109375" style="784" customWidth="1"/>
    <col min="3317" max="3320" width="13.7109375" style="784" customWidth="1"/>
    <col min="3321" max="3321" width="32.7109375" style="784" customWidth="1"/>
    <col min="3322" max="3322" width="20.7109375" style="784" customWidth="1"/>
    <col min="3323" max="3343" width="11" style="784" customWidth="1"/>
    <col min="3344" max="3344" width="9.85546875" style="784" customWidth="1"/>
    <col min="3345" max="3357" width="11" style="784" customWidth="1"/>
    <col min="3358" max="3358" width="14.42578125" style="784" customWidth="1"/>
    <col min="3359" max="3359" width="4.140625" style="784" customWidth="1"/>
    <col min="3360" max="3360" width="13.28515625" style="784" customWidth="1"/>
    <col min="3361" max="3361" width="28.140625" style="784" customWidth="1"/>
    <col min="3362" max="3362" width="11" style="784" customWidth="1"/>
    <col min="3363" max="3363" width="14.42578125" style="784" customWidth="1"/>
    <col min="3364" max="3364" width="4.140625" style="784" customWidth="1"/>
    <col min="3365" max="3366" width="11" style="784" customWidth="1"/>
    <col min="3367" max="3367" width="14.42578125" style="784" customWidth="1"/>
    <col min="3368" max="3368" width="4.140625" style="784" customWidth="1"/>
    <col min="3369" max="3369" width="14.42578125" style="784" customWidth="1"/>
    <col min="3370" max="3566" width="11" style="784"/>
    <col min="3567" max="3567" width="29.42578125" style="784" customWidth="1"/>
    <col min="3568" max="3568" width="12.28515625" style="784" customWidth="1"/>
    <col min="3569" max="3569" width="10.42578125" style="784" customWidth="1"/>
    <col min="3570" max="3570" width="12.28515625" style="784" customWidth="1"/>
    <col min="3571" max="3571" width="10.7109375" style="784" customWidth="1"/>
    <col min="3572" max="3572" width="31.7109375" style="784" customWidth="1"/>
    <col min="3573" max="3576" width="13.7109375" style="784" customWidth="1"/>
    <col min="3577" max="3577" width="32.7109375" style="784" customWidth="1"/>
    <col min="3578" max="3578" width="20.7109375" style="784" customWidth="1"/>
    <col min="3579" max="3599" width="11" style="784" customWidth="1"/>
    <col min="3600" max="3600" width="9.85546875" style="784" customWidth="1"/>
    <col min="3601" max="3613" width="11" style="784" customWidth="1"/>
    <col min="3614" max="3614" width="14.42578125" style="784" customWidth="1"/>
    <col min="3615" max="3615" width="4.140625" style="784" customWidth="1"/>
    <col min="3616" max="3616" width="13.28515625" style="784" customWidth="1"/>
    <col min="3617" max="3617" width="28.140625" style="784" customWidth="1"/>
    <col min="3618" max="3618" width="11" style="784" customWidth="1"/>
    <col min="3619" max="3619" width="14.42578125" style="784" customWidth="1"/>
    <col min="3620" max="3620" width="4.140625" style="784" customWidth="1"/>
    <col min="3621" max="3622" width="11" style="784" customWidth="1"/>
    <col min="3623" max="3623" width="14.42578125" style="784" customWidth="1"/>
    <col min="3624" max="3624" width="4.140625" style="784" customWidth="1"/>
    <col min="3625" max="3625" width="14.42578125" style="784" customWidth="1"/>
    <col min="3626" max="3822" width="11" style="784"/>
    <col min="3823" max="3823" width="29.42578125" style="784" customWidth="1"/>
    <col min="3824" max="3824" width="12.28515625" style="784" customWidth="1"/>
    <col min="3825" max="3825" width="10.42578125" style="784" customWidth="1"/>
    <col min="3826" max="3826" width="12.28515625" style="784" customWidth="1"/>
    <col min="3827" max="3827" width="10.7109375" style="784" customWidth="1"/>
    <col min="3828" max="3828" width="31.7109375" style="784" customWidth="1"/>
    <col min="3829" max="3832" width="13.7109375" style="784" customWidth="1"/>
    <col min="3833" max="3833" width="32.7109375" style="784" customWidth="1"/>
    <col min="3834" max="3834" width="20.7109375" style="784" customWidth="1"/>
    <col min="3835" max="3855" width="11" style="784" customWidth="1"/>
    <col min="3856" max="3856" width="9.85546875" style="784" customWidth="1"/>
    <col min="3857" max="3869" width="11" style="784" customWidth="1"/>
    <col min="3870" max="3870" width="14.42578125" style="784" customWidth="1"/>
    <col min="3871" max="3871" width="4.140625" style="784" customWidth="1"/>
    <col min="3872" max="3872" width="13.28515625" style="784" customWidth="1"/>
    <col min="3873" max="3873" width="28.140625" style="784" customWidth="1"/>
    <col min="3874" max="3874" width="11" style="784" customWidth="1"/>
    <col min="3875" max="3875" width="14.42578125" style="784" customWidth="1"/>
    <col min="3876" max="3876" width="4.140625" style="784" customWidth="1"/>
    <col min="3877" max="3878" width="11" style="784" customWidth="1"/>
    <col min="3879" max="3879" width="14.42578125" style="784" customWidth="1"/>
    <col min="3880" max="3880" width="4.140625" style="784" customWidth="1"/>
    <col min="3881" max="3881" width="14.42578125" style="784" customWidth="1"/>
    <col min="3882" max="4078" width="11" style="784"/>
    <col min="4079" max="4079" width="29.42578125" style="784" customWidth="1"/>
    <col min="4080" max="4080" width="12.28515625" style="784" customWidth="1"/>
    <col min="4081" max="4081" width="10.42578125" style="784" customWidth="1"/>
    <col min="4082" max="4082" width="12.28515625" style="784" customWidth="1"/>
    <col min="4083" max="4083" width="10.7109375" style="784" customWidth="1"/>
    <col min="4084" max="4084" width="31.7109375" style="784" customWidth="1"/>
    <col min="4085" max="4088" width="13.7109375" style="784" customWidth="1"/>
    <col min="4089" max="4089" width="32.7109375" style="784" customWidth="1"/>
    <col min="4090" max="4090" width="20.7109375" style="784" customWidth="1"/>
    <col min="4091" max="4111" width="11" style="784" customWidth="1"/>
    <col min="4112" max="4112" width="9.85546875" style="784" customWidth="1"/>
    <col min="4113" max="4125" width="11" style="784" customWidth="1"/>
    <col min="4126" max="4126" width="14.42578125" style="784" customWidth="1"/>
    <col min="4127" max="4127" width="4.140625" style="784" customWidth="1"/>
    <col min="4128" max="4128" width="13.28515625" style="784" customWidth="1"/>
    <col min="4129" max="4129" width="28.140625" style="784" customWidth="1"/>
    <col min="4130" max="4130" width="11" style="784" customWidth="1"/>
    <col min="4131" max="4131" width="14.42578125" style="784" customWidth="1"/>
    <col min="4132" max="4132" width="4.140625" style="784" customWidth="1"/>
    <col min="4133" max="4134" width="11" style="784" customWidth="1"/>
    <col min="4135" max="4135" width="14.42578125" style="784" customWidth="1"/>
    <col min="4136" max="4136" width="4.140625" style="784" customWidth="1"/>
    <col min="4137" max="4137" width="14.42578125" style="784" customWidth="1"/>
    <col min="4138" max="4334" width="11" style="784"/>
    <col min="4335" max="4335" width="29.42578125" style="784" customWidth="1"/>
    <col min="4336" max="4336" width="12.28515625" style="784" customWidth="1"/>
    <col min="4337" max="4337" width="10.42578125" style="784" customWidth="1"/>
    <col min="4338" max="4338" width="12.28515625" style="784" customWidth="1"/>
    <col min="4339" max="4339" width="10.7109375" style="784" customWidth="1"/>
    <col min="4340" max="4340" width="31.7109375" style="784" customWidth="1"/>
    <col min="4341" max="4344" width="13.7109375" style="784" customWidth="1"/>
    <col min="4345" max="4345" width="32.7109375" style="784" customWidth="1"/>
    <col min="4346" max="4346" width="20.7109375" style="784" customWidth="1"/>
    <col min="4347" max="4367" width="11" style="784" customWidth="1"/>
    <col min="4368" max="4368" width="9.85546875" style="784" customWidth="1"/>
    <col min="4369" max="4381" width="11" style="784" customWidth="1"/>
    <col min="4382" max="4382" width="14.42578125" style="784" customWidth="1"/>
    <col min="4383" max="4383" width="4.140625" style="784" customWidth="1"/>
    <col min="4384" max="4384" width="13.28515625" style="784" customWidth="1"/>
    <col min="4385" max="4385" width="28.140625" style="784" customWidth="1"/>
    <col min="4386" max="4386" width="11" style="784" customWidth="1"/>
    <col min="4387" max="4387" width="14.42578125" style="784" customWidth="1"/>
    <col min="4388" max="4388" width="4.140625" style="784" customWidth="1"/>
    <col min="4389" max="4390" width="11" style="784" customWidth="1"/>
    <col min="4391" max="4391" width="14.42578125" style="784" customWidth="1"/>
    <col min="4392" max="4392" width="4.140625" style="784" customWidth="1"/>
    <col min="4393" max="4393" width="14.42578125" style="784" customWidth="1"/>
    <col min="4394" max="4590" width="11" style="784"/>
    <col min="4591" max="4591" width="29.42578125" style="784" customWidth="1"/>
    <col min="4592" max="4592" width="12.28515625" style="784" customWidth="1"/>
    <col min="4593" max="4593" width="10.42578125" style="784" customWidth="1"/>
    <col min="4594" max="4594" width="12.28515625" style="784" customWidth="1"/>
    <col min="4595" max="4595" width="10.7109375" style="784" customWidth="1"/>
    <col min="4596" max="4596" width="31.7109375" style="784" customWidth="1"/>
    <col min="4597" max="4600" width="13.7109375" style="784" customWidth="1"/>
    <col min="4601" max="4601" width="32.7109375" style="784" customWidth="1"/>
    <col min="4602" max="4602" width="20.7109375" style="784" customWidth="1"/>
    <col min="4603" max="4623" width="11" style="784" customWidth="1"/>
    <col min="4624" max="4624" width="9.85546875" style="784" customWidth="1"/>
    <col min="4625" max="4637" width="11" style="784" customWidth="1"/>
    <col min="4638" max="4638" width="14.42578125" style="784" customWidth="1"/>
    <col min="4639" max="4639" width="4.140625" style="784" customWidth="1"/>
    <col min="4640" max="4640" width="13.28515625" style="784" customWidth="1"/>
    <col min="4641" max="4641" width="28.140625" style="784" customWidth="1"/>
    <col min="4642" max="4642" width="11" style="784" customWidth="1"/>
    <col min="4643" max="4643" width="14.42578125" style="784" customWidth="1"/>
    <col min="4644" max="4644" width="4.140625" style="784" customWidth="1"/>
    <col min="4645" max="4646" width="11" style="784" customWidth="1"/>
    <col min="4647" max="4647" width="14.42578125" style="784" customWidth="1"/>
    <col min="4648" max="4648" width="4.140625" style="784" customWidth="1"/>
    <col min="4649" max="4649" width="14.42578125" style="784" customWidth="1"/>
    <col min="4650" max="4846" width="11" style="784"/>
    <col min="4847" max="4847" width="29.42578125" style="784" customWidth="1"/>
    <col min="4848" max="4848" width="12.28515625" style="784" customWidth="1"/>
    <col min="4849" max="4849" width="10.42578125" style="784" customWidth="1"/>
    <col min="4850" max="4850" width="12.28515625" style="784" customWidth="1"/>
    <col min="4851" max="4851" width="10.7109375" style="784" customWidth="1"/>
    <col min="4852" max="4852" width="31.7109375" style="784" customWidth="1"/>
    <col min="4853" max="4856" width="13.7109375" style="784" customWidth="1"/>
    <col min="4857" max="4857" width="32.7109375" style="784" customWidth="1"/>
    <col min="4858" max="4858" width="20.7109375" style="784" customWidth="1"/>
    <col min="4859" max="4879" width="11" style="784" customWidth="1"/>
    <col min="4880" max="4880" width="9.85546875" style="784" customWidth="1"/>
    <col min="4881" max="4893" width="11" style="784" customWidth="1"/>
    <col min="4894" max="4894" width="14.42578125" style="784" customWidth="1"/>
    <col min="4895" max="4895" width="4.140625" style="784" customWidth="1"/>
    <col min="4896" max="4896" width="13.28515625" style="784" customWidth="1"/>
    <col min="4897" max="4897" width="28.140625" style="784" customWidth="1"/>
    <col min="4898" max="4898" width="11" style="784" customWidth="1"/>
    <col min="4899" max="4899" width="14.42578125" style="784" customWidth="1"/>
    <col min="4900" max="4900" width="4.140625" style="784" customWidth="1"/>
    <col min="4901" max="4902" width="11" style="784" customWidth="1"/>
    <col min="4903" max="4903" width="14.42578125" style="784" customWidth="1"/>
    <col min="4904" max="4904" width="4.140625" style="784" customWidth="1"/>
    <col min="4905" max="4905" width="14.42578125" style="784" customWidth="1"/>
    <col min="4906" max="5102" width="11" style="784"/>
    <col min="5103" max="5103" width="29.42578125" style="784" customWidth="1"/>
    <col min="5104" max="5104" width="12.28515625" style="784" customWidth="1"/>
    <col min="5105" max="5105" width="10.42578125" style="784" customWidth="1"/>
    <col min="5106" max="5106" width="12.28515625" style="784" customWidth="1"/>
    <col min="5107" max="5107" width="10.7109375" style="784" customWidth="1"/>
    <col min="5108" max="5108" width="31.7109375" style="784" customWidth="1"/>
    <col min="5109" max="5112" width="13.7109375" style="784" customWidth="1"/>
    <col min="5113" max="5113" width="32.7109375" style="784" customWidth="1"/>
    <col min="5114" max="5114" width="20.7109375" style="784" customWidth="1"/>
    <col min="5115" max="5135" width="11" style="784" customWidth="1"/>
    <col min="5136" max="5136" width="9.85546875" style="784" customWidth="1"/>
    <col min="5137" max="5149" width="11" style="784" customWidth="1"/>
    <col min="5150" max="5150" width="14.42578125" style="784" customWidth="1"/>
    <col min="5151" max="5151" width="4.140625" style="784" customWidth="1"/>
    <col min="5152" max="5152" width="13.28515625" style="784" customWidth="1"/>
    <col min="5153" max="5153" width="28.140625" style="784" customWidth="1"/>
    <col min="5154" max="5154" width="11" style="784" customWidth="1"/>
    <col min="5155" max="5155" width="14.42578125" style="784" customWidth="1"/>
    <col min="5156" max="5156" width="4.140625" style="784" customWidth="1"/>
    <col min="5157" max="5158" width="11" style="784" customWidth="1"/>
    <col min="5159" max="5159" width="14.42578125" style="784" customWidth="1"/>
    <col min="5160" max="5160" width="4.140625" style="784" customWidth="1"/>
    <col min="5161" max="5161" width="14.42578125" style="784" customWidth="1"/>
    <col min="5162" max="5358" width="11" style="784"/>
    <col min="5359" max="5359" width="29.42578125" style="784" customWidth="1"/>
    <col min="5360" max="5360" width="12.28515625" style="784" customWidth="1"/>
    <col min="5361" max="5361" width="10.42578125" style="784" customWidth="1"/>
    <col min="5362" max="5362" width="12.28515625" style="784" customWidth="1"/>
    <col min="5363" max="5363" width="10.7109375" style="784" customWidth="1"/>
    <col min="5364" max="5364" width="31.7109375" style="784" customWidth="1"/>
    <col min="5365" max="5368" width="13.7109375" style="784" customWidth="1"/>
    <col min="5369" max="5369" width="32.7109375" style="784" customWidth="1"/>
    <col min="5370" max="5370" width="20.7109375" style="784" customWidth="1"/>
    <col min="5371" max="5391" width="11" style="784" customWidth="1"/>
    <col min="5392" max="5392" width="9.85546875" style="784" customWidth="1"/>
    <col min="5393" max="5405" width="11" style="784" customWidth="1"/>
    <col min="5406" max="5406" width="14.42578125" style="784" customWidth="1"/>
    <col min="5407" max="5407" width="4.140625" style="784" customWidth="1"/>
    <col min="5408" max="5408" width="13.28515625" style="784" customWidth="1"/>
    <col min="5409" max="5409" width="28.140625" style="784" customWidth="1"/>
    <col min="5410" max="5410" width="11" style="784" customWidth="1"/>
    <col min="5411" max="5411" width="14.42578125" style="784" customWidth="1"/>
    <col min="5412" max="5412" width="4.140625" style="784" customWidth="1"/>
    <col min="5413" max="5414" width="11" style="784" customWidth="1"/>
    <col min="5415" max="5415" width="14.42578125" style="784" customWidth="1"/>
    <col min="5416" max="5416" width="4.140625" style="784" customWidth="1"/>
    <col min="5417" max="5417" width="14.42578125" style="784" customWidth="1"/>
    <col min="5418" max="5614" width="11" style="784"/>
    <col min="5615" max="5615" width="29.42578125" style="784" customWidth="1"/>
    <col min="5616" max="5616" width="12.28515625" style="784" customWidth="1"/>
    <col min="5617" max="5617" width="10.42578125" style="784" customWidth="1"/>
    <col min="5618" max="5618" width="12.28515625" style="784" customWidth="1"/>
    <col min="5619" max="5619" width="10.7109375" style="784" customWidth="1"/>
    <col min="5620" max="5620" width="31.7109375" style="784" customWidth="1"/>
    <col min="5621" max="5624" width="13.7109375" style="784" customWidth="1"/>
    <col min="5625" max="5625" width="32.7109375" style="784" customWidth="1"/>
    <col min="5626" max="5626" width="20.7109375" style="784" customWidth="1"/>
    <col min="5627" max="5647" width="11" style="784" customWidth="1"/>
    <col min="5648" max="5648" width="9.85546875" style="784" customWidth="1"/>
    <col min="5649" max="5661" width="11" style="784" customWidth="1"/>
    <col min="5662" max="5662" width="14.42578125" style="784" customWidth="1"/>
    <col min="5663" max="5663" width="4.140625" style="784" customWidth="1"/>
    <col min="5664" max="5664" width="13.28515625" style="784" customWidth="1"/>
    <col min="5665" max="5665" width="28.140625" style="784" customWidth="1"/>
    <col min="5666" max="5666" width="11" style="784" customWidth="1"/>
    <col min="5667" max="5667" width="14.42578125" style="784" customWidth="1"/>
    <col min="5668" max="5668" width="4.140625" style="784" customWidth="1"/>
    <col min="5669" max="5670" width="11" style="784" customWidth="1"/>
    <col min="5671" max="5671" width="14.42578125" style="784" customWidth="1"/>
    <col min="5672" max="5672" width="4.140625" style="784" customWidth="1"/>
    <col min="5673" max="5673" width="14.42578125" style="784" customWidth="1"/>
    <col min="5674" max="5870" width="11" style="784"/>
    <col min="5871" max="5871" width="29.42578125" style="784" customWidth="1"/>
    <col min="5872" max="5872" width="12.28515625" style="784" customWidth="1"/>
    <col min="5873" max="5873" width="10.42578125" style="784" customWidth="1"/>
    <col min="5874" max="5874" width="12.28515625" style="784" customWidth="1"/>
    <col min="5875" max="5875" width="10.7109375" style="784" customWidth="1"/>
    <col min="5876" max="5876" width="31.7109375" style="784" customWidth="1"/>
    <col min="5877" max="5880" width="13.7109375" style="784" customWidth="1"/>
    <col min="5881" max="5881" width="32.7109375" style="784" customWidth="1"/>
    <col min="5882" max="5882" width="20.7109375" style="784" customWidth="1"/>
    <col min="5883" max="5903" width="11" style="784" customWidth="1"/>
    <col min="5904" max="5904" width="9.85546875" style="784" customWidth="1"/>
    <col min="5905" max="5917" width="11" style="784" customWidth="1"/>
    <col min="5918" max="5918" width="14.42578125" style="784" customWidth="1"/>
    <col min="5919" max="5919" width="4.140625" style="784" customWidth="1"/>
    <col min="5920" max="5920" width="13.28515625" style="784" customWidth="1"/>
    <col min="5921" max="5921" width="28.140625" style="784" customWidth="1"/>
    <col min="5922" max="5922" width="11" style="784" customWidth="1"/>
    <col min="5923" max="5923" width="14.42578125" style="784" customWidth="1"/>
    <col min="5924" max="5924" width="4.140625" style="784" customWidth="1"/>
    <col min="5925" max="5926" width="11" style="784" customWidth="1"/>
    <col min="5927" max="5927" width="14.42578125" style="784" customWidth="1"/>
    <col min="5928" max="5928" width="4.140625" style="784" customWidth="1"/>
    <col min="5929" max="5929" width="14.42578125" style="784" customWidth="1"/>
    <col min="5930" max="6126" width="11" style="784"/>
    <col min="6127" max="6127" width="29.42578125" style="784" customWidth="1"/>
    <col min="6128" max="6128" width="12.28515625" style="784" customWidth="1"/>
    <col min="6129" max="6129" width="10.42578125" style="784" customWidth="1"/>
    <col min="6130" max="6130" width="12.28515625" style="784" customWidth="1"/>
    <col min="6131" max="6131" width="10.7109375" style="784" customWidth="1"/>
    <col min="6132" max="6132" width="31.7109375" style="784" customWidth="1"/>
    <col min="6133" max="6136" width="13.7109375" style="784" customWidth="1"/>
    <col min="6137" max="6137" width="32.7109375" style="784" customWidth="1"/>
    <col min="6138" max="6138" width="20.7109375" style="784" customWidth="1"/>
    <col min="6139" max="6159" width="11" style="784" customWidth="1"/>
    <col min="6160" max="6160" width="9.85546875" style="784" customWidth="1"/>
    <col min="6161" max="6173" width="11" style="784" customWidth="1"/>
    <col min="6174" max="6174" width="14.42578125" style="784" customWidth="1"/>
    <col min="6175" max="6175" width="4.140625" style="784" customWidth="1"/>
    <col min="6176" max="6176" width="13.28515625" style="784" customWidth="1"/>
    <col min="6177" max="6177" width="28.140625" style="784" customWidth="1"/>
    <col min="6178" max="6178" width="11" style="784" customWidth="1"/>
    <col min="6179" max="6179" width="14.42578125" style="784" customWidth="1"/>
    <col min="6180" max="6180" width="4.140625" style="784" customWidth="1"/>
    <col min="6181" max="6182" width="11" style="784" customWidth="1"/>
    <col min="6183" max="6183" width="14.42578125" style="784" customWidth="1"/>
    <col min="6184" max="6184" width="4.140625" style="784" customWidth="1"/>
    <col min="6185" max="6185" width="14.42578125" style="784" customWidth="1"/>
    <col min="6186" max="6382" width="11" style="784"/>
    <col min="6383" max="6383" width="29.42578125" style="784" customWidth="1"/>
    <col min="6384" max="6384" width="12.28515625" style="784" customWidth="1"/>
    <col min="6385" max="6385" width="10.42578125" style="784" customWidth="1"/>
    <col min="6386" max="6386" width="12.28515625" style="784" customWidth="1"/>
    <col min="6387" max="6387" width="10.7109375" style="784" customWidth="1"/>
    <col min="6388" max="6388" width="31.7109375" style="784" customWidth="1"/>
    <col min="6389" max="6392" width="13.7109375" style="784" customWidth="1"/>
    <col min="6393" max="6393" width="32.7109375" style="784" customWidth="1"/>
    <col min="6394" max="6394" width="20.7109375" style="784" customWidth="1"/>
    <col min="6395" max="6415" width="11" style="784" customWidth="1"/>
    <col min="6416" max="6416" width="9.85546875" style="784" customWidth="1"/>
    <col min="6417" max="6429" width="11" style="784" customWidth="1"/>
    <col min="6430" max="6430" width="14.42578125" style="784" customWidth="1"/>
    <col min="6431" max="6431" width="4.140625" style="784" customWidth="1"/>
    <col min="6432" max="6432" width="13.28515625" style="784" customWidth="1"/>
    <col min="6433" max="6433" width="28.140625" style="784" customWidth="1"/>
    <col min="6434" max="6434" width="11" style="784" customWidth="1"/>
    <col min="6435" max="6435" width="14.42578125" style="784" customWidth="1"/>
    <col min="6436" max="6436" width="4.140625" style="784" customWidth="1"/>
    <col min="6437" max="6438" width="11" style="784" customWidth="1"/>
    <col min="6439" max="6439" width="14.42578125" style="784" customWidth="1"/>
    <col min="6440" max="6440" width="4.140625" style="784" customWidth="1"/>
    <col min="6441" max="6441" width="14.42578125" style="784" customWidth="1"/>
    <col min="6442" max="6638" width="11" style="784"/>
    <col min="6639" max="6639" width="29.42578125" style="784" customWidth="1"/>
    <col min="6640" max="6640" width="12.28515625" style="784" customWidth="1"/>
    <col min="6641" max="6641" width="10.42578125" style="784" customWidth="1"/>
    <col min="6642" max="6642" width="12.28515625" style="784" customWidth="1"/>
    <col min="6643" max="6643" width="10.7109375" style="784" customWidth="1"/>
    <col min="6644" max="6644" width="31.7109375" style="784" customWidth="1"/>
    <col min="6645" max="6648" width="13.7109375" style="784" customWidth="1"/>
    <col min="6649" max="6649" width="32.7109375" style="784" customWidth="1"/>
    <col min="6650" max="6650" width="20.7109375" style="784" customWidth="1"/>
    <col min="6651" max="6671" width="11" style="784" customWidth="1"/>
    <col min="6672" max="6672" width="9.85546875" style="784" customWidth="1"/>
    <col min="6673" max="6685" width="11" style="784" customWidth="1"/>
    <col min="6686" max="6686" width="14.42578125" style="784" customWidth="1"/>
    <col min="6687" max="6687" width="4.140625" style="784" customWidth="1"/>
    <col min="6688" max="6688" width="13.28515625" style="784" customWidth="1"/>
    <col min="6689" max="6689" width="28.140625" style="784" customWidth="1"/>
    <col min="6690" max="6690" width="11" style="784" customWidth="1"/>
    <col min="6691" max="6691" width="14.42578125" style="784" customWidth="1"/>
    <col min="6692" max="6692" width="4.140625" style="784" customWidth="1"/>
    <col min="6693" max="6694" width="11" style="784" customWidth="1"/>
    <col min="6695" max="6695" width="14.42578125" style="784" customWidth="1"/>
    <col min="6696" max="6696" width="4.140625" style="784" customWidth="1"/>
    <col min="6697" max="6697" width="14.42578125" style="784" customWidth="1"/>
    <col min="6698" max="6894" width="11" style="784"/>
    <col min="6895" max="6895" width="29.42578125" style="784" customWidth="1"/>
    <col min="6896" max="6896" width="12.28515625" style="784" customWidth="1"/>
    <col min="6897" max="6897" width="10.42578125" style="784" customWidth="1"/>
    <col min="6898" max="6898" width="12.28515625" style="784" customWidth="1"/>
    <col min="6899" max="6899" width="10.7109375" style="784" customWidth="1"/>
    <col min="6900" max="6900" width="31.7109375" style="784" customWidth="1"/>
    <col min="6901" max="6904" width="13.7109375" style="784" customWidth="1"/>
    <col min="6905" max="6905" width="32.7109375" style="784" customWidth="1"/>
    <col min="6906" max="6906" width="20.7109375" style="784" customWidth="1"/>
    <col min="6907" max="6927" width="11" style="784" customWidth="1"/>
    <col min="6928" max="6928" width="9.85546875" style="784" customWidth="1"/>
    <col min="6929" max="6941" width="11" style="784" customWidth="1"/>
    <col min="6942" max="6942" width="14.42578125" style="784" customWidth="1"/>
    <col min="6943" max="6943" width="4.140625" style="784" customWidth="1"/>
    <col min="6944" max="6944" width="13.28515625" style="784" customWidth="1"/>
    <col min="6945" max="6945" width="28.140625" style="784" customWidth="1"/>
    <col min="6946" max="6946" width="11" style="784" customWidth="1"/>
    <col min="6947" max="6947" width="14.42578125" style="784" customWidth="1"/>
    <col min="6948" max="6948" width="4.140625" style="784" customWidth="1"/>
    <col min="6949" max="6950" width="11" style="784" customWidth="1"/>
    <col min="6951" max="6951" width="14.42578125" style="784" customWidth="1"/>
    <col min="6952" max="6952" width="4.140625" style="784" customWidth="1"/>
    <col min="6953" max="6953" width="14.42578125" style="784" customWidth="1"/>
    <col min="6954" max="7150" width="11" style="784"/>
    <col min="7151" max="7151" width="29.42578125" style="784" customWidth="1"/>
    <col min="7152" max="7152" width="12.28515625" style="784" customWidth="1"/>
    <col min="7153" max="7153" width="10.42578125" style="784" customWidth="1"/>
    <col min="7154" max="7154" width="12.28515625" style="784" customWidth="1"/>
    <col min="7155" max="7155" width="10.7109375" style="784" customWidth="1"/>
    <col min="7156" max="7156" width="31.7109375" style="784" customWidth="1"/>
    <col min="7157" max="7160" width="13.7109375" style="784" customWidth="1"/>
    <col min="7161" max="7161" width="32.7109375" style="784" customWidth="1"/>
    <col min="7162" max="7162" width="20.7109375" style="784" customWidth="1"/>
    <col min="7163" max="7183" width="11" style="784" customWidth="1"/>
    <col min="7184" max="7184" width="9.85546875" style="784" customWidth="1"/>
    <col min="7185" max="7197" width="11" style="784" customWidth="1"/>
    <col min="7198" max="7198" width="14.42578125" style="784" customWidth="1"/>
    <col min="7199" max="7199" width="4.140625" style="784" customWidth="1"/>
    <col min="7200" max="7200" width="13.28515625" style="784" customWidth="1"/>
    <col min="7201" max="7201" width="28.140625" style="784" customWidth="1"/>
    <col min="7202" max="7202" width="11" style="784" customWidth="1"/>
    <col min="7203" max="7203" width="14.42578125" style="784" customWidth="1"/>
    <col min="7204" max="7204" width="4.140625" style="784" customWidth="1"/>
    <col min="7205" max="7206" width="11" style="784" customWidth="1"/>
    <col min="7207" max="7207" width="14.42578125" style="784" customWidth="1"/>
    <col min="7208" max="7208" width="4.140625" style="784" customWidth="1"/>
    <col min="7209" max="7209" width="14.42578125" style="784" customWidth="1"/>
    <col min="7210" max="7406" width="11" style="784"/>
    <col min="7407" max="7407" width="29.42578125" style="784" customWidth="1"/>
    <col min="7408" max="7408" width="12.28515625" style="784" customWidth="1"/>
    <col min="7409" max="7409" width="10.42578125" style="784" customWidth="1"/>
    <col min="7410" max="7410" width="12.28515625" style="784" customWidth="1"/>
    <col min="7411" max="7411" width="10.7109375" style="784" customWidth="1"/>
    <col min="7412" max="7412" width="31.7109375" style="784" customWidth="1"/>
    <col min="7413" max="7416" width="13.7109375" style="784" customWidth="1"/>
    <col min="7417" max="7417" width="32.7109375" style="784" customWidth="1"/>
    <col min="7418" max="7418" width="20.7109375" style="784" customWidth="1"/>
    <col min="7419" max="7439" width="11" style="784" customWidth="1"/>
    <col min="7440" max="7440" width="9.85546875" style="784" customWidth="1"/>
    <col min="7441" max="7453" width="11" style="784" customWidth="1"/>
    <col min="7454" max="7454" width="14.42578125" style="784" customWidth="1"/>
    <col min="7455" max="7455" width="4.140625" style="784" customWidth="1"/>
    <col min="7456" max="7456" width="13.28515625" style="784" customWidth="1"/>
    <col min="7457" max="7457" width="28.140625" style="784" customWidth="1"/>
    <col min="7458" max="7458" width="11" style="784" customWidth="1"/>
    <col min="7459" max="7459" width="14.42578125" style="784" customWidth="1"/>
    <col min="7460" max="7460" width="4.140625" style="784" customWidth="1"/>
    <col min="7461" max="7462" width="11" style="784" customWidth="1"/>
    <col min="7463" max="7463" width="14.42578125" style="784" customWidth="1"/>
    <col min="7464" max="7464" width="4.140625" style="784" customWidth="1"/>
    <col min="7465" max="7465" width="14.42578125" style="784" customWidth="1"/>
    <col min="7466" max="7662" width="11" style="784"/>
    <col min="7663" max="7663" width="29.42578125" style="784" customWidth="1"/>
    <col min="7664" max="7664" width="12.28515625" style="784" customWidth="1"/>
    <col min="7665" max="7665" width="10.42578125" style="784" customWidth="1"/>
    <col min="7666" max="7666" width="12.28515625" style="784" customWidth="1"/>
    <col min="7667" max="7667" width="10.7109375" style="784" customWidth="1"/>
    <col min="7668" max="7668" width="31.7109375" style="784" customWidth="1"/>
    <col min="7669" max="7672" width="13.7109375" style="784" customWidth="1"/>
    <col min="7673" max="7673" width="32.7109375" style="784" customWidth="1"/>
    <col min="7674" max="7674" width="20.7109375" style="784" customWidth="1"/>
    <col min="7675" max="7695" width="11" style="784" customWidth="1"/>
    <col min="7696" max="7696" width="9.85546875" style="784" customWidth="1"/>
    <col min="7697" max="7709" width="11" style="784" customWidth="1"/>
    <col min="7710" max="7710" width="14.42578125" style="784" customWidth="1"/>
    <col min="7711" max="7711" width="4.140625" style="784" customWidth="1"/>
    <col min="7712" max="7712" width="13.28515625" style="784" customWidth="1"/>
    <col min="7713" max="7713" width="28.140625" style="784" customWidth="1"/>
    <col min="7714" max="7714" width="11" style="784" customWidth="1"/>
    <col min="7715" max="7715" width="14.42578125" style="784" customWidth="1"/>
    <col min="7716" max="7716" width="4.140625" style="784" customWidth="1"/>
    <col min="7717" max="7718" width="11" style="784" customWidth="1"/>
    <col min="7719" max="7719" width="14.42578125" style="784" customWidth="1"/>
    <col min="7720" max="7720" width="4.140625" style="784" customWidth="1"/>
    <col min="7721" max="7721" width="14.42578125" style="784" customWidth="1"/>
    <col min="7722" max="7918" width="11" style="784"/>
    <col min="7919" max="7919" width="29.42578125" style="784" customWidth="1"/>
    <col min="7920" max="7920" width="12.28515625" style="784" customWidth="1"/>
    <col min="7921" max="7921" width="10.42578125" style="784" customWidth="1"/>
    <col min="7922" max="7922" width="12.28515625" style="784" customWidth="1"/>
    <col min="7923" max="7923" width="10.7109375" style="784" customWidth="1"/>
    <col min="7924" max="7924" width="31.7109375" style="784" customWidth="1"/>
    <col min="7925" max="7928" width="13.7109375" style="784" customWidth="1"/>
    <col min="7929" max="7929" width="32.7109375" style="784" customWidth="1"/>
    <col min="7930" max="7930" width="20.7109375" style="784" customWidth="1"/>
    <col min="7931" max="7951" width="11" style="784" customWidth="1"/>
    <col min="7952" max="7952" width="9.85546875" style="784" customWidth="1"/>
    <col min="7953" max="7965" width="11" style="784" customWidth="1"/>
    <col min="7966" max="7966" width="14.42578125" style="784" customWidth="1"/>
    <col min="7967" max="7967" width="4.140625" style="784" customWidth="1"/>
    <col min="7968" max="7968" width="13.28515625" style="784" customWidth="1"/>
    <col min="7969" max="7969" width="28.140625" style="784" customWidth="1"/>
    <col min="7970" max="7970" width="11" style="784" customWidth="1"/>
    <col min="7971" max="7971" width="14.42578125" style="784" customWidth="1"/>
    <col min="7972" max="7972" width="4.140625" style="784" customWidth="1"/>
    <col min="7973" max="7974" width="11" style="784" customWidth="1"/>
    <col min="7975" max="7975" width="14.42578125" style="784" customWidth="1"/>
    <col min="7976" max="7976" width="4.140625" style="784" customWidth="1"/>
    <col min="7977" max="7977" width="14.42578125" style="784" customWidth="1"/>
    <col min="7978" max="8174" width="11" style="784"/>
    <col min="8175" max="8175" width="29.42578125" style="784" customWidth="1"/>
    <col min="8176" max="8176" width="12.28515625" style="784" customWidth="1"/>
    <col min="8177" max="8177" width="10.42578125" style="784" customWidth="1"/>
    <col min="8178" max="8178" width="12.28515625" style="784" customWidth="1"/>
    <col min="8179" max="8179" width="10.7109375" style="784" customWidth="1"/>
    <col min="8180" max="8180" width="31.7109375" style="784" customWidth="1"/>
    <col min="8181" max="8184" width="13.7109375" style="784" customWidth="1"/>
    <col min="8185" max="8185" width="32.7109375" style="784" customWidth="1"/>
    <col min="8186" max="8186" width="20.7109375" style="784" customWidth="1"/>
    <col min="8187" max="8207" width="11" style="784" customWidth="1"/>
    <col min="8208" max="8208" width="9.85546875" style="784" customWidth="1"/>
    <col min="8209" max="8221" width="11" style="784" customWidth="1"/>
    <col min="8222" max="8222" width="14.42578125" style="784" customWidth="1"/>
    <col min="8223" max="8223" width="4.140625" style="784" customWidth="1"/>
    <col min="8224" max="8224" width="13.28515625" style="784" customWidth="1"/>
    <col min="8225" max="8225" width="28.140625" style="784" customWidth="1"/>
    <col min="8226" max="8226" width="11" style="784" customWidth="1"/>
    <col min="8227" max="8227" width="14.42578125" style="784" customWidth="1"/>
    <col min="8228" max="8228" width="4.140625" style="784" customWidth="1"/>
    <col min="8229" max="8230" width="11" style="784" customWidth="1"/>
    <col min="8231" max="8231" width="14.42578125" style="784" customWidth="1"/>
    <col min="8232" max="8232" width="4.140625" style="784" customWidth="1"/>
    <col min="8233" max="8233" width="14.42578125" style="784" customWidth="1"/>
    <col min="8234" max="8430" width="11" style="784"/>
    <col min="8431" max="8431" width="29.42578125" style="784" customWidth="1"/>
    <col min="8432" max="8432" width="12.28515625" style="784" customWidth="1"/>
    <col min="8433" max="8433" width="10.42578125" style="784" customWidth="1"/>
    <col min="8434" max="8434" width="12.28515625" style="784" customWidth="1"/>
    <col min="8435" max="8435" width="10.7109375" style="784" customWidth="1"/>
    <col min="8436" max="8436" width="31.7109375" style="784" customWidth="1"/>
    <col min="8437" max="8440" width="13.7109375" style="784" customWidth="1"/>
    <col min="8441" max="8441" width="32.7109375" style="784" customWidth="1"/>
    <col min="8442" max="8442" width="20.7109375" style="784" customWidth="1"/>
    <col min="8443" max="8463" width="11" style="784" customWidth="1"/>
    <col min="8464" max="8464" width="9.85546875" style="784" customWidth="1"/>
    <col min="8465" max="8477" width="11" style="784" customWidth="1"/>
    <col min="8478" max="8478" width="14.42578125" style="784" customWidth="1"/>
    <col min="8479" max="8479" width="4.140625" style="784" customWidth="1"/>
    <col min="8480" max="8480" width="13.28515625" style="784" customWidth="1"/>
    <col min="8481" max="8481" width="28.140625" style="784" customWidth="1"/>
    <col min="8482" max="8482" width="11" style="784" customWidth="1"/>
    <col min="8483" max="8483" width="14.42578125" style="784" customWidth="1"/>
    <col min="8484" max="8484" width="4.140625" style="784" customWidth="1"/>
    <col min="8485" max="8486" width="11" style="784" customWidth="1"/>
    <col min="8487" max="8487" width="14.42578125" style="784" customWidth="1"/>
    <col min="8488" max="8488" width="4.140625" style="784" customWidth="1"/>
    <col min="8489" max="8489" width="14.42578125" style="784" customWidth="1"/>
    <col min="8490" max="8686" width="11" style="784"/>
    <col min="8687" max="8687" width="29.42578125" style="784" customWidth="1"/>
    <col min="8688" max="8688" width="12.28515625" style="784" customWidth="1"/>
    <col min="8689" max="8689" width="10.42578125" style="784" customWidth="1"/>
    <col min="8690" max="8690" width="12.28515625" style="784" customWidth="1"/>
    <col min="8691" max="8691" width="10.7109375" style="784" customWidth="1"/>
    <col min="8692" max="8692" width="31.7109375" style="784" customWidth="1"/>
    <col min="8693" max="8696" width="13.7109375" style="784" customWidth="1"/>
    <col min="8697" max="8697" width="32.7109375" style="784" customWidth="1"/>
    <col min="8698" max="8698" width="20.7109375" style="784" customWidth="1"/>
    <col min="8699" max="8719" width="11" style="784" customWidth="1"/>
    <col min="8720" max="8720" width="9.85546875" style="784" customWidth="1"/>
    <col min="8721" max="8733" width="11" style="784" customWidth="1"/>
    <col min="8734" max="8734" width="14.42578125" style="784" customWidth="1"/>
    <col min="8735" max="8735" width="4.140625" style="784" customWidth="1"/>
    <col min="8736" max="8736" width="13.28515625" style="784" customWidth="1"/>
    <col min="8737" max="8737" width="28.140625" style="784" customWidth="1"/>
    <col min="8738" max="8738" width="11" style="784" customWidth="1"/>
    <col min="8739" max="8739" width="14.42578125" style="784" customWidth="1"/>
    <col min="8740" max="8740" width="4.140625" style="784" customWidth="1"/>
    <col min="8741" max="8742" width="11" style="784" customWidth="1"/>
    <col min="8743" max="8743" width="14.42578125" style="784" customWidth="1"/>
    <col min="8744" max="8744" width="4.140625" style="784" customWidth="1"/>
    <col min="8745" max="8745" width="14.42578125" style="784" customWidth="1"/>
    <col min="8746" max="8942" width="11" style="784"/>
    <col min="8943" max="8943" width="29.42578125" style="784" customWidth="1"/>
    <col min="8944" max="8944" width="12.28515625" style="784" customWidth="1"/>
    <col min="8945" max="8945" width="10.42578125" style="784" customWidth="1"/>
    <col min="8946" max="8946" width="12.28515625" style="784" customWidth="1"/>
    <col min="8947" max="8947" width="10.7109375" style="784" customWidth="1"/>
    <col min="8948" max="8948" width="31.7109375" style="784" customWidth="1"/>
    <col min="8949" max="8952" width="13.7109375" style="784" customWidth="1"/>
    <col min="8953" max="8953" width="32.7109375" style="784" customWidth="1"/>
    <col min="8954" max="8954" width="20.7109375" style="784" customWidth="1"/>
    <col min="8955" max="8975" width="11" style="784" customWidth="1"/>
    <col min="8976" max="8976" width="9.85546875" style="784" customWidth="1"/>
    <col min="8977" max="8989" width="11" style="784" customWidth="1"/>
    <col min="8990" max="8990" width="14.42578125" style="784" customWidth="1"/>
    <col min="8991" max="8991" width="4.140625" style="784" customWidth="1"/>
    <col min="8992" max="8992" width="13.28515625" style="784" customWidth="1"/>
    <col min="8993" max="8993" width="28.140625" style="784" customWidth="1"/>
    <col min="8994" max="8994" width="11" style="784" customWidth="1"/>
    <col min="8995" max="8995" width="14.42578125" style="784" customWidth="1"/>
    <col min="8996" max="8996" width="4.140625" style="784" customWidth="1"/>
    <col min="8997" max="8998" width="11" style="784" customWidth="1"/>
    <col min="8999" max="8999" width="14.42578125" style="784" customWidth="1"/>
    <col min="9000" max="9000" width="4.140625" style="784" customWidth="1"/>
    <col min="9001" max="9001" width="14.42578125" style="784" customWidth="1"/>
    <col min="9002" max="9198" width="11" style="784"/>
    <col min="9199" max="9199" width="29.42578125" style="784" customWidth="1"/>
    <col min="9200" max="9200" width="12.28515625" style="784" customWidth="1"/>
    <col min="9201" max="9201" width="10.42578125" style="784" customWidth="1"/>
    <col min="9202" max="9202" width="12.28515625" style="784" customWidth="1"/>
    <col min="9203" max="9203" width="10.7109375" style="784" customWidth="1"/>
    <col min="9204" max="9204" width="31.7109375" style="784" customWidth="1"/>
    <col min="9205" max="9208" width="13.7109375" style="784" customWidth="1"/>
    <col min="9209" max="9209" width="32.7109375" style="784" customWidth="1"/>
    <col min="9210" max="9210" width="20.7109375" style="784" customWidth="1"/>
    <col min="9211" max="9231" width="11" style="784" customWidth="1"/>
    <col min="9232" max="9232" width="9.85546875" style="784" customWidth="1"/>
    <col min="9233" max="9245" width="11" style="784" customWidth="1"/>
    <col min="9246" max="9246" width="14.42578125" style="784" customWidth="1"/>
    <col min="9247" max="9247" width="4.140625" style="784" customWidth="1"/>
    <col min="9248" max="9248" width="13.28515625" style="784" customWidth="1"/>
    <col min="9249" max="9249" width="28.140625" style="784" customWidth="1"/>
    <col min="9250" max="9250" width="11" style="784" customWidth="1"/>
    <col min="9251" max="9251" width="14.42578125" style="784" customWidth="1"/>
    <col min="9252" max="9252" width="4.140625" style="784" customWidth="1"/>
    <col min="9253" max="9254" width="11" style="784" customWidth="1"/>
    <col min="9255" max="9255" width="14.42578125" style="784" customWidth="1"/>
    <col min="9256" max="9256" width="4.140625" style="784" customWidth="1"/>
    <col min="9257" max="9257" width="14.42578125" style="784" customWidth="1"/>
    <col min="9258" max="9454" width="11" style="784"/>
    <col min="9455" max="9455" width="29.42578125" style="784" customWidth="1"/>
    <col min="9456" max="9456" width="12.28515625" style="784" customWidth="1"/>
    <col min="9457" max="9457" width="10.42578125" style="784" customWidth="1"/>
    <col min="9458" max="9458" width="12.28515625" style="784" customWidth="1"/>
    <col min="9459" max="9459" width="10.7109375" style="784" customWidth="1"/>
    <col min="9460" max="9460" width="31.7109375" style="784" customWidth="1"/>
    <col min="9461" max="9464" width="13.7109375" style="784" customWidth="1"/>
    <col min="9465" max="9465" width="32.7109375" style="784" customWidth="1"/>
    <col min="9466" max="9466" width="20.7109375" style="784" customWidth="1"/>
    <col min="9467" max="9487" width="11" style="784" customWidth="1"/>
    <col min="9488" max="9488" width="9.85546875" style="784" customWidth="1"/>
    <col min="9489" max="9501" width="11" style="784" customWidth="1"/>
    <col min="9502" max="9502" width="14.42578125" style="784" customWidth="1"/>
    <col min="9503" max="9503" width="4.140625" style="784" customWidth="1"/>
    <col min="9504" max="9504" width="13.28515625" style="784" customWidth="1"/>
    <col min="9505" max="9505" width="28.140625" style="784" customWidth="1"/>
    <col min="9506" max="9506" width="11" style="784" customWidth="1"/>
    <col min="9507" max="9507" width="14.42578125" style="784" customWidth="1"/>
    <col min="9508" max="9508" width="4.140625" style="784" customWidth="1"/>
    <col min="9509" max="9510" width="11" style="784" customWidth="1"/>
    <col min="9511" max="9511" width="14.42578125" style="784" customWidth="1"/>
    <col min="9512" max="9512" width="4.140625" style="784" customWidth="1"/>
    <col min="9513" max="9513" width="14.42578125" style="784" customWidth="1"/>
    <col min="9514" max="9710" width="11" style="784"/>
    <col min="9711" max="9711" width="29.42578125" style="784" customWidth="1"/>
    <col min="9712" max="9712" width="12.28515625" style="784" customWidth="1"/>
    <col min="9713" max="9713" width="10.42578125" style="784" customWidth="1"/>
    <col min="9714" max="9714" width="12.28515625" style="784" customWidth="1"/>
    <col min="9715" max="9715" width="10.7109375" style="784" customWidth="1"/>
    <col min="9716" max="9716" width="31.7109375" style="784" customWidth="1"/>
    <col min="9717" max="9720" width="13.7109375" style="784" customWidth="1"/>
    <col min="9721" max="9721" width="32.7109375" style="784" customWidth="1"/>
    <col min="9722" max="9722" width="20.7109375" style="784" customWidth="1"/>
    <col min="9723" max="9743" width="11" style="784" customWidth="1"/>
    <col min="9744" max="9744" width="9.85546875" style="784" customWidth="1"/>
    <col min="9745" max="9757" width="11" style="784" customWidth="1"/>
    <col min="9758" max="9758" width="14.42578125" style="784" customWidth="1"/>
    <col min="9759" max="9759" width="4.140625" style="784" customWidth="1"/>
    <col min="9760" max="9760" width="13.28515625" style="784" customWidth="1"/>
    <col min="9761" max="9761" width="28.140625" style="784" customWidth="1"/>
    <col min="9762" max="9762" width="11" style="784" customWidth="1"/>
    <col min="9763" max="9763" width="14.42578125" style="784" customWidth="1"/>
    <col min="9764" max="9764" width="4.140625" style="784" customWidth="1"/>
    <col min="9765" max="9766" width="11" style="784" customWidth="1"/>
    <col min="9767" max="9767" width="14.42578125" style="784" customWidth="1"/>
    <col min="9768" max="9768" width="4.140625" style="784" customWidth="1"/>
    <col min="9769" max="9769" width="14.42578125" style="784" customWidth="1"/>
    <col min="9770" max="9966" width="11" style="784"/>
    <col min="9967" max="9967" width="29.42578125" style="784" customWidth="1"/>
    <col min="9968" max="9968" width="12.28515625" style="784" customWidth="1"/>
    <col min="9969" max="9969" width="10.42578125" style="784" customWidth="1"/>
    <col min="9970" max="9970" width="12.28515625" style="784" customWidth="1"/>
    <col min="9971" max="9971" width="10.7109375" style="784" customWidth="1"/>
    <col min="9972" max="9972" width="31.7109375" style="784" customWidth="1"/>
    <col min="9973" max="9976" width="13.7109375" style="784" customWidth="1"/>
    <col min="9977" max="9977" width="32.7109375" style="784" customWidth="1"/>
    <col min="9978" max="9978" width="20.7109375" style="784" customWidth="1"/>
    <col min="9979" max="9999" width="11" style="784" customWidth="1"/>
    <col min="10000" max="10000" width="9.85546875" style="784" customWidth="1"/>
    <col min="10001" max="10013" width="11" style="784" customWidth="1"/>
    <col min="10014" max="10014" width="14.42578125" style="784" customWidth="1"/>
    <col min="10015" max="10015" width="4.140625" style="784" customWidth="1"/>
    <col min="10016" max="10016" width="13.28515625" style="784" customWidth="1"/>
    <col min="10017" max="10017" width="28.140625" style="784" customWidth="1"/>
    <col min="10018" max="10018" width="11" style="784" customWidth="1"/>
    <col min="10019" max="10019" width="14.42578125" style="784" customWidth="1"/>
    <col min="10020" max="10020" width="4.140625" style="784" customWidth="1"/>
    <col min="10021" max="10022" width="11" style="784" customWidth="1"/>
    <col min="10023" max="10023" width="14.42578125" style="784" customWidth="1"/>
    <col min="10024" max="10024" width="4.140625" style="784" customWidth="1"/>
    <col min="10025" max="10025" width="14.42578125" style="784" customWidth="1"/>
    <col min="10026" max="10222" width="11" style="784"/>
    <col min="10223" max="10223" width="29.42578125" style="784" customWidth="1"/>
    <col min="10224" max="10224" width="12.28515625" style="784" customWidth="1"/>
    <col min="10225" max="10225" width="10.42578125" style="784" customWidth="1"/>
    <col min="10226" max="10226" width="12.28515625" style="784" customWidth="1"/>
    <col min="10227" max="10227" width="10.7109375" style="784" customWidth="1"/>
    <col min="10228" max="10228" width="31.7109375" style="784" customWidth="1"/>
    <col min="10229" max="10232" width="13.7109375" style="784" customWidth="1"/>
    <col min="10233" max="10233" width="32.7109375" style="784" customWidth="1"/>
    <col min="10234" max="10234" width="20.7109375" style="784" customWidth="1"/>
    <col min="10235" max="10255" width="11" style="784" customWidth="1"/>
    <col min="10256" max="10256" width="9.85546875" style="784" customWidth="1"/>
    <col min="10257" max="10269" width="11" style="784" customWidth="1"/>
    <col min="10270" max="10270" width="14.42578125" style="784" customWidth="1"/>
    <col min="10271" max="10271" width="4.140625" style="784" customWidth="1"/>
    <col min="10272" max="10272" width="13.28515625" style="784" customWidth="1"/>
    <col min="10273" max="10273" width="28.140625" style="784" customWidth="1"/>
    <col min="10274" max="10274" width="11" style="784" customWidth="1"/>
    <col min="10275" max="10275" width="14.42578125" style="784" customWidth="1"/>
    <col min="10276" max="10276" width="4.140625" style="784" customWidth="1"/>
    <col min="10277" max="10278" width="11" style="784" customWidth="1"/>
    <col min="10279" max="10279" width="14.42578125" style="784" customWidth="1"/>
    <col min="10280" max="10280" width="4.140625" style="784" customWidth="1"/>
    <col min="10281" max="10281" width="14.42578125" style="784" customWidth="1"/>
    <col min="10282" max="10478" width="11" style="784"/>
    <col min="10479" max="10479" width="29.42578125" style="784" customWidth="1"/>
    <col min="10480" max="10480" width="12.28515625" style="784" customWidth="1"/>
    <col min="10481" max="10481" width="10.42578125" style="784" customWidth="1"/>
    <col min="10482" max="10482" width="12.28515625" style="784" customWidth="1"/>
    <col min="10483" max="10483" width="10.7109375" style="784" customWidth="1"/>
    <col min="10484" max="10484" width="31.7109375" style="784" customWidth="1"/>
    <col min="10485" max="10488" width="13.7109375" style="784" customWidth="1"/>
    <col min="10489" max="10489" width="32.7109375" style="784" customWidth="1"/>
    <col min="10490" max="10490" width="20.7109375" style="784" customWidth="1"/>
    <col min="10491" max="10511" width="11" style="784" customWidth="1"/>
    <col min="10512" max="10512" width="9.85546875" style="784" customWidth="1"/>
    <col min="10513" max="10525" width="11" style="784" customWidth="1"/>
    <col min="10526" max="10526" width="14.42578125" style="784" customWidth="1"/>
    <col min="10527" max="10527" width="4.140625" style="784" customWidth="1"/>
    <col min="10528" max="10528" width="13.28515625" style="784" customWidth="1"/>
    <col min="10529" max="10529" width="28.140625" style="784" customWidth="1"/>
    <col min="10530" max="10530" width="11" style="784" customWidth="1"/>
    <col min="10531" max="10531" width="14.42578125" style="784" customWidth="1"/>
    <col min="10532" max="10532" width="4.140625" style="784" customWidth="1"/>
    <col min="10533" max="10534" width="11" style="784" customWidth="1"/>
    <col min="10535" max="10535" width="14.42578125" style="784" customWidth="1"/>
    <col min="10536" max="10536" width="4.140625" style="784" customWidth="1"/>
    <col min="10537" max="10537" width="14.42578125" style="784" customWidth="1"/>
    <col min="10538" max="10734" width="11" style="784"/>
    <col min="10735" max="10735" width="29.42578125" style="784" customWidth="1"/>
    <col min="10736" max="10736" width="12.28515625" style="784" customWidth="1"/>
    <col min="10737" max="10737" width="10.42578125" style="784" customWidth="1"/>
    <col min="10738" max="10738" width="12.28515625" style="784" customWidth="1"/>
    <col min="10739" max="10739" width="10.7109375" style="784" customWidth="1"/>
    <col min="10740" max="10740" width="31.7109375" style="784" customWidth="1"/>
    <col min="10741" max="10744" width="13.7109375" style="784" customWidth="1"/>
    <col min="10745" max="10745" width="32.7109375" style="784" customWidth="1"/>
    <col min="10746" max="10746" width="20.7109375" style="784" customWidth="1"/>
    <col min="10747" max="10767" width="11" style="784" customWidth="1"/>
    <col min="10768" max="10768" width="9.85546875" style="784" customWidth="1"/>
    <col min="10769" max="10781" width="11" style="784" customWidth="1"/>
    <col min="10782" max="10782" width="14.42578125" style="784" customWidth="1"/>
    <col min="10783" max="10783" width="4.140625" style="784" customWidth="1"/>
    <col min="10784" max="10784" width="13.28515625" style="784" customWidth="1"/>
    <col min="10785" max="10785" width="28.140625" style="784" customWidth="1"/>
    <col min="10786" max="10786" width="11" style="784" customWidth="1"/>
    <col min="10787" max="10787" width="14.42578125" style="784" customWidth="1"/>
    <col min="10788" max="10788" width="4.140625" style="784" customWidth="1"/>
    <col min="10789" max="10790" width="11" style="784" customWidth="1"/>
    <col min="10791" max="10791" width="14.42578125" style="784" customWidth="1"/>
    <col min="10792" max="10792" width="4.140625" style="784" customWidth="1"/>
    <col min="10793" max="10793" width="14.42578125" style="784" customWidth="1"/>
    <col min="10794" max="10990" width="11" style="784"/>
    <col min="10991" max="10991" width="29.42578125" style="784" customWidth="1"/>
    <col min="10992" max="10992" width="12.28515625" style="784" customWidth="1"/>
    <col min="10993" max="10993" width="10.42578125" style="784" customWidth="1"/>
    <col min="10994" max="10994" width="12.28515625" style="784" customWidth="1"/>
    <col min="10995" max="10995" width="10.7109375" style="784" customWidth="1"/>
    <col min="10996" max="10996" width="31.7109375" style="784" customWidth="1"/>
    <col min="10997" max="11000" width="13.7109375" style="784" customWidth="1"/>
    <col min="11001" max="11001" width="32.7109375" style="784" customWidth="1"/>
    <col min="11002" max="11002" width="20.7109375" style="784" customWidth="1"/>
    <col min="11003" max="11023" width="11" style="784" customWidth="1"/>
    <col min="11024" max="11024" width="9.85546875" style="784" customWidth="1"/>
    <col min="11025" max="11037" width="11" style="784" customWidth="1"/>
    <col min="11038" max="11038" width="14.42578125" style="784" customWidth="1"/>
    <col min="11039" max="11039" width="4.140625" style="784" customWidth="1"/>
    <col min="11040" max="11040" width="13.28515625" style="784" customWidth="1"/>
    <col min="11041" max="11041" width="28.140625" style="784" customWidth="1"/>
    <col min="11042" max="11042" width="11" style="784" customWidth="1"/>
    <col min="11043" max="11043" width="14.42578125" style="784" customWidth="1"/>
    <col min="11044" max="11044" width="4.140625" style="784" customWidth="1"/>
    <col min="11045" max="11046" width="11" style="784" customWidth="1"/>
    <col min="11047" max="11047" width="14.42578125" style="784" customWidth="1"/>
    <col min="11048" max="11048" width="4.140625" style="784" customWidth="1"/>
    <col min="11049" max="11049" width="14.42578125" style="784" customWidth="1"/>
    <col min="11050" max="11246" width="11" style="784"/>
    <col min="11247" max="11247" width="29.42578125" style="784" customWidth="1"/>
    <col min="11248" max="11248" width="12.28515625" style="784" customWidth="1"/>
    <col min="11249" max="11249" width="10.42578125" style="784" customWidth="1"/>
    <col min="11250" max="11250" width="12.28515625" style="784" customWidth="1"/>
    <col min="11251" max="11251" width="10.7109375" style="784" customWidth="1"/>
    <col min="11252" max="11252" width="31.7109375" style="784" customWidth="1"/>
    <col min="11253" max="11256" width="13.7109375" style="784" customWidth="1"/>
    <col min="11257" max="11257" width="32.7109375" style="784" customWidth="1"/>
    <col min="11258" max="11258" width="20.7109375" style="784" customWidth="1"/>
    <col min="11259" max="11279" width="11" style="784" customWidth="1"/>
    <col min="11280" max="11280" width="9.85546875" style="784" customWidth="1"/>
    <col min="11281" max="11293" width="11" style="784" customWidth="1"/>
    <col min="11294" max="11294" width="14.42578125" style="784" customWidth="1"/>
    <col min="11295" max="11295" width="4.140625" style="784" customWidth="1"/>
    <col min="11296" max="11296" width="13.28515625" style="784" customWidth="1"/>
    <col min="11297" max="11297" width="28.140625" style="784" customWidth="1"/>
    <col min="11298" max="11298" width="11" style="784" customWidth="1"/>
    <col min="11299" max="11299" width="14.42578125" style="784" customWidth="1"/>
    <col min="11300" max="11300" width="4.140625" style="784" customWidth="1"/>
    <col min="11301" max="11302" width="11" style="784" customWidth="1"/>
    <col min="11303" max="11303" width="14.42578125" style="784" customWidth="1"/>
    <col min="11304" max="11304" width="4.140625" style="784" customWidth="1"/>
    <col min="11305" max="11305" width="14.42578125" style="784" customWidth="1"/>
    <col min="11306" max="11502" width="11" style="784"/>
    <col min="11503" max="11503" width="29.42578125" style="784" customWidth="1"/>
    <col min="11504" max="11504" width="12.28515625" style="784" customWidth="1"/>
    <col min="11505" max="11505" width="10.42578125" style="784" customWidth="1"/>
    <col min="11506" max="11506" width="12.28515625" style="784" customWidth="1"/>
    <col min="11507" max="11507" width="10.7109375" style="784" customWidth="1"/>
    <col min="11508" max="11508" width="31.7109375" style="784" customWidth="1"/>
    <col min="11509" max="11512" width="13.7109375" style="784" customWidth="1"/>
    <col min="11513" max="11513" width="32.7109375" style="784" customWidth="1"/>
    <col min="11514" max="11514" width="20.7109375" style="784" customWidth="1"/>
    <col min="11515" max="11535" width="11" style="784" customWidth="1"/>
    <col min="11536" max="11536" width="9.85546875" style="784" customWidth="1"/>
    <col min="11537" max="11549" width="11" style="784" customWidth="1"/>
    <col min="11550" max="11550" width="14.42578125" style="784" customWidth="1"/>
    <col min="11551" max="11551" width="4.140625" style="784" customWidth="1"/>
    <col min="11552" max="11552" width="13.28515625" style="784" customWidth="1"/>
    <col min="11553" max="11553" width="28.140625" style="784" customWidth="1"/>
    <col min="11554" max="11554" width="11" style="784" customWidth="1"/>
    <col min="11555" max="11555" width="14.42578125" style="784" customWidth="1"/>
    <col min="11556" max="11556" width="4.140625" style="784" customWidth="1"/>
    <col min="11557" max="11558" width="11" style="784" customWidth="1"/>
    <col min="11559" max="11559" width="14.42578125" style="784" customWidth="1"/>
    <col min="11560" max="11560" width="4.140625" style="784" customWidth="1"/>
    <col min="11561" max="11561" width="14.42578125" style="784" customWidth="1"/>
    <col min="11562" max="11758" width="11" style="784"/>
    <col min="11759" max="11759" width="29.42578125" style="784" customWidth="1"/>
    <col min="11760" max="11760" width="12.28515625" style="784" customWidth="1"/>
    <col min="11761" max="11761" width="10.42578125" style="784" customWidth="1"/>
    <col min="11762" max="11762" width="12.28515625" style="784" customWidth="1"/>
    <col min="11763" max="11763" width="10.7109375" style="784" customWidth="1"/>
    <col min="11764" max="11764" width="31.7109375" style="784" customWidth="1"/>
    <col min="11765" max="11768" width="13.7109375" style="784" customWidth="1"/>
    <col min="11769" max="11769" width="32.7109375" style="784" customWidth="1"/>
    <col min="11770" max="11770" width="20.7109375" style="784" customWidth="1"/>
    <col min="11771" max="11791" width="11" style="784" customWidth="1"/>
    <col min="11792" max="11792" width="9.85546875" style="784" customWidth="1"/>
    <col min="11793" max="11805" width="11" style="784" customWidth="1"/>
    <col min="11806" max="11806" width="14.42578125" style="784" customWidth="1"/>
    <col min="11807" max="11807" width="4.140625" style="784" customWidth="1"/>
    <col min="11808" max="11808" width="13.28515625" style="784" customWidth="1"/>
    <col min="11809" max="11809" width="28.140625" style="784" customWidth="1"/>
    <col min="11810" max="11810" width="11" style="784" customWidth="1"/>
    <col min="11811" max="11811" width="14.42578125" style="784" customWidth="1"/>
    <col min="11812" max="11812" width="4.140625" style="784" customWidth="1"/>
    <col min="11813" max="11814" width="11" style="784" customWidth="1"/>
    <col min="11815" max="11815" width="14.42578125" style="784" customWidth="1"/>
    <col min="11816" max="11816" width="4.140625" style="784" customWidth="1"/>
    <col min="11817" max="11817" width="14.42578125" style="784" customWidth="1"/>
    <col min="11818" max="12014" width="11" style="784"/>
    <col min="12015" max="12015" width="29.42578125" style="784" customWidth="1"/>
    <col min="12016" max="12016" width="12.28515625" style="784" customWidth="1"/>
    <col min="12017" max="12017" width="10.42578125" style="784" customWidth="1"/>
    <col min="12018" max="12018" width="12.28515625" style="784" customWidth="1"/>
    <col min="12019" max="12019" width="10.7109375" style="784" customWidth="1"/>
    <col min="12020" max="12020" width="31.7109375" style="784" customWidth="1"/>
    <col min="12021" max="12024" width="13.7109375" style="784" customWidth="1"/>
    <col min="12025" max="12025" width="32.7109375" style="784" customWidth="1"/>
    <col min="12026" max="12026" width="20.7109375" style="784" customWidth="1"/>
    <col min="12027" max="12047" width="11" style="784" customWidth="1"/>
    <col min="12048" max="12048" width="9.85546875" style="784" customWidth="1"/>
    <col min="12049" max="12061" width="11" style="784" customWidth="1"/>
    <col min="12062" max="12062" width="14.42578125" style="784" customWidth="1"/>
    <col min="12063" max="12063" width="4.140625" style="784" customWidth="1"/>
    <col min="12064" max="12064" width="13.28515625" style="784" customWidth="1"/>
    <col min="12065" max="12065" width="28.140625" style="784" customWidth="1"/>
    <col min="12066" max="12066" width="11" style="784" customWidth="1"/>
    <col min="12067" max="12067" width="14.42578125" style="784" customWidth="1"/>
    <col min="12068" max="12068" width="4.140625" style="784" customWidth="1"/>
    <col min="12069" max="12070" width="11" style="784" customWidth="1"/>
    <col min="12071" max="12071" width="14.42578125" style="784" customWidth="1"/>
    <col min="12072" max="12072" width="4.140625" style="784" customWidth="1"/>
    <col min="12073" max="12073" width="14.42578125" style="784" customWidth="1"/>
    <col min="12074" max="12270" width="11" style="784"/>
    <col min="12271" max="12271" width="29.42578125" style="784" customWidth="1"/>
    <col min="12272" max="12272" width="12.28515625" style="784" customWidth="1"/>
    <col min="12273" max="12273" width="10.42578125" style="784" customWidth="1"/>
    <col min="12274" max="12274" width="12.28515625" style="784" customWidth="1"/>
    <col min="12275" max="12275" width="10.7109375" style="784" customWidth="1"/>
    <col min="12276" max="12276" width="31.7109375" style="784" customWidth="1"/>
    <col min="12277" max="12280" width="13.7109375" style="784" customWidth="1"/>
    <col min="12281" max="12281" width="32.7109375" style="784" customWidth="1"/>
    <col min="12282" max="12282" width="20.7109375" style="784" customWidth="1"/>
    <col min="12283" max="12303" width="11" style="784" customWidth="1"/>
    <col min="12304" max="12304" width="9.85546875" style="784" customWidth="1"/>
    <col min="12305" max="12317" width="11" style="784" customWidth="1"/>
    <col min="12318" max="12318" width="14.42578125" style="784" customWidth="1"/>
    <col min="12319" max="12319" width="4.140625" style="784" customWidth="1"/>
    <col min="12320" max="12320" width="13.28515625" style="784" customWidth="1"/>
    <col min="12321" max="12321" width="28.140625" style="784" customWidth="1"/>
    <col min="12322" max="12322" width="11" style="784" customWidth="1"/>
    <col min="12323" max="12323" width="14.42578125" style="784" customWidth="1"/>
    <col min="12324" max="12324" width="4.140625" style="784" customWidth="1"/>
    <col min="12325" max="12326" width="11" style="784" customWidth="1"/>
    <col min="12327" max="12327" width="14.42578125" style="784" customWidth="1"/>
    <col min="12328" max="12328" width="4.140625" style="784" customWidth="1"/>
    <col min="12329" max="12329" width="14.42578125" style="784" customWidth="1"/>
    <col min="12330" max="12526" width="11" style="784"/>
    <col min="12527" max="12527" width="29.42578125" style="784" customWidth="1"/>
    <col min="12528" max="12528" width="12.28515625" style="784" customWidth="1"/>
    <col min="12529" max="12529" width="10.42578125" style="784" customWidth="1"/>
    <col min="12530" max="12530" width="12.28515625" style="784" customWidth="1"/>
    <col min="12531" max="12531" width="10.7109375" style="784" customWidth="1"/>
    <col min="12532" max="12532" width="31.7109375" style="784" customWidth="1"/>
    <col min="12533" max="12536" width="13.7109375" style="784" customWidth="1"/>
    <col min="12537" max="12537" width="32.7109375" style="784" customWidth="1"/>
    <col min="12538" max="12538" width="20.7109375" style="784" customWidth="1"/>
    <col min="12539" max="12559" width="11" style="784" customWidth="1"/>
    <col min="12560" max="12560" width="9.85546875" style="784" customWidth="1"/>
    <col min="12561" max="12573" width="11" style="784" customWidth="1"/>
    <col min="12574" max="12574" width="14.42578125" style="784" customWidth="1"/>
    <col min="12575" max="12575" width="4.140625" style="784" customWidth="1"/>
    <col min="12576" max="12576" width="13.28515625" style="784" customWidth="1"/>
    <col min="12577" max="12577" width="28.140625" style="784" customWidth="1"/>
    <col min="12578" max="12578" width="11" style="784" customWidth="1"/>
    <col min="12579" max="12579" width="14.42578125" style="784" customWidth="1"/>
    <col min="12580" max="12580" width="4.140625" style="784" customWidth="1"/>
    <col min="12581" max="12582" width="11" style="784" customWidth="1"/>
    <col min="12583" max="12583" width="14.42578125" style="784" customWidth="1"/>
    <col min="12584" max="12584" width="4.140625" style="784" customWidth="1"/>
    <col min="12585" max="12585" width="14.42578125" style="784" customWidth="1"/>
    <col min="12586" max="12782" width="11" style="784"/>
    <col min="12783" max="12783" width="29.42578125" style="784" customWidth="1"/>
    <col min="12784" max="12784" width="12.28515625" style="784" customWidth="1"/>
    <col min="12785" max="12785" width="10.42578125" style="784" customWidth="1"/>
    <col min="12786" max="12786" width="12.28515625" style="784" customWidth="1"/>
    <col min="12787" max="12787" width="10.7109375" style="784" customWidth="1"/>
    <col min="12788" max="12788" width="31.7109375" style="784" customWidth="1"/>
    <col min="12789" max="12792" width="13.7109375" style="784" customWidth="1"/>
    <col min="12793" max="12793" width="32.7109375" style="784" customWidth="1"/>
    <col min="12794" max="12794" width="20.7109375" style="784" customWidth="1"/>
    <col min="12795" max="12815" width="11" style="784" customWidth="1"/>
    <col min="12816" max="12816" width="9.85546875" style="784" customWidth="1"/>
    <col min="12817" max="12829" width="11" style="784" customWidth="1"/>
    <col min="12830" max="12830" width="14.42578125" style="784" customWidth="1"/>
    <col min="12831" max="12831" width="4.140625" style="784" customWidth="1"/>
    <col min="12832" max="12832" width="13.28515625" style="784" customWidth="1"/>
    <col min="12833" max="12833" width="28.140625" style="784" customWidth="1"/>
    <col min="12834" max="12834" width="11" style="784" customWidth="1"/>
    <col min="12835" max="12835" width="14.42578125" style="784" customWidth="1"/>
    <col min="12836" max="12836" width="4.140625" style="784" customWidth="1"/>
    <col min="12837" max="12838" width="11" style="784" customWidth="1"/>
    <col min="12839" max="12839" width="14.42578125" style="784" customWidth="1"/>
    <col min="12840" max="12840" width="4.140625" style="784" customWidth="1"/>
    <col min="12841" max="12841" width="14.42578125" style="784" customWidth="1"/>
    <col min="12842" max="13038" width="11" style="784"/>
    <col min="13039" max="13039" width="29.42578125" style="784" customWidth="1"/>
    <col min="13040" max="13040" width="12.28515625" style="784" customWidth="1"/>
    <col min="13041" max="13041" width="10.42578125" style="784" customWidth="1"/>
    <col min="13042" max="13042" width="12.28515625" style="784" customWidth="1"/>
    <col min="13043" max="13043" width="10.7109375" style="784" customWidth="1"/>
    <col min="13044" max="13044" width="31.7109375" style="784" customWidth="1"/>
    <col min="13045" max="13048" width="13.7109375" style="784" customWidth="1"/>
    <col min="13049" max="13049" width="32.7109375" style="784" customWidth="1"/>
    <col min="13050" max="13050" width="20.7109375" style="784" customWidth="1"/>
    <col min="13051" max="13071" width="11" style="784" customWidth="1"/>
    <col min="13072" max="13072" width="9.85546875" style="784" customWidth="1"/>
    <col min="13073" max="13085" width="11" style="784" customWidth="1"/>
    <col min="13086" max="13086" width="14.42578125" style="784" customWidth="1"/>
    <col min="13087" max="13087" width="4.140625" style="784" customWidth="1"/>
    <col min="13088" max="13088" width="13.28515625" style="784" customWidth="1"/>
    <col min="13089" max="13089" width="28.140625" style="784" customWidth="1"/>
    <col min="13090" max="13090" width="11" style="784" customWidth="1"/>
    <col min="13091" max="13091" width="14.42578125" style="784" customWidth="1"/>
    <col min="13092" max="13092" width="4.140625" style="784" customWidth="1"/>
    <col min="13093" max="13094" width="11" style="784" customWidth="1"/>
    <col min="13095" max="13095" width="14.42578125" style="784" customWidth="1"/>
    <col min="13096" max="13096" width="4.140625" style="784" customWidth="1"/>
    <col min="13097" max="13097" width="14.42578125" style="784" customWidth="1"/>
    <col min="13098" max="13294" width="11" style="784"/>
    <col min="13295" max="13295" width="29.42578125" style="784" customWidth="1"/>
    <col min="13296" max="13296" width="12.28515625" style="784" customWidth="1"/>
    <col min="13297" max="13297" width="10.42578125" style="784" customWidth="1"/>
    <col min="13298" max="13298" width="12.28515625" style="784" customWidth="1"/>
    <col min="13299" max="13299" width="10.7109375" style="784" customWidth="1"/>
    <col min="13300" max="13300" width="31.7109375" style="784" customWidth="1"/>
    <col min="13301" max="13304" width="13.7109375" style="784" customWidth="1"/>
    <col min="13305" max="13305" width="32.7109375" style="784" customWidth="1"/>
    <col min="13306" max="13306" width="20.7109375" style="784" customWidth="1"/>
    <col min="13307" max="13327" width="11" style="784" customWidth="1"/>
    <col min="13328" max="13328" width="9.85546875" style="784" customWidth="1"/>
    <col min="13329" max="13341" width="11" style="784" customWidth="1"/>
    <col min="13342" max="13342" width="14.42578125" style="784" customWidth="1"/>
    <col min="13343" max="13343" width="4.140625" style="784" customWidth="1"/>
    <col min="13344" max="13344" width="13.28515625" style="784" customWidth="1"/>
    <col min="13345" max="13345" width="28.140625" style="784" customWidth="1"/>
    <col min="13346" max="13346" width="11" style="784" customWidth="1"/>
    <col min="13347" max="13347" width="14.42578125" style="784" customWidth="1"/>
    <col min="13348" max="13348" width="4.140625" style="784" customWidth="1"/>
    <col min="13349" max="13350" width="11" style="784" customWidth="1"/>
    <col min="13351" max="13351" width="14.42578125" style="784" customWidth="1"/>
    <col min="13352" max="13352" width="4.140625" style="784" customWidth="1"/>
    <col min="13353" max="13353" width="14.42578125" style="784" customWidth="1"/>
    <col min="13354" max="13550" width="11" style="784"/>
    <col min="13551" max="13551" width="29.42578125" style="784" customWidth="1"/>
    <col min="13552" max="13552" width="12.28515625" style="784" customWidth="1"/>
    <col min="13553" max="13553" width="10.42578125" style="784" customWidth="1"/>
    <col min="13554" max="13554" width="12.28515625" style="784" customWidth="1"/>
    <col min="13555" max="13555" width="10.7109375" style="784" customWidth="1"/>
    <col min="13556" max="13556" width="31.7109375" style="784" customWidth="1"/>
    <col min="13557" max="13560" width="13.7109375" style="784" customWidth="1"/>
    <col min="13561" max="13561" width="32.7109375" style="784" customWidth="1"/>
    <col min="13562" max="13562" width="20.7109375" style="784" customWidth="1"/>
    <col min="13563" max="13583" width="11" style="784" customWidth="1"/>
    <col min="13584" max="13584" width="9.85546875" style="784" customWidth="1"/>
    <col min="13585" max="13597" width="11" style="784" customWidth="1"/>
    <col min="13598" max="13598" width="14.42578125" style="784" customWidth="1"/>
    <col min="13599" max="13599" width="4.140625" style="784" customWidth="1"/>
    <col min="13600" max="13600" width="13.28515625" style="784" customWidth="1"/>
    <col min="13601" max="13601" width="28.140625" style="784" customWidth="1"/>
    <col min="13602" max="13602" width="11" style="784" customWidth="1"/>
    <col min="13603" max="13603" width="14.42578125" style="784" customWidth="1"/>
    <col min="13604" max="13604" width="4.140625" style="784" customWidth="1"/>
    <col min="13605" max="13606" width="11" style="784" customWidth="1"/>
    <col min="13607" max="13607" width="14.42578125" style="784" customWidth="1"/>
    <col min="13608" max="13608" width="4.140625" style="784" customWidth="1"/>
    <col min="13609" max="13609" width="14.42578125" style="784" customWidth="1"/>
    <col min="13610" max="13806" width="11" style="784"/>
    <col min="13807" max="13807" width="29.42578125" style="784" customWidth="1"/>
    <col min="13808" max="13808" width="12.28515625" style="784" customWidth="1"/>
    <col min="13809" max="13809" width="10.42578125" style="784" customWidth="1"/>
    <col min="13810" max="13810" width="12.28515625" style="784" customWidth="1"/>
    <col min="13811" max="13811" width="10.7109375" style="784" customWidth="1"/>
    <col min="13812" max="13812" width="31.7109375" style="784" customWidth="1"/>
    <col min="13813" max="13816" width="13.7109375" style="784" customWidth="1"/>
    <col min="13817" max="13817" width="32.7109375" style="784" customWidth="1"/>
    <col min="13818" max="13818" width="20.7109375" style="784" customWidth="1"/>
    <col min="13819" max="13839" width="11" style="784" customWidth="1"/>
    <col min="13840" max="13840" width="9.85546875" style="784" customWidth="1"/>
    <col min="13841" max="13853" width="11" style="784" customWidth="1"/>
    <col min="13854" max="13854" width="14.42578125" style="784" customWidth="1"/>
    <col min="13855" max="13855" width="4.140625" style="784" customWidth="1"/>
    <col min="13856" max="13856" width="13.28515625" style="784" customWidth="1"/>
    <col min="13857" max="13857" width="28.140625" style="784" customWidth="1"/>
    <col min="13858" max="13858" width="11" style="784" customWidth="1"/>
    <col min="13859" max="13859" width="14.42578125" style="784" customWidth="1"/>
    <col min="13860" max="13860" width="4.140625" style="784" customWidth="1"/>
    <col min="13861" max="13862" width="11" style="784" customWidth="1"/>
    <col min="13863" max="13863" width="14.42578125" style="784" customWidth="1"/>
    <col min="13864" max="13864" width="4.140625" style="784" customWidth="1"/>
    <col min="13865" max="13865" width="14.42578125" style="784" customWidth="1"/>
    <col min="13866" max="14062" width="11" style="784"/>
    <col min="14063" max="14063" width="29.42578125" style="784" customWidth="1"/>
    <col min="14064" max="14064" width="12.28515625" style="784" customWidth="1"/>
    <col min="14065" max="14065" width="10.42578125" style="784" customWidth="1"/>
    <col min="14066" max="14066" width="12.28515625" style="784" customWidth="1"/>
    <col min="14067" max="14067" width="10.7109375" style="784" customWidth="1"/>
    <col min="14068" max="14068" width="31.7109375" style="784" customWidth="1"/>
    <col min="14069" max="14072" width="13.7109375" style="784" customWidth="1"/>
    <col min="14073" max="14073" width="32.7109375" style="784" customWidth="1"/>
    <col min="14074" max="14074" width="20.7109375" style="784" customWidth="1"/>
    <col min="14075" max="14095" width="11" style="784" customWidth="1"/>
    <col min="14096" max="14096" width="9.85546875" style="784" customWidth="1"/>
    <col min="14097" max="14109" width="11" style="784" customWidth="1"/>
    <col min="14110" max="14110" width="14.42578125" style="784" customWidth="1"/>
    <col min="14111" max="14111" width="4.140625" style="784" customWidth="1"/>
    <col min="14112" max="14112" width="13.28515625" style="784" customWidth="1"/>
    <col min="14113" max="14113" width="28.140625" style="784" customWidth="1"/>
    <col min="14114" max="14114" width="11" style="784" customWidth="1"/>
    <col min="14115" max="14115" width="14.42578125" style="784" customWidth="1"/>
    <col min="14116" max="14116" width="4.140625" style="784" customWidth="1"/>
    <col min="14117" max="14118" width="11" style="784" customWidth="1"/>
    <col min="14119" max="14119" width="14.42578125" style="784" customWidth="1"/>
    <col min="14120" max="14120" width="4.140625" style="784" customWidth="1"/>
    <col min="14121" max="14121" width="14.42578125" style="784" customWidth="1"/>
    <col min="14122" max="14318" width="11" style="784"/>
    <col min="14319" max="14319" width="29.42578125" style="784" customWidth="1"/>
    <col min="14320" max="14320" width="12.28515625" style="784" customWidth="1"/>
    <col min="14321" max="14321" width="10.42578125" style="784" customWidth="1"/>
    <col min="14322" max="14322" width="12.28515625" style="784" customWidth="1"/>
    <col min="14323" max="14323" width="10.7109375" style="784" customWidth="1"/>
    <col min="14324" max="14324" width="31.7109375" style="784" customWidth="1"/>
    <col min="14325" max="14328" width="13.7109375" style="784" customWidth="1"/>
    <col min="14329" max="14329" width="32.7109375" style="784" customWidth="1"/>
    <col min="14330" max="14330" width="20.7109375" style="784" customWidth="1"/>
    <col min="14331" max="14351" width="11" style="784" customWidth="1"/>
    <col min="14352" max="14352" width="9.85546875" style="784" customWidth="1"/>
    <col min="14353" max="14365" width="11" style="784" customWidth="1"/>
    <col min="14366" max="14366" width="14.42578125" style="784" customWidth="1"/>
    <col min="14367" max="14367" width="4.140625" style="784" customWidth="1"/>
    <col min="14368" max="14368" width="13.28515625" style="784" customWidth="1"/>
    <col min="14369" max="14369" width="28.140625" style="784" customWidth="1"/>
    <col min="14370" max="14370" width="11" style="784" customWidth="1"/>
    <col min="14371" max="14371" width="14.42578125" style="784" customWidth="1"/>
    <col min="14372" max="14372" width="4.140625" style="784" customWidth="1"/>
    <col min="14373" max="14374" width="11" style="784" customWidth="1"/>
    <col min="14375" max="14375" width="14.42578125" style="784" customWidth="1"/>
    <col min="14376" max="14376" width="4.140625" style="784" customWidth="1"/>
    <col min="14377" max="14377" width="14.42578125" style="784" customWidth="1"/>
    <col min="14378" max="14574" width="11" style="784"/>
    <col min="14575" max="14575" width="29.42578125" style="784" customWidth="1"/>
    <col min="14576" max="14576" width="12.28515625" style="784" customWidth="1"/>
    <col min="14577" max="14577" width="10.42578125" style="784" customWidth="1"/>
    <col min="14578" max="14578" width="12.28515625" style="784" customWidth="1"/>
    <col min="14579" max="14579" width="10.7109375" style="784" customWidth="1"/>
    <col min="14580" max="14580" width="31.7109375" style="784" customWidth="1"/>
    <col min="14581" max="14584" width="13.7109375" style="784" customWidth="1"/>
    <col min="14585" max="14585" width="32.7109375" style="784" customWidth="1"/>
    <col min="14586" max="14586" width="20.7109375" style="784" customWidth="1"/>
    <col min="14587" max="14607" width="11" style="784" customWidth="1"/>
    <col min="14608" max="14608" width="9.85546875" style="784" customWidth="1"/>
    <col min="14609" max="14621" width="11" style="784" customWidth="1"/>
    <col min="14622" max="14622" width="14.42578125" style="784" customWidth="1"/>
    <col min="14623" max="14623" width="4.140625" style="784" customWidth="1"/>
    <col min="14624" max="14624" width="13.28515625" style="784" customWidth="1"/>
    <col min="14625" max="14625" width="28.140625" style="784" customWidth="1"/>
    <col min="14626" max="14626" width="11" style="784" customWidth="1"/>
    <col min="14627" max="14627" width="14.42578125" style="784" customWidth="1"/>
    <col min="14628" max="14628" width="4.140625" style="784" customWidth="1"/>
    <col min="14629" max="14630" width="11" style="784" customWidth="1"/>
    <col min="14631" max="14631" width="14.42578125" style="784" customWidth="1"/>
    <col min="14632" max="14632" width="4.140625" style="784" customWidth="1"/>
    <col min="14633" max="14633" width="14.42578125" style="784" customWidth="1"/>
    <col min="14634" max="14830" width="11" style="784"/>
    <col min="14831" max="14831" width="29.42578125" style="784" customWidth="1"/>
    <col min="14832" max="14832" width="12.28515625" style="784" customWidth="1"/>
    <col min="14833" max="14833" width="10.42578125" style="784" customWidth="1"/>
    <col min="14834" max="14834" width="12.28515625" style="784" customWidth="1"/>
    <col min="14835" max="14835" width="10.7109375" style="784" customWidth="1"/>
    <col min="14836" max="14836" width="31.7109375" style="784" customWidth="1"/>
    <col min="14837" max="14840" width="13.7109375" style="784" customWidth="1"/>
    <col min="14841" max="14841" width="32.7109375" style="784" customWidth="1"/>
    <col min="14842" max="14842" width="20.7109375" style="784" customWidth="1"/>
    <col min="14843" max="14863" width="11" style="784" customWidth="1"/>
    <col min="14864" max="14864" width="9.85546875" style="784" customWidth="1"/>
    <col min="14865" max="14877" width="11" style="784" customWidth="1"/>
    <col min="14878" max="14878" width="14.42578125" style="784" customWidth="1"/>
    <col min="14879" max="14879" width="4.140625" style="784" customWidth="1"/>
    <col min="14880" max="14880" width="13.28515625" style="784" customWidth="1"/>
    <col min="14881" max="14881" width="28.140625" style="784" customWidth="1"/>
    <col min="14882" max="14882" width="11" style="784" customWidth="1"/>
    <col min="14883" max="14883" width="14.42578125" style="784" customWidth="1"/>
    <col min="14884" max="14884" width="4.140625" style="784" customWidth="1"/>
    <col min="14885" max="14886" width="11" style="784" customWidth="1"/>
    <col min="14887" max="14887" width="14.42578125" style="784" customWidth="1"/>
    <col min="14888" max="14888" width="4.140625" style="784" customWidth="1"/>
    <col min="14889" max="14889" width="14.42578125" style="784" customWidth="1"/>
    <col min="14890" max="15086" width="11" style="784"/>
    <col min="15087" max="15087" width="29.42578125" style="784" customWidth="1"/>
    <col min="15088" max="15088" width="12.28515625" style="784" customWidth="1"/>
    <col min="15089" max="15089" width="10.42578125" style="784" customWidth="1"/>
    <col min="15090" max="15090" width="12.28515625" style="784" customWidth="1"/>
    <col min="15091" max="15091" width="10.7109375" style="784" customWidth="1"/>
    <col min="15092" max="15092" width="31.7109375" style="784" customWidth="1"/>
    <col min="15093" max="15096" width="13.7109375" style="784" customWidth="1"/>
    <col min="15097" max="15097" width="32.7109375" style="784" customWidth="1"/>
    <col min="15098" max="15098" width="20.7109375" style="784" customWidth="1"/>
    <col min="15099" max="15119" width="11" style="784" customWidth="1"/>
    <col min="15120" max="15120" width="9.85546875" style="784" customWidth="1"/>
    <col min="15121" max="15133" width="11" style="784" customWidth="1"/>
    <col min="15134" max="15134" width="14.42578125" style="784" customWidth="1"/>
    <col min="15135" max="15135" width="4.140625" style="784" customWidth="1"/>
    <col min="15136" max="15136" width="13.28515625" style="784" customWidth="1"/>
    <col min="15137" max="15137" width="28.140625" style="784" customWidth="1"/>
    <col min="15138" max="15138" width="11" style="784" customWidth="1"/>
    <col min="15139" max="15139" width="14.42578125" style="784" customWidth="1"/>
    <col min="15140" max="15140" width="4.140625" style="784" customWidth="1"/>
    <col min="15141" max="15142" width="11" style="784" customWidth="1"/>
    <col min="15143" max="15143" width="14.42578125" style="784" customWidth="1"/>
    <col min="15144" max="15144" width="4.140625" style="784" customWidth="1"/>
    <col min="15145" max="15145" width="14.42578125" style="784" customWidth="1"/>
    <col min="15146" max="15342" width="11" style="784"/>
    <col min="15343" max="15343" width="29.42578125" style="784" customWidth="1"/>
    <col min="15344" max="15344" width="12.28515625" style="784" customWidth="1"/>
    <col min="15345" max="15345" width="10.42578125" style="784" customWidth="1"/>
    <col min="15346" max="15346" width="12.28515625" style="784" customWidth="1"/>
    <col min="15347" max="15347" width="10.7109375" style="784" customWidth="1"/>
    <col min="15348" max="15348" width="31.7109375" style="784" customWidth="1"/>
    <col min="15349" max="15352" width="13.7109375" style="784" customWidth="1"/>
    <col min="15353" max="15353" width="32.7109375" style="784" customWidth="1"/>
    <col min="15354" max="15354" width="20.7109375" style="784" customWidth="1"/>
    <col min="15355" max="15375" width="11" style="784" customWidth="1"/>
    <col min="15376" max="15376" width="9.85546875" style="784" customWidth="1"/>
    <col min="15377" max="15389" width="11" style="784" customWidth="1"/>
    <col min="15390" max="15390" width="14.42578125" style="784" customWidth="1"/>
    <col min="15391" max="15391" width="4.140625" style="784" customWidth="1"/>
    <col min="15392" max="15392" width="13.28515625" style="784" customWidth="1"/>
    <col min="15393" max="15393" width="28.140625" style="784" customWidth="1"/>
    <col min="15394" max="15394" width="11" style="784" customWidth="1"/>
    <col min="15395" max="15395" width="14.42578125" style="784" customWidth="1"/>
    <col min="15396" max="15396" width="4.140625" style="784" customWidth="1"/>
    <col min="15397" max="15398" width="11" style="784" customWidth="1"/>
    <col min="15399" max="15399" width="14.42578125" style="784" customWidth="1"/>
    <col min="15400" max="15400" width="4.140625" style="784" customWidth="1"/>
    <col min="15401" max="15401" width="14.42578125" style="784" customWidth="1"/>
    <col min="15402" max="15598" width="11" style="784"/>
    <col min="15599" max="15599" width="29.42578125" style="784" customWidth="1"/>
    <col min="15600" max="15600" width="12.28515625" style="784" customWidth="1"/>
    <col min="15601" max="15601" width="10.42578125" style="784" customWidth="1"/>
    <col min="15602" max="15602" width="12.28515625" style="784" customWidth="1"/>
    <col min="15603" max="15603" width="10.7109375" style="784" customWidth="1"/>
    <col min="15604" max="15604" width="31.7109375" style="784" customWidth="1"/>
    <col min="15605" max="15608" width="13.7109375" style="784" customWidth="1"/>
    <col min="15609" max="15609" width="32.7109375" style="784" customWidth="1"/>
    <col min="15610" max="15610" width="20.7109375" style="784" customWidth="1"/>
    <col min="15611" max="15631" width="11" style="784" customWidth="1"/>
    <col min="15632" max="15632" width="9.85546875" style="784" customWidth="1"/>
    <col min="15633" max="15645" width="11" style="784" customWidth="1"/>
    <col min="15646" max="15646" width="14.42578125" style="784" customWidth="1"/>
    <col min="15647" max="15647" width="4.140625" style="784" customWidth="1"/>
    <col min="15648" max="15648" width="13.28515625" style="784" customWidth="1"/>
    <col min="15649" max="15649" width="28.140625" style="784" customWidth="1"/>
    <col min="15650" max="15650" width="11" style="784" customWidth="1"/>
    <col min="15651" max="15651" width="14.42578125" style="784" customWidth="1"/>
    <col min="15652" max="15652" width="4.140625" style="784" customWidth="1"/>
    <col min="15653" max="15654" width="11" style="784" customWidth="1"/>
    <col min="15655" max="15655" width="14.42578125" style="784" customWidth="1"/>
    <col min="15656" max="15656" width="4.140625" style="784" customWidth="1"/>
    <col min="15657" max="15657" width="14.42578125" style="784" customWidth="1"/>
    <col min="15658" max="15854" width="11" style="784"/>
    <col min="15855" max="15855" width="29.42578125" style="784" customWidth="1"/>
    <col min="15856" max="15856" width="12.28515625" style="784" customWidth="1"/>
    <col min="15857" max="15857" width="10.42578125" style="784" customWidth="1"/>
    <col min="15858" max="15858" width="12.28515625" style="784" customWidth="1"/>
    <col min="15859" max="15859" width="10.7109375" style="784" customWidth="1"/>
    <col min="15860" max="15860" width="31.7109375" style="784" customWidth="1"/>
    <col min="15861" max="15864" width="13.7109375" style="784" customWidth="1"/>
    <col min="15865" max="15865" width="32.7109375" style="784" customWidth="1"/>
    <col min="15866" max="15866" width="20.7109375" style="784" customWidth="1"/>
    <col min="15867" max="15887" width="11" style="784" customWidth="1"/>
    <col min="15888" max="15888" width="9.85546875" style="784" customWidth="1"/>
    <col min="15889" max="15901" width="11" style="784" customWidth="1"/>
    <col min="15902" max="15902" width="14.42578125" style="784" customWidth="1"/>
    <col min="15903" max="15903" width="4.140625" style="784" customWidth="1"/>
    <col min="15904" max="15904" width="13.28515625" style="784" customWidth="1"/>
    <col min="15905" max="15905" width="28.140625" style="784" customWidth="1"/>
    <col min="15906" max="15906" width="11" style="784" customWidth="1"/>
    <col min="15907" max="15907" width="14.42578125" style="784" customWidth="1"/>
    <col min="15908" max="15908" width="4.140625" style="784" customWidth="1"/>
    <col min="15909" max="15910" width="11" style="784" customWidth="1"/>
    <col min="15911" max="15911" width="14.42578125" style="784" customWidth="1"/>
    <col min="15912" max="15912" width="4.140625" style="784" customWidth="1"/>
    <col min="15913" max="15913" width="14.42578125" style="784" customWidth="1"/>
    <col min="15914" max="16110" width="11" style="784"/>
    <col min="16111" max="16111" width="29.42578125" style="784" customWidth="1"/>
    <col min="16112" max="16112" width="12.28515625" style="784" customWidth="1"/>
    <col min="16113" max="16113" width="10.42578125" style="784" customWidth="1"/>
    <col min="16114" max="16114" width="12.28515625" style="784" customWidth="1"/>
    <col min="16115" max="16115" width="10.7109375" style="784" customWidth="1"/>
    <col min="16116" max="16116" width="31.7109375" style="784" customWidth="1"/>
    <col min="16117" max="16120" width="13.7109375" style="784" customWidth="1"/>
    <col min="16121" max="16121" width="32.7109375" style="784" customWidth="1"/>
    <col min="16122" max="16122" width="20.7109375" style="784" customWidth="1"/>
    <col min="16123" max="16143" width="11" style="784" customWidth="1"/>
    <col min="16144" max="16144" width="9.85546875" style="784" customWidth="1"/>
    <col min="16145" max="16157" width="11" style="784" customWidth="1"/>
    <col min="16158" max="16158" width="14.42578125" style="784" customWidth="1"/>
    <col min="16159" max="16159" width="4.140625" style="784" customWidth="1"/>
    <col min="16160" max="16160" width="13.28515625" style="784" customWidth="1"/>
    <col min="16161" max="16161" width="28.140625" style="784" customWidth="1"/>
    <col min="16162" max="16162" width="11" style="784" customWidth="1"/>
    <col min="16163" max="16163" width="14.42578125" style="784" customWidth="1"/>
    <col min="16164" max="16164" width="4.140625" style="784" customWidth="1"/>
    <col min="16165" max="16166" width="11" style="784" customWidth="1"/>
    <col min="16167" max="16167" width="14.42578125" style="784" customWidth="1"/>
    <col min="16168" max="16168" width="4.140625" style="784" customWidth="1"/>
    <col min="16169" max="16169" width="14.42578125" style="784" customWidth="1"/>
    <col min="16170" max="16384" width="11" style="784"/>
  </cols>
  <sheetData>
    <row r="1" spans="1:6" ht="24.75" customHeight="1">
      <c r="A1" s="767" t="s">
        <v>501</v>
      </c>
      <c r="E1" s="2539" t="s">
        <v>502</v>
      </c>
      <c r="F1" s="2539"/>
    </row>
    <row r="2" spans="1:6" ht="18.95" customHeight="1">
      <c r="F2" s="785"/>
    </row>
    <row r="3" spans="1:6" ht="18.95" customHeight="1">
      <c r="A3" s="2228" t="s">
        <v>2403</v>
      </c>
      <c r="B3" s="2229"/>
      <c r="C3" s="2230"/>
      <c r="D3" s="2229"/>
      <c r="E3" s="2541" t="s">
        <v>2405</v>
      </c>
      <c r="F3" s="2541"/>
    </row>
    <row r="4" spans="1:6" ht="18.95" customHeight="1">
      <c r="A4" s="2228" t="s">
        <v>2404</v>
      </c>
      <c r="B4" s="2229"/>
      <c r="C4" s="2230"/>
      <c r="D4" s="2229"/>
      <c r="E4" s="2229"/>
      <c r="F4" s="2232" t="s">
        <v>2406</v>
      </c>
    </row>
    <row r="5" spans="1:6" ht="18.95" customHeight="1">
      <c r="A5" s="2233"/>
      <c r="B5" s="2229"/>
      <c r="C5" s="2230"/>
      <c r="D5" s="2229"/>
      <c r="E5" s="2229"/>
      <c r="F5" s="2234"/>
    </row>
    <row r="6" spans="1:6" ht="16.5" customHeight="1">
      <c r="A6" s="1759" t="s">
        <v>2357</v>
      </c>
      <c r="B6" s="2542" t="s">
        <v>515</v>
      </c>
      <c r="C6" s="2542"/>
      <c r="D6" s="2542" t="s">
        <v>516</v>
      </c>
      <c r="E6" s="2542"/>
      <c r="F6" s="1658" t="s">
        <v>2356</v>
      </c>
    </row>
    <row r="7" spans="1:6" ht="12.95" customHeight="1">
      <c r="B7" s="2543" t="s">
        <v>455</v>
      </c>
      <c r="C7" s="2543"/>
      <c r="D7" s="2544" t="s">
        <v>336</v>
      </c>
      <c r="E7" s="2544"/>
    </row>
    <row r="8" spans="1:6" ht="12.95" customHeight="1">
      <c r="B8" s="607" t="s">
        <v>1710</v>
      </c>
      <c r="C8" s="789" t="s">
        <v>518</v>
      </c>
      <c r="D8" s="602" t="s">
        <v>517</v>
      </c>
      <c r="E8" s="789" t="s">
        <v>518</v>
      </c>
      <c r="F8" s="787"/>
    </row>
    <row r="9" spans="1:6" ht="12.95" customHeight="1">
      <c r="A9" s="252"/>
      <c r="B9" s="1306" t="s">
        <v>519</v>
      </c>
      <c r="C9" s="790" t="s">
        <v>520</v>
      </c>
      <c r="D9" s="1306" t="s">
        <v>519</v>
      </c>
      <c r="E9" s="790" t="s">
        <v>520</v>
      </c>
      <c r="F9" s="256"/>
    </row>
    <row r="10" spans="1:6" s="791" customFormat="1" ht="8.1" customHeight="1">
      <c r="B10" s="792"/>
      <c r="C10" s="792"/>
      <c r="D10" s="792"/>
      <c r="E10" s="792"/>
      <c r="F10" s="793"/>
    </row>
    <row r="11" spans="1:6" s="788" customFormat="1" ht="17.100000000000001" customHeight="1">
      <c r="A11" s="413" t="s">
        <v>35</v>
      </c>
      <c r="B11" s="222">
        <f>SUM(B12:B19)</f>
        <v>173</v>
      </c>
      <c r="C11" s="222">
        <f>SUM(C12:C19)</f>
        <v>3</v>
      </c>
      <c r="D11" s="222">
        <f>SUM(D12:D19)</f>
        <v>81</v>
      </c>
      <c r="E11" s="222">
        <f>SUM(E12:E19)</f>
        <v>3</v>
      </c>
      <c r="F11" s="414" t="s">
        <v>36</v>
      </c>
    </row>
    <row r="12" spans="1:6" s="788" customFormat="1" ht="17.100000000000001" customHeight="1">
      <c r="A12" s="101" t="s">
        <v>37</v>
      </c>
      <c r="B12" s="55">
        <v>27</v>
      </c>
      <c r="C12" s="55">
        <v>2</v>
      </c>
      <c r="D12" s="55">
        <v>15</v>
      </c>
      <c r="E12" s="55">
        <v>2</v>
      </c>
      <c r="F12" s="417" t="s">
        <v>38</v>
      </c>
    </row>
    <row r="13" spans="1:6" s="791" customFormat="1" ht="17.100000000000001" customHeight="1">
      <c r="A13" s="101" t="s">
        <v>39</v>
      </c>
      <c r="B13" s="55">
        <v>24</v>
      </c>
      <c r="C13" s="55">
        <v>0</v>
      </c>
      <c r="D13" s="55">
        <v>19</v>
      </c>
      <c r="E13" s="55">
        <v>0</v>
      </c>
      <c r="F13" s="417" t="s">
        <v>40</v>
      </c>
    </row>
    <row r="14" spans="1:6" s="788" customFormat="1" ht="17.100000000000001" customHeight="1">
      <c r="A14" s="101" t="s">
        <v>41</v>
      </c>
      <c r="B14" s="55">
        <v>7</v>
      </c>
      <c r="C14" s="55">
        <v>0</v>
      </c>
      <c r="D14" s="55">
        <v>7</v>
      </c>
      <c r="E14" s="55">
        <v>0</v>
      </c>
      <c r="F14" s="417" t="s">
        <v>42</v>
      </c>
    </row>
    <row r="15" spans="1:6" s="791" customFormat="1" ht="17.100000000000001" customHeight="1">
      <c r="A15" s="419" t="s">
        <v>43</v>
      </c>
      <c r="B15" s="55">
        <v>22</v>
      </c>
      <c r="C15" s="55">
        <v>0</v>
      </c>
      <c r="D15" s="55">
        <v>10</v>
      </c>
      <c r="E15" s="55">
        <v>0</v>
      </c>
      <c r="F15" s="417" t="s">
        <v>44</v>
      </c>
    </row>
    <row r="16" spans="1:6" s="791" customFormat="1" ht="17.100000000000001" customHeight="1">
      <c r="A16" s="419" t="s">
        <v>45</v>
      </c>
      <c r="B16" s="55">
        <v>17</v>
      </c>
      <c r="C16" s="55">
        <v>1</v>
      </c>
      <c r="D16" s="55">
        <v>13</v>
      </c>
      <c r="E16" s="55">
        <v>1</v>
      </c>
      <c r="F16" s="417" t="s">
        <v>46</v>
      </c>
    </row>
    <row r="17" spans="1:6" s="788" customFormat="1" ht="17.100000000000001" customHeight="1">
      <c r="A17" s="419" t="s">
        <v>47</v>
      </c>
      <c r="B17" s="55">
        <v>34</v>
      </c>
      <c r="C17" s="55">
        <v>0</v>
      </c>
      <c r="D17" s="55">
        <v>2</v>
      </c>
      <c r="E17" s="55">
        <v>0</v>
      </c>
      <c r="F17" s="417" t="s">
        <v>48</v>
      </c>
    </row>
    <row r="18" spans="1:6" s="791" customFormat="1" ht="17.100000000000001" customHeight="1">
      <c r="A18" s="419" t="s">
        <v>49</v>
      </c>
      <c r="B18" s="55">
        <v>31</v>
      </c>
      <c r="C18" s="55">
        <v>0</v>
      </c>
      <c r="D18" s="55">
        <v>14</v>
      </c>
      <c r="E18" s="55">
        <v>0</v>
      </c>
      <c r="F18" s="417" t="s">
        <v>50</v>
      </c>
    </row>
    <row r="19" spans="1:6" s="791" customFormat="1" ht="17.100000000000001" customHeight="1">
      <c r="A19" s="419" t="s">
        <v>51</v>
      </c>
      <c r="B19" s="55">
        <v>11</v>
      </c>
      <c r="C19" s="55">
        <v>0</v>
      </c>
      <c r="D19" s="55">
        <v>1</v>
      </c>
      <c r="E19" s="55">
        <v>0</v>
      </c>
      <c r="F19" s="417" t="s">
        <v>52</v>
      </c>
    </row>
    <row r="20" spans="1:6" s="791" customFormat="1" ht="17.100000000000001" customHeight="1">
      <c r="A20" s="98" t="s">
        <v>53</v>
      </c>
      <c r="B20" s="222">
        <f>SUM(B21:B28)</f>
        <v>121</v>
      </c>
      <c r="C20" s="55">
        <v>0</v>
      </c>
      <c r="D20" s="222">
        <f>SUM(D21:D28)</f>
        <v>31</v>
      </c>
      <c r="E20" s="55">
        <v>0</v>
      </c>
      <c r="F20" s="420" t="s">
        <v>54</v>
      </c>
    </row>
    <row r="21" spans="1:6" s="791" customFormat="1" ht="17.100000000000001" customHeight="1">
      <c r="A21" s="421" t="s">
        <v>55</v>
      </c>
      <c r="B21" s="55">
        <v>15</v>
      </c>
      <c r="C21" s="55">
        <v>0</v>
      </c>
      <c r="D21" s="55">
        <v>2</v>
      </c>
      <c r="E21" s="55">
        <v>0</v>
      </c>
      <c r="F21" s="422" t="s">
        <v>56</v>
      </c>
    </row>
    <row r="22" spans="1:6" s="791" customFormat="1" ht="17.100000000000001" customHeight="1">
      <c r="A22" s="101" t="s">
        <v>57</v>
      </c>
      <c r="B22" s="55">
        <v>12</v>
      </c>
      <c r="C22" s="55">
        <v>0</v>
      </c>
      <c r="D22" s="55">
        <v>9</v>
      </c>
      <c r="E22" s="55">
        <v>0</v>
      </c>
      <c r="F22" s="423" t="s">
        <v>58</v>
      </c>
    </row>
    <row r="23" spans="1:6" s="788" customFormat="1" ht="17.100000000000001" customHeight="1">
      <c r="A23" s="101" t="s">
        <v>59</v>
      </c>
      <c r="B23" s="55">
        <v>8</v>
      </c>
      <c r="C23" s="55">
        <v>0</v>
      </c>
      <c r="D23" s="55">
        <v>4</v>
      </c>
      <c r="E23" s="55">
        <v>0</v>
      </c>
      <c r="F23" s="423" t="s">
        <v>60</v>
      </c>
    </row>
    <row r="24" spans="1:6" s="791" customFormat="1" ht="17.100000000000001" customHeight="1">
      <c r="A24" s="101" t="s">
        <v>61</v>
      </c>
      <c r="B24" s="55">
        <v>12</v>
      </c>
      <c r="C24" s="55">
        <v>0</v>
      </c>
      <c r="D24" s="55">
        <v>8</v>
      </c>
      <c r="E24" s="55">
        <v>0</v>
      </c>
      <c r="F24" s="417" t="s">
        <v>62</v>
      </c>
    </row>
    <row r="25" spans="1:6" s="791" customFormat="1" ht="17.100000000000001" customHeight="1">
      <c r="A25" s="101" t="s">
        <v>63</v>
      </c>
      <c r="B25" s="55">
        <v>7</v>
      </c>
      <c r="C25" s="55">
        <v>0</v>
      </c>
      <c r="D25" s="55">
        <v>1</v>
      </c>
      <c r="E25" s="55">
        <v>0</v>
      </c>
      <c r="F25" s="423" t="s">
        <v>64</v>
      </c>
    </row>
    <row r="26" spans="1:6" s="791" customFormat="1" ht="17.100000000000001" customHeight="1">
      <c r="A26" s="101" t="s">
        <v>65</v>
      </c>
      <c r="B26" s="55">
        <v>29</v>
      </c>
      <c r="C26" s="55">
        <v>0</v>
      </c>
      <c r="D26" s="55">
        <v>7</v>
      </c>
      <c r="E26" s="55">
        <v>0</v>
      </c>
      <c r="F26" s="423" t="s">
        <v>66</v>
      </c>
    </row>
    <row r="27" spans="1:6" s="788" customFormat="1" ht="17.100000000000001" customHeight="1">
      <c r="A27" s="101" t="s">
        <v>67</v>
      </c>
      <c r="B27" s="55">
        <v>28</v>
      </c>
      <c r="C27" s="55">
        <v>0</v>
      </c>
      <c r="D27" s="55">
        <v>0</v>
      </c>
      <c r="E27" s="55">
        <v>0</v>
      </c>
      <c r="F27" s="423" t="s">
        <v>68</v>
      </c>
    </row>
    <row r="28" spans="1:6" s="791" customFormat="1" ht="17.100000000000001" customHeight="1">
      <c r="A28" s="101" t="s">
        <v>69</v>
      </c>
      <c r="B28" s="55">
        <v>10</v>
      </c>
      <c r="C28" s="55">
        <v>0</v>
      </c>
      <c r="D28" s="55">
        <v>0</v>
      </c>
      <c r="E28" s="55">
        <v>0</v>
      </c>
      <c r="F28" s="423" t="s">
        <v>70</v>
      </c>
    </row>
    <row r="29" spans="1:6" s="791" customFormat="1" ht="17.100000000000001" customHeight="1">
      <c r="A29" s="413" t="s">
        <v>71</v>
      </c>
      <c r="B29" s="222">
        <f>SUM(B30:B38)</f>
        <v>184</v>
      </c>
      <c r="C29" s="55">
        <v>0</v>
      </c>
      <c r="D29" s="222">
        <f>SUM(D30:D38)</f>
        <v>63</v>
      </c>
      <c r="E29" s="55">
        <v>0</v>
      </c>
      <c r="F29" s="414" t="s">
        <v>72</v>
      </c>
    </row>
    <row r="30" spans="1:6" s="791" customFormat="1" ht="17.100000000000001" customHeight="1">
      <c r="A30" s="424" t="s">
        <v>73</v>
      </c>
      <c r="B30" s="55">
        <v>33</v>
      </c>
      <c r="C30" s="55">
        <v>0</v>
      </c>
      <c r="D30" s="55">
        <v>4</v>
      </c>
      <c r="E30" s="55">
        <v>0</v>
      </c>
      <c r="F30" s="417" t="s">
        <v>74</v>
      </c>
    </row>
    <row r="31" spans="1:6" s="788" customFormat="1" ht="17.100000000000001" customHeight="1">
      <c r="A31" s="425" t="s">
        <v>75</v>
      </c>
      <c r="B31" s="55">
        <v>13</v>
      </c>
      <c r="C31" s="55">
        <v>0</v>
      </c>
      <c r="D31" s="55">
        <v>8</v>
      </c>
      <c r="E31" s="55">
        <v>0</v>
      </c>
      <c r="F31" s="417" t="s">
        <v>76</v>
      </c>
    </row>
    <row r="32" spans="1:6" s="791" customFormat="1" ht="17.100000000000001" customHeight="1">
      <c r="A32" s="424" t="s">
        <v>77</v>
      </c>
      <c r="B32" s="55">
        <v>11</v>
      </c>
      <c r="C32" s="55">
        <v>0</v>
      </c>
      <c r="D32" s="55">
        <v>3</v>
      </c>
      <c r="E32" s="55">
        <v>0</v>
      </c>
      <c r="F32" s="417" t="s">
        <v>78</v>
      </c>
    </row>
    <row r="33" spans="1:6" s="791" customFormat="1" ht="17.100000000000001" customHeight="1">
      <c r="A33" s="101" t="s">
        <v>79</v>
      </c>
      <c r="B33" s="55">
        <v>48</v>
      </c>
      <c r="C33" s="55">
        <v>0</v>
      </c>
      <c r="D33" s="55">
        <v>1</v>
      </c>
      <c r="E33" s="55">
        <v>0</v>
      </c>
      <c r="F33" s="417" t="s">
        <v>80</v>
      </c>
    </row>
    <row r="34" spans="1:6" s="788" customFormat="1" ht="17.100000000000001" customHeight="1">
      <c r="A34" s="425" t="s">
        <v>81</v>
      </c>
      <c r="B34" s="55">
        <v>9</v>
      </c>
      <c r="C34" s="55">
        <v>0</v>
      </c>
      <c r="D34" s="55">
        <v>4</v>
      </c>
      <c r="E34" s="55">
        <v>0</v>
      </c>
      <c r="F34" s="417" t="s">
        <v>1535</v>
      </c>
    </row>
    <row r="35" spans="1:6" s="791" customFormat="1" ht="17.100000000000001" customHeight="1">
      <c r="A35" s="101" t="s">
        <v>82</v>
      </c>
      <c r="B35" s="55">
        <v>10</v>
      </c>
      <c r="C35" s="55">
        <v>0</v>
      </c>
      <c r="D35" s="55">
        <v>2</v>
      </c>
      <c r="E35" s="55">
        <v>0</v>
      </c>
      <c r="F35" s="417" t="s">
        <v>83</v>
      </c>
    </row>
    <row r="36" spans="1:6" s="788" customFormat="1" ht="17.100000000000001" customHeight="1">
      <c r="A36" s="101" t="s">
        <v>84</v>
      </c>
      <c r="B36" s="55">
        <v>25</v>
      </c>
      <c r="C36" s="55">
        <v>0</v>
      </c>
      <c r="D36" s="55">
        <v>18</v>
      </c>
      <c r="E36" s="55">
        <v>0</v>
      </c>
      <c r="F36" s="417" t="s">
        <v>85</v>
      </c>
    </row>
    <row r="37" spans="1:6" s="791" customFormat="1" ht="17.100000000000001" customHeight="1">
      <c r="A37" s="101" t="s">
        <v>86</v>
      </c>
      <c r="B37" s="55">
        <v>23</v>
      </c>
      <c r="C37" s="55">
        <v>0</v>
      </c>
      <c r="D37" s="55">
        <v>12</v>
      </c>
      <c r="E37" s="55">
        <v>0</v>
      </c>
      <c r="F37" s="417" t="s">
        <v>87</v>
      </c>
    </row>
    <row r="38" spans="1:6" s="788" customFormat="1" ht="17.100000000000001" customHeight="1">
      <c r="A38" s="101" t="s">
        <v>88</v>
      </c>
      <c r="B38" s="55">
        <v>12</v>
      </c>
      <c r="C38" s="55">
        <v>0</v>
      </c>
      <c r="D38" s="55">
        <v>11</v>
      </c>
      <c r="E38" s="55">
        <v>0</v>
      </c>
      <c r="F38" s="417" t="s">
        <v>89</v>
      </c>
    </row>
    <row r="39" spans="1:6" s="791" customFormat="1" ht="17.100000000000001" customHeight="1">
      <c r="A39" s="85" t="s">
        <v>90</v>
      </c>
      <c r="B39" s="222">
        <f>SUM(B40:B46)</f>
        <v>198</v>
      </c>
      <c r="C39" s="1725">
        <f>SUM(C40:C46)</f>
        <v>0</v>
      </c>
      <c r="D39" s="222">
        <f>SUM(D40:D46)</f>
        <v>59</v>
      </c>
      <c r="E39" s="1725">
        <f>SUM(E40:E46)</f>
        <v>0</v>
      </c>
      <c r="F39" s="414" t="s">
        <v>91</v>
      </c>
    </row>
    <row r="40" spans="1:6" s="791" customFormat="1" ht="17.100000000000001" customHeight="1">
      <c r="A40" s="424" t="s">
        <v>92</v>
      </c>
      <c r="B40" s="55">
        <v>36</v>
      </c>
      <c r="C40" s="55">
        <v>0</v>
      </c>
      <c r="D40" s="55">
        <v>12</v>
      </c>
      <c r="E40" s="55">
        <v>0</v>
      </c>
      <c r="F40" s="423" t="s">
        <v>93</v>
      </c>
    </row>
    <row r="41" spans="1:6" s="791" customFormat="1" ht="17.100000000000001" customHeight="1">
      <c r="A41" s="424" t="s">
        <v>94</v>
      </c>
      <c r="B41" s="55">
        <v>26</v>
      </c>
      <c r="C41" s="55">
        <v>0</v>
      </c>
      <c r="D41" s="55">
        <v>14</v>
      </c>
      <c r="E41" s="55">
        <v>0</v>
      </c>
      <c r="F41" s="417" t="s">
        <v>95</v>
      </c>
    </row>
    <row r="42" spans="1:6" s="791" customFormat="1" ht="17.100000000000001" customHeight="1">
      <c r="A42" s="424" t="s">
        <v>96</v>
      </c>
      <c r="B42" s="55">
        <v>23</v>
      </c>
      <c r="C42" s="55">
        <v>0</v>
      </c>
      <c r="D42" s="55">
        <v>0</v>
      </c>
      <c r="E42" s="55">
        <v>0</v>
      </c>
      <c r="F42" s="417" t="s">
        <v>97</v>
      </c>
    </row>
    <row r="43" spans="1:6" s="791" customFormat="1" ht="17.100000000000001" customHeight="1">
      <c r="A43" s="424" t="s">
        <v>98</v>
      </c>
      <c r="B43" s="55">
        <v>42</v>
      </c>
      <c r="C43" s="55">
        <v>0</v>
      </c>
      <c r="D43" s="55">
        <v>4</v>
      </c>
      <c r="E43" s="55">
        <v>0</v>
      </c>
      <c r="F43" s="417" t="s">
        <v>99</v>
      </c>
    </row>
    <row r="44" spans="1:6" s="788" customFormat="1" ht="17.100000000000001" customHeight="1">
      <c r="A44" s="424" t="s">
        <v>100</v>
      </c>
      <c r="B44" s="55">
        <v>24</v>
      </c>
      <c r="C44" s="55">
        <v>0</v>
      </c>
      <c r="D44" s="55">
        <v>12</v>
      </c>
      <c r="E44" s="55">
        <v>0</v>
      </c>
      <c r="F44" s="423" t="s">
        <v>101</v>
      </c>
    </row>
    <row r="45" spans="1:6" s="791" customFormat="1" ht="17.100000000000001" customHeight="1">
      <c r="A45" s="424" t="s">
        <v>102</v>
      </c>
      <c r="B45" s="55">
        <v>12</v>
      </c>
      <c r="C45" s="55">
        <v>0</v>
      </c>
      <c r="D45" s="55">
        <v>7</v>
      </c>
      <c r="E45" s="55">
        <v>0</v>
      </c>
      <c r="F45" s="423" t="s">
        <v>103</v>
      </c>
    </row>
    <row r="46" spans="1:6" s="791" customFormat="1" ht="17.100000000000001" customHeight="1">
      <c r="A46" s="424" t="s">
        <v>104</v>
      </c>
      <c r="B46" s="55">
        <v>35</v>
      </c>
      <c r="C46" s="55">
        <v>0</v>
      </c>
      <c r="D46" s="55">
        <v>10</v>
      </c>
      <c r="E46" s="55">
        <v>0</v>
      </c>
      <c r="F46" s="417" t="s">
        <v>105</v>
      </c>
    </row>
    <row r="47" spans="1:6" s="151" customFormat="1" ht="17.100000000000001" customHeight="1">
      <c r="A47" s="95" t="s">
        <v>106</v>
      </c>
      <c r="B47" s="222">
        <f>SUM(B48:B52)</f>
        <v>107</v>
      </c>
      <c r="C47" s="222">
        <f>SUM(C48:C52)</f>
        <v>1</v>
      </c>
      <c r="D47" s="222">
        <f>SUM(D48:D52)</f>
        <v>58</v>
      </c>
      <c r="E47" s="55">
        <f>SUM(E48:E52)</f>
        <v>0</v>
      </c>
      <c r="F47" s="414" t="s">
        <v>107</v>
      </c>
    </row>
    <row r="48" spans="1:6" s="791" customFormat="1" ht="17.100000000000001" customHeight="1">
      <c r="A48" s="426" t="s">
        <v>108</v>
      </c>
      <c r="B48" s="55">
        <v>20</v>
      </c>
      <c r="C48" s="55">
        <v>0</v>
      </c>
      <c r="D48" s="55">
        <v>15</v>
      </c>
      <c r="E48" s="55">
        <v>0</v>
      </c>
      <c r="F48" s="417" t="s">
        <v>109</v>
      </c>
    </row>
    <row r="49" spans="1:6" s="791" customFormat="1" ht="17.100000000000001" customHeight="1">
      <c r="A49" s="424" t="s">
        <v>110</v>
      </c>
      <c r="B49" s="55">
        <v>25</v>
      </c>
      <c r="C49" s="55">
        <v>1</v>
      </c>
      <c r="D49" s="55">
        <v>13</v>
      </c>
      <c r="E49" s="55">
        <v>0</v>
      </c>
      <c r="F49" s="417" t="s">
        <v>111</v>
      </c>
    </row>
    <row r="50" spans="1:6" s="791" customFormat="1" ht="17.100000000000001" customHeight="1">
      <c r="A50" s="424" t="s">
        <v>112</v>
      </c>
      <c r="B50" s="55">
        <v>18</v>
      </c>
      <c r="C50" s="55">
        <v>0</v>
      </c>
      <c r="D50" s="55">
        <v>12</v>
      </c>
      <c r="E50" s="55">
        <v>0</v>
      </c>
      <c r="F50" s="417" t="s">
        <v>113</v>
      </c>
    </row>
    <row r="51" spans="1:6" s="791" customFormat="1" ht="17.100000000000001" customHeight="1">
      <c r="A51" s="424" t="s">
        <v>114</v>
      </c>
      <c r="B51" s="55">
        <v>20</v>
      </c>
      <c r="C51" s="55">
        <v>0</v>
      </c>
      <c r="D51" s="55">
        <v>11</v>
      </c>
      <c r="E51" s="55">
        <v>0</v>
      </c>
      <c r="F51" s="417" t="s">
        <v>115</v>
      </c>
    </row>
    <row r="52" spans="1:6" s="791" customFormat="1" ht="17.100000000000001" customHeight="1">
      <c r="A52" s="424" t="s">
        <v>116</v>
      </c>
      <c r="B52" s="55">
        <v>24</v>
      </c>
      <c r="C52" s="55">
        <v>0</v>
      </c>
      <c r="D52" s="55">
        <v>7</v>
      </c>
      <c r="E52" s="55">
        <v>0</v>
      </c>
      <c r="F52" s="423" t="s">
        <v>117</v>
      </c>
    </row>
    <row r="53" spans="1:6" s="791" customFormat="1" ht="15" customHeight="1">
      <c r="A53" s="795"/>
      <c r="B53" s="796"/>
      <c r="C53" s="797"/>
      <c r="D53" s="798"/>
      <c r="E53" s="796"/>
      <c r="F53" s="799"/>
    </row>
    <row r="54" spans="1:6" s="791" customFormat="1" ht="18" customHeight="1">
      <c r="A54" s="767" t="s">
        <v>501</v>
      </c>
      <c r="B54" s="782"/>
      <c r="C54" s="783"/>
      <c r="D54" s="782"/>
      <c r="E54" s="2539" t="s">
        <v>502</v>
      </c>
      <c r="F54" s="2539"/>
    </row>
    <row r="55" spans="1:6" s="791" customFormat="1" ht="15" customHeight="1">
      <c r="A55" s="784"/>
      <c r="B55" s="782"/>
      <c r="C55" s="783"/>
      <c r="D55" s="782"/>
      <c r="E55" s="782"/>
      <c r="F55" s="803"/>
    </row>
    <row r="56" spans="1:6" s="791" customFormat="1" ht="20.25" customHeight="1">
      <c r="A56" s="2228" t="s">
        <v>2403</v>
      </c>
      <c r="B56" s="2229"/>
      <c r="C56" s="2230"/>
      <c r="D56" s="2229"/>
      <c r="E56" s="2541" t="s">
        <v>2405</v>
      </c>
      <c r="F56" s="2541"/>
    </row>
    <row r="57" spans="1:6" s="791" customFormat="1" ht="21" customHeight="1">
      <c r="A57" s="2228" t="s">
        <v>2407</v>
      </c>
      <c r="B57" s="2229"/>
      <c r="C57" s="2230"/>
      <c r="D57" s="2229"/>
      <c r="E57" s="2229"/>
      <c r="F57" s="2231" t="s">
        <v>2408</v>
      </c>
    </row>
    <row r="58" spans="1:6" s="788" customFormat="1" ht="15" customHeight="1">
      <c r="A58" s="784"/>
      <c r="B58" s="782"/>
      <c r="C58" s="783"/>
      <c r="D58" s="782"/>
      <c r="E58" s="782"/>
      <c r="F58" s="804"/>
    </row>
    <row r="59" spans="1:6" s="791" customFormat="1" ht="15" customHeight="1">
      <c r="A59" s="1759" t="s">
        <v>2357</v>
      </c>
      <c r="B59" s="2542" t="s">
        <v>515</v>
      </c>
      <c r="C59" s="2542"/>
      <c r="D59" s="2542" t="s">
        <v>516</v>
      </c>
      <c r="E59" s="2542"/>
      <c r="F59" s="1658" t="s">
        <v>2356</v>
      </c>
    </row>
    <row r="60" spans="1:6" s="791" customFormat="1" ht="15" customHeight="1">
      <c r="A60" s="784"/>
      <c r="B60" s="2543" t="s">
        <v>455</v>
      </c>
      <c r="C60" s="2543"/>
      <c r="D60" s="2544" t="s">
        <v>336</v>
      </c>
      <c r="E60" s="2544"/>
      <c r="F60" s="784"/>
    </row>
    <row r="61" spans="1:6" s="791" customFormat="1" ht="15" customHeight="1">
      <c r="A61" s="784"/>
      <c r="B61" s="602" t="s">
        <v>234</v>
      </c>
      <c r="C61" s="805" t="s">
        <v>420</v>
      </c>
      <c r="D61" s="602" t="s">
        <v>234</v>
      </c>
      <c r="E61" s="805" t="s">
        <v>420</v>
      </c>
      <c r="F61" s="787"/>
    </row>
    <row r="62" spans="1:6" s="791" customFormat="1" ht="15" customHeight="1">
      <c r="A62" s="252"/>
      <c r="B62" s="806" t="s">
        <v>262</v>
      </c>
      <c r="C62" s="807" t="s">
        <v>522</v>
      </c>
      <c r="D62" s="806" t="s">
        <v>369</v>
      </c>
      <c r="E62" s="807" t="s">
        <v>522</v>
      </c>
      <c r="F62" s="256"/>
    </row>
    <row r="63" spans="1:6" s="791" customFormat="1" ht="15" customHeight="1">
      <c r="B63" s="808"/>
      <c r="C63" s="808"/>
      <c r="D63" s="808"/>
      <c r="E63" s="808"/>
      <c r="F63" s="809"/>
    </row>
    <row r="64" spans="1:6" s="788" customFormat="1" ht="15" customHeight="1">
      <c r="A64" s="85" t="s">
        <v>120</v>
      </c>
      <c r="B64" s="260">
        <f>SUM(B65:B73)</f>
        <v>263</v>
      </c>
      <c r="C64" s="260">
        <f>SUM(C65:C73)</f>
        <v>4</v>
      </c>
      <c r="D64" s="260">
        <f>SUM(D65:D73)</f>
        <v>59</v>
      </c>
      <c r="E64" s="260">
        <f>SUM(E65:E73)</f>
        <v>2</v>
      </c>
      <c r="F64" s="96" t="s">
        <v>121</v>
      </c>
    </row>
    <row r="65" spans="1:6" s="791" customFormat="1" ht="15" customHeight="1">
      <c r="A65" s="261" t="s">
        <v>122</v>
      </c>
      <c r="B65" s="55">
        <v>11</v>
      </c>
      <c r="C65" s="55">
        <v>0</v>
      </c>
      <c r="D65" s="55">
        <v>5</v>
      </c>
      <c r="E65" s="55">
        <v>0</v>
      </c>
      <c r="F65" s="262" t="s">
        <v>123</v>
      </c>
    </row>
    <row r="66" spans="1:6" s="791" customFormat="1" ht="15" customHeight="1">
      <c r="A66" s="261" t="s">
        <v>124</v>
      </c>
      <c r="B66" s="55">
        <v>19</v>
      </c>
      <c r="C66" s="55">
        <v>1</v>
      </c>
      <c r="D66" s="55">
        <v>4</v>
      </c>
      <c r="E66" s="55">
        <v>0</v>
      </c>
      <c r="F66" s="262" t="s">
        <v>125</v>
      </c>
    </row>
    <row r="67" spans="1:6" s="791" customFormat="1" ht="15" customHeight="1">
      <c r="A67" s="263" t="s">
        <v>220</v>
      </c>
      <c r="B67" s="264">
        <v>115</v>
      </c>
      <c r="C67" s="264">
        <v>0</v>
      </c>
      <c r="D67" s="264">
        <v>0</v>
      </c>
      <c r="E67" s="264">
        <v>0</v>
      </c>
      <c r="F67" s="262" t="s">
        <v>127</v>
      </c>
    </row>
    <row r="68" spans="1:6" s="791" customFormat="1" ht="15" customHeight="1">
      <c r="A68" s="261" t="s">
        <v>128</v>
      </c>
      <c r="B68" s="55">
        <v>21</v>
      </c>
      <c r="C68" s="55">
        <v>0</v>
      </c>
      <c r="D68" s="55">
        <v>8</v>
      </c>
      <c r="E68" s="55">
        <v>0</v>
      </c>
      <c r="F68" s="262" t="s">
        <v>129</v>
      </c>
    </row>
    <row r="69" spans="1:6" s="791" customFormat="1" ht="15" customHeight="1">
      <c r="A69" s="261" t="s">
        <v>130</v>
      </c>
      <c r="B69" s="55">
        <v>19</v>
      </c>
      <c r="C69" s="55">
        <v>1</v>
      </c>
      <c r="D69" s="55">
        <v>10</v>
      </c>
      <c r="E69" s="55">
        <v>1</v>
      </c>
      <c r="F69" s="262" t="s">
        <v>131</v>
      </c>
    </row>
    <row r="70" spans="1:6" s="791" customFormat="1" ht="15" customHeight="1">
      <c r="A70" s="261" t="s">
        <v>132</v>
      </c>
      <c r="B70" s="55">
        <v>21</v>
      </c>
      <c r="C70" s="55">
        <v>0</v>
      </c>
      <c r="D70" s="55">
        <v>11</v>
      </c>
      <c r="E70" s="55">
        <v>0</v>
      </c>
      <c r="F70" s="262" t="s">
        <v>133</v>
      </c>
    </row>
    <row r="71" spans="1:6" s="788" customFormat="1" ht="15" customHeight="1">
      <c r="A71" s="261" t="s">
        <v>134</v>
      </c>
      <c r="B71" s="55">
        <v>20</v>
      </c>
      <c r="C71" s="55">
        <v>1</v>
      </c>
      <c r="D71" s="55">
        <v>3</v>
      </c>
      <c r="E71" s="55">
        <v>1</v>
      </c>
      <c r="F71" s="262" t="s">
        <v>135</v>
      </c>
    </row>
    <row r="72" spans="1:6" ht="15" customHeight="1">
      <c r="A72" s="261" t="s">
        <v>136</v>
      </c>
      <c r="B72" s="55">
        <v>22</v>
      </c>
      <c r="C72" s="55">
        <v>1</v>
      </c>
      <c r="D72" s="55">
        <v>8</v>
      </c>
      <c r="E72" s="55">
        <v>0</v>
      </c>
      <c r="F72" s="262" t="s">
        <v>137</v>
      </c>
    </row>
    <row r="73" spans="1:6" s="151" customFormat="1" ht="12" customHeight="1">
      <c r="A73" s="261" t="s">
        <v>138</v>
      </c>
      <c r="B73" s="55">
        <v>15</v>
      </c>
      <c r="C73" s="55">
        <v>0</v>
      </c>
      <c r="D73" s="55">
        <v>10</v>
      </c>
      <c r="E73" s="55">
        <v>0</v>
      </c>
      <c r="F73" s="262" t="s">
        <v>139</v>
      </c>
    </row>
    <row r="74" spans="1:6" ht="14.25">
      <c r="A74" s="93" t="s">
        <v>140</v>
      </c>
      <c r="B74" s="260">
        <f>SUM(B75:B82)</f>
        <v>154</v>
      </c>
      <c r="C74" s="55">
        <v>0</v>
      </c>
      <c r="D74" s="260">
        <f>SUM(D75:D82)</f>
        <v>59</v>
      </c>
      <c r="E74" s="55">
        <v>0</v>
      </c>
      <c r="F74" s="94" t="s">
        <v>141</v>
      </c>
    </row>
    <row r="75" spans="1:6" ht="15">
      <c r="A75" s="261" t="s">
        <v>142</v>
      </c>
      <c r="B75" s="55">
        <v>13</v>
      </c>
      <c r="C75" s="55">
        <v>0</v>
      </c>
      <c r="D75" s="55">
        <v>6</v>
      </c>
      <c r="E75" s="55">
        <v>0</v>
      </c>
      <c r="F75" s="262" t="s">
        <v>143</v>
      </c>
    </row>
    <row r="76" spans="1:6" ht="15">
      <c r="A76" s="261" t="s">
        <v>144</v>
      </c>
      <c r="B76" s="55">
        <v>12</v>
      </c>
      <c r="C76" s="55">
        <v>0</v>
      </c>
      <c r="D76" s="55">
        <v>8</v>
      </c>
      <c r="E76" s="55">
        <v>0</v>
      </c>
      <c r="F76" s="262" t="s">
        <v>145</v>
      </c>
    </row>
    <row r="77" spans="1:6" ht="15">
      <c r="A77" s="261" t="s">
        <v>146</v>
      </c>
      <c r="B77" s="55">
        <v>20</v>
      </c>
      <c r="C77" s="55">
        <v>0</v>
      </c>
      <c r="D77" s="55">
        <v>12</v>
      </c>
      <c r="E77" s="55">
        <v>0</v>
      </c>
      <c r="F77" s="262" t="s">
        <v>147</v>
      </c>
    </row>
    <row r="78" spans="1:6" ht="15">
      <c r="A78" s="261" t="s">
        <v>148</v>
      </c>
      <c r="B78" s="55">
        <v>17</v>
      </c>
      <c r="C78" s="55">
        <v>0</v>
      </c>
      <c r="D78" s="55">
        <v>8</v>
      </c>
      <c r="E78" s="55">
        <v>0</v>
      </c>
      <c r="F78" s="262" t="s">
        <v>149</v>
      </c>
    </row>
    <row r="79" spans="1:6" ht="15">
      <c r="A79" s="261" t="s">
        <v>150</v>
      </c>
      <c r="B79" s="55">
        <v>49</v>
      </c>
      <c r="C79" s="55">
        <v>0</v>
      </c>
      <c r="D79" s="55">
        <v>9</v>
      </c>
      <c r="E79" s="55">
        <v>0</v>
      </c>
      <c r="F79" s="262" t="s">
        <v>151</v>
      </c>
    </row>
    <row r="80" spans="1:6" ht="15">
      <c r="A80" s="261" t="s">
        <v>152</v>
      </c>
      <c r="B80" s="55">
        <v>12</v>
      </c>
      <c r="C80" s="55">
        <v>0</v>
      </c>
      <c r="D80" s="55">
        <v>6</v>
      </c>
      <c r="E80" s="55">
        <v>0</v>
      </c>
      <c r="F80" s="262" t="s">
        <v>153</v>
      </c>
    </row>
    <row r="81" spans="1:6" ht="15">
      <c r="A81" s="261" t="s">
        <v>154</v>
      </c>
      <c r="B81" s="55">
        <v>20</v>
      </c>
      <c r="C81" s="55">
        <v>0</v>
      </c>
      <c r="D81" s="55">
        <v>5</v>
      </c>
      <c r="E81" s="55">
        <v>0</v>
      </c>
      <c r="F81" s="262" t="s">
        <v>1823</v>
      </c>
    </row>
    <row r="82" spans="1:6" ht="15">
      <c r="A82" s="261" t="s">
        <v>155</v>
      </c>
      <c r="B82" s="55">
        <v>11</v>
      </c>
      <c r="C82" s="55">
        <v>0</v>
      </c>
      <c r="D82" s="55">
        <v>5</v>
      </c>
      <c r="E82" s="55">
        <v>0</v>
      </c>
      <c r="F82" s="262" t="s">
        <v>156</v>
      </c>
    </row>
    <row r="83" spans="1:6" ht="14.25">
      <c r="A83" s="95" t="s">
        <v>157</v>
      </c>
      <c r="B83" s="260">
        <f>SUM(B84:B88)</f>
        <v>96</v>
      </c>
      <c r="C83" s="55">
        <f>SUM(C84:C88)</f>
        <v>0</v>
      </c>
      <c r="D83" s="260">
        <f>SUM(D84:D88)</f>
        <v>53</v>
      </c>
      <c r="E83" s="55">
        <f>SUM(E84:E88)</f>
        <v>0</v>
      </c>
      <c r="F83" s="96" t="s">
        <v>158</v>
      </c>
    </row>
    <row r="84" spans="1:6" ht="15">
      <c r="A84" s="261" t="s">
        <v>159</v>
      </c>
      <c r="B84" s="55">
        <v>25</v>
      </c>
      <c r="C84" s="55">
        <v>0</v>
      </c>
      <c r="D84" s="55">
        <v>8</v>
      </c>
      <c r="E84" s="55">
        <v>0</v>
      </c>
      <c r="F84" s="262" t="s">
        <v>160</v>
      </c>
    </row>
    <row r="85" spans="1:6" ht="15">
      <c r="A85" s="261" t="s">
        <v>161</v>
      </c>
      <c r="B85" s="55">
        <v>13</v>
      </c>
      <c r="C85" s="55">
        <v>0</v>
      </c>
      <c r="D85" s="55">
        <v>8</v>
      </c>
      <c r="E85" s="55">
        <v>0</v>
      </c>
      <c r="F85" s="262" t="s">
        <v>162</v>
      </c>
    </row>
    <row r="86" spans="1:6" ht="15">
      <c r="A86" s="261" t="s">
        <v>163</v>
      </c>
      <c r="B86" s="55">
        <v>14</v>
      </c>
      <c r="C86" s="55">
        <v>0</v>
      </c>
      <c r="D86" s="55">
        <v>6</v>
      </c>
      <c r="E86" s="55">
        <v>0</v>
      </c>
      <c r="F86" s="262" t="s">
        <v>164</v>
      </c>
    </row>
    <row r="87" spans="1:6" ht="15">
      <c r="A87" s="261" t="s">
        <v>165</v>
      </c>
      <c r="B87" s="55">
        <v>20</v>
      </c>
      <c r="C87" s="55">
        <v>0</v>
      </c>
      <c r="D87" s="55">
        <v>12</v>
      </c>
      <c r="E87" s="55">
        <v>0</v>
      </c>
      <c r="F87" s="262" t="s">
        <v>166</v>
      </c>
    </row>
    <row r="88" spans="1:6" ht="15">
      <c r="A88" s="261" t="s">
        <v>167</v>
      </c>
      <c r="B88" s="55">
        <v>24</v>
      </c>
      <c r="C88" s="55">
        <v>0</v>
      </c>
      <c r="D88" s="55">
        <v>19</v>
      </c>
      <c r="E88" s="55">
        <v>0</v>
      </c>
      <c r="F88" s="262" t="s">
        <v>168</v>
      </c>
    </row>
    <row r="89" spans="1:6" ht="14.25">
      <c r="A89" s="93" t="s">
        <v>169</v>
      </c>
      <c r="B89" s="260">
        <f>SUM(B90:B95)</f>
        <v>127</v>
      </c>
      <c r="C89" s="260">
        <f>SUM(C90:C95)</f>
        <v>6</v>
      </c>
      <c r="D89" s="260">
        <f>SUM(D90:D95)</f>
        <v>51</v>
      </c>
      <c r="E89" s="260">
        <f>SUM(E90:E95)</f>
        <v>6</v>
      </c>
      <c r="F89" s="94" t="s">
        <v>170</v>
      </c>
    </row>
    <row r="90" spans="1:6" ht="15">
      <c r="A90" s="261" t="s">
        <v>171</v>
      </c>
      <c r="B90" s="55">
        <v>26</v>
      </c>
      <c r="C90" s="55">
        <v>0</v>
      </c>
      <c r="D90" s="55">
        <v>6</v>
      </c>
      <c r="E90" s="55">
        <v>0</v>
      </c>
      <c r="F90" s="262" t="s">
        <v>172</v>
      </c>
    </row>
    <row r="91" spans="1:6" ht="15">
      <c r="A91" s="261" t="s">
        <v>173</v>
      </c>
      <c r="B91" s="55">
        <v>18</v>
      </c>
      <c r="C91" s="55">
        <v>0</v>
      </c>
      <c r="D91" s="55">
        <v>13</v>
      </c>
      <c r="E91" s="55">
        <v>0</v>
      </c>
      <c r="F91" s="262" t="s">
        <v>1825</v>
      </c>
    </row>
    <row r="92" spans="1:6" ht="15">
      <c r="A92" s="261" t="s">
        <v>175</v>
      </c>
      <c r="B92" s="55">
        <v>23</v>
      </c>
      <c r="C92" s="55">
        <v>0</v>
      </c>
      <c r="D92" s="55">
        <v>2</v>
      </c>
      <c r="E92" s="55">
        <v>0</v>
      </c>
      <c r="F92" s="262" t="s">
        <v>1836</v>
      </c>
    </row>
    <row r="93" spans="1:6" ht="15">
      <c r="A93" s="261" t="s">
        <v>177</v>
      </c>
      <c r="B93" s="55">
        <v>33</v>
      </c>
      <c r="C93" s="55">
        <v>0</v>
      </c>
      <c r="D93" s="55">
        <v>15</v>
      </c>
      <c r="E93" s="55">
        <v>0</v>
      </c>
      <c r="F93" s="262" t="s">
        <v>178</v>
      </c>
    </row>
    <row r="94" spans="1:6" ht="15">
      <c r="A94" s="261" t="s">
        <v>179</v>
      </c>
      <c r="B94" s="55">
        <v>13</v>
      </c>
      <c r="C94" s="55">
        <v>0</v>
      </c>
      <c r="D94" s="55">
        <v>7</v>
      </c>
      <c r="E94" s="55">
        <v>0</v>
      </c>
      <c r="F94" s="262" t="s">
        <v>180</v>
      </c>
    </row>
    <row r="95" spans="1:6" ht="15">
      <c r="A95" s="261" t="s">
        <v>181</v>
      </c>
      <c r="B95" s="55">
        <v>14</v>
      </c>
      <c r="C95" s="55">
        <v>6</v>
      </c>
      <c r="D95" s="55">
        <v>8</v>
      </c>
      <c r="E95" s="55">
        <v>6</v>
      </c>
      <c r="F95" s="262" t="s">
        <v>182</v>
      </c>
    </row>
    <row r="96" spans="1:6" ht="14.25">
      <c r="A96" s="98" t="s">
        <v>183</v>
      </c>
      <c r="B96" s="260">
        <f>SUM(B97:B100)</f>
        <v>46</v>
      </c>
      <c r="C96" s="55">
        <f>SUM(C97:C100)</f>
        <v>0</v>
      </c>
      <c r="D96" s="260">
        <f>SUM(D97:D100)</f>
        <v>18</v>
      </c>
      <c r="E96" s="55">
        <f>SUM(E97:E100)</f>
        <v>0</v>
      </c>
      <c r="F96" s="94" t="s">
        <v>184</v>
      </c>
    </row>
    <row r="97" spans="1:6" ht="15">
      <c r="A97" s="261" t="s">
        <v>185</v>
      </c>
      <c r="B97" s="55">
        <v>7</v>
      </c>
      <c r="C97" s="55">
        <v>0</v>
      </c>
      <c r="D97" s="55">
        <v>2</v>
      </c>
      <c r="E97" s="55">
        <v>0</v>
      </c>
      <c r="F97" s="262" t="s">
        <v>186</v>
      </c>
    </row>
    <row r="98" spans="1:6" ht="15">
      <c r="A98" s="261" t="s">
        <v>187</v>
      </c>
      <c r="B98" s="55">
        <v>21</v>
      </c>
      <c r="C98" s="55">
        <v>0</v>
      </c>
      <c r="D98" s="55">
        <v>10</v>
      </c>
      <c r="E98" s="55">
        <v>0</v>
      </c>
      <c r="F98" s="262" t="s">
        <v>188</v>
      </c>
    </row>
    <row r="99" spans="1:6" ht="15">
      <c r="A99" s="261" t="s">
        <v>189</v>
      </c>
      <c r="B99" s="55">
        <v>9</v>
      </c>
      <c r="C99" s="55">
        <v>0</v>
      </c>
      <c r="D99" s="55">
        <v>6</v>
      </c>
      <c r="E99" s="55">
        <v>0</v>
      </c>
      <c r="F99" s="262" t="s">
        <v>190</v>
      </c>
    </row>
    <row r="100" spans="1:6" ht="15">
      <c r="A100" s="261" t="s">
        <v>191</v>
      </c>
      <c r="B100" s="55">
        <v>9</v>
      </c>
      <c r="C100" s="55">
        <v>0</v>
      </c>
      <c r="D100" s="55">
        <v>0</v>
      </c>
      <c r="E100" s="55">
        <v>0</v>
      </c>
      <c r="F100" s="262" t="s">
        <v>192</v>
      </c>
    </row>
    <row r="101" spans="1:6" ht="14.25">
      <c r="A101" s="85" t="s">
        <v>193</v>
      </c>
      <c r="B101" s="260">
        <f>SUM(B102:B105)</f>
        <v>27</v>
      </c>
      <c r="C101" s="55">
        <f>SUM(C102:C105)</f>
        <v>0</v>
      </c>
      <c r="D101" s="260">
        <f>SUM(D102:D105)</f>
        <v>1</v>
      </c>
      <c r="E101" s="55">
        <f>SUM(E102:E105)</f>
        <v>0</v>
      </c>
      <c r="F101" s="94" t="s">
        <v>194</v>
      </c>
    </row>
    <row r="102" spans="1:6" ht="15">
      <c r="A102" s="261" t="s">
        <v>195</v>
      </c>
      <c r="B102" s="55">
        <v>4</v>
      </c>
      <c r="C102" s="55">
        <v>0</v>
      </c>
      <c r="D102" s="55">
        <v>0</v>
      </c>
      <c r="E102" s="55">
        <v>0</v>
      </c>
      <c r="F102" s="262" t="s">
        <v>196</v>
      </c>
    </row>
    <row r="103" spans="1:6" ht="15">
      <c r="A103" s="261" t="s">
        <v>197</v>
      </c>
      <c r="B103" s="55">
        <v>5</v>
      </c>
      <c r="C103" s="55">
        <v>0</v>
      </c>
      <c r="D103" s="55">
        <v>0</v>
      </c>
      <c r="E103" s="55">
        <v>0</v>
      </c>
      <c r="F103" s="262" t="s">
        <v>198</v>
      </c>
    </row>
    <row r="104" spans="1:6" ht="15">
      <c r="A104" s="261" t="s">
        <v>2361</v>
      </c>
      <c r="B104" s="55">
        <v>16</v>
      </c>
      <c r="C104" s="55">
        <v>0</v>
      </c>
      <c r="D104" s="55">
        <v>0</v>
      </c>
      <c r="E104" s="55">
        <v>0</v>
      </c>
      <c r="F104" s="262" t="s">
        <v>199</v>
      </c>
    </row>
    <row r="105" spans="1:6" ht="15">
      <c r="A105" s="261" t="s">
        <v>200</v>
      </c>
      <c r="B105" s="55">
        <v>2</v>
      </c>
      <c r="C105" s="55">
        <v>0</v>
      </c>
      <c r="D105" s="55">
        <v>1</v>
      </c>
      <c r="E105" s="55">
        <v>0</v>
      </c>
      <c r="F105" s="262" t="s">
        <v>201</v>
      </c>
    </row>
    <row r="106" spans="1:6" ht="14.25">
      <c r="A106" s="98" t="s">
        <v>202</v>
      </c>
      <c r="B106" s="260">
        <f>SUM(B107:B108)</f>
        <v>9</v>
      </c>
      <c r="C106" s="55">
        <f>SUM(C107:C108)</f>
        <v>0</v>
      </c>
      <c r="D106" s="260">
        <f>SUM(D107:D108)</f>
        <v>1</v>
      </c>
      <c r="E106" s="55">
        <f>SUM(E107:E108)</f>
        <v>0</v>
      </c>
      <c r="F106" s="94" t="s">
        <v>203</v>
      </c>
    </row>
    <row r="107" spans="1:6" ht="15">
      <c r="A107" s="99" t="s">
        <v>204</v>
      </c>
      <c r="B107" s="55">
        <v>1</v>
      </c>
      <c r="C107" s="55">
        <v>0</v>
      </c>
      <c r="D107" s="55">
        <v>1</v>
      </c>
      <c r="E107" s="55">
        <v>0</v>
      </c>
      <c r="F107" s="100" t="s">
        <v>205</v>
      </c>
    </row>
    <row r="108" spans="1:6" ht="15">
      <c r="A108" s="101" t="s">
        <v>206</v>
      </c>
      <c r="B108" s="55">
        <v>8</v>
      </c>
      <c r="C108" s="55">
        <v>0</v>
      </c>
      <c r="D108" s="55">
        <v>0</v>
      </c>
      <c r="E108" s="55">
        <v>0</v>
      </c>
      <c r="F108" s="100" t="s">
        <v>2358</v>
      </c>
    </row>
    <row r="109" spans="1:6" ht="14.25">
      <c r="A109" s="265" t="s">
        <v>223</v>
      </c>
      <c r="B109" s="266">
        <f>SUM(B106+B101+B96+B89+B83+B74+B64+B47+B39+B29+B20+B11)</f>
        <v>1505</v>
      </c>
      <c r="C109" s="266">
        <f t="shared" ref="C109:E109" si="0">SUM(C106+C101+C96+C89+C83+C74+C64+C47+C39+C29+C20+C11)</f>
        <v>14</v>
      </c>
      <c r="D109" s="266">
        <f t="shared" si="0"/>
        <v>534</v>
      </c>
      <c r="E109" s="266">
        <f t="shared" si="0"/>
        <v>11</v>
      </c>
      <c r="F109" s="267" t="s">
        <v>15</v>
      </c>
    </row>
    <row r="110" spans="1:6" ht="15.75">
      <c r="A110" s="265"/>
      <c r="B110" s="746"/>
      <c r="C110" s="746"/>
      <c r="D110" s="746"/>
      <c r="E110" s="746"/>
      <c r="F110" s="268"/>
    </row>
    <row r="111" spans="1:6" ht="15.75">
      <c r="A111" s="265"/>
      <c r="B111" s="746"/>
      <c r="C111" s="746"/>
      <c r="D111" s="746"/>
      <c r="E111" s="746"/>
      <c r="F111" s="268"/>
    </row>
    <row r="112" spans="1:6" ht="15.75">
      <c r="A112" s="265"/>
      <c r="B112" s="746"/>
      <c r="C112" s="746"/>
      <c r="D112" s="746"/>
      <c r="E112" s="746"/>
      <c r="F112" s="268"/>
    </row>
    <row r="113" spans="1:6">
      <c r="A113" s="611"/>
      <c r="B113" s="768"/>
      <c r="C113" s="768"/>
      <c r="D113" s="768"/>
      <c r="E113" s="769"/>
      <c r="F113" s="658"/>
    </row>
    <row r="114" spans="1:6" ht="15">
      <c r="A114" s="1726" t="s">
        <v>1828</v>
      </c>
      <c r="B114" s="32"/>
      <c r="C114" s="32"/>
      <c r="D114" s="606"/>
      <c r="F114" s="586" t="s">
        <v>1827</v>
      </c>
    </row>
    <row r="115" spans="1:6">
      <c r="A115" s="802"/>
      <c r="B115" s="288"/>
      <c r="C115" s="288"/>
      <c r="D115" s="810"/>
      <c r="E115" s="810"/>
      <c r="F115" s="802"/>
    </row>
  </sheetData>
  <mergeCells count="12">
    <mergeCell ref="E1:F1"/>
    <mergeCell ref="E3:F3"/>
    <mergeCell ref="B6:C6"/>
    <mergeCell ref="D6:E6"/>
    <mergeCell ref="B7:C7"/>
    <mergeCell ref="D7:E7"/>
    <mergeCell ref="E54:F54"/>
    <mergeCell ref="E56:F56"/>
    <mergeCell ref="B59:C59"/>
    <mergeCell ref="D59:E59"/>
    <mergeCell ref="B60:C60"/>
    <mergeCell ref="D60:E60"/>
  </mergeCells>
  <pageMargins left="0.78740157480314965" right="0.78740157480314965" top="1.1811023622047245" bottom="0.98425196850393704" header="0.51181102362204722" footer="0.51181102362204722"/>
  <pageSetup paperSize="9" scale="75" orientation="portrait" r:id="rId1"/>
  <headerFooter alignWithMargins="0"/>
  <rowBreaks count="1" manualBreakCount="1">
    <brk id="53" max="16383" man="1"/>
  </rowBreaks>
</worksheet>
</file>

<file path=xl/worksheets/sheet29.xml><?xml version="1.0" encoding="utf-8"?>
<worksheet xmlns="http://schemas.openxmlformats.org/spreadsheetml/2006/main" xmlns:r="http://schemas.openxmlformats.org/officeDocument/2006/relationships">
  <sheetPr syncVertical="1" syncRef="A1">
    <tabColor theme="8" tint="0.39997558519241921"/>
  </sheetPr>
  <dimension ref="A1:F191"/>
  <sheetViews>
    <sheetView showGridLines="0" view="pageLayout" zoomScale="70" zoomScaleSheetLayoutView="93" zoomScalePageLayoutView="70" workbookViewId="0">
      <selection activeCell="A3" sqref="A3:F5"/>
    </sheetView>
  </sheetViews>
  <sheetFormatPr baseColWidth="10" defaultColWidth="11" defaultRowHeight="12.75"/>
  <cols>
    <col min="1" max="1" width="31.28515625" style="813" customWidth="1"/>
    <col min="2" max="2" width="12.42578125" style="812" customWidth="1"/>
    <col min="3" max="3" width="12.42578125" style="288" customWidth="1"/>
    <col min="4" max="5" width="12.42578125" style="812" customWidth="1"/>
    <col min="6" max="6" width="32.140625" style="813" customWidth="1"/>
    <col min="7" max="7" width="14.42578125" style="813" customWidth="1"/>
    <col min="8" max="8" width="4.140625" style="813" customWidth="1"/>
    <col min="9" max="10" width="11" style="813" customWidth="1"/>
    <col min="11" max="11" width="14.42578125" style="813" customWidth="1"/>
    <col min="12" max="12" width="4.140625" style="813" customWidth="1"/>
    <col min="13" max="13" width="14.42578125" style="813" customWidth="1"/>
    <col min="14" max="238" width="11" style="813"/>
    <col min="239" max="239" width="31.28515625" style="813" customWidth="1"/>
    <col min="240" max="243" width="10.7109375" style="813" customWidth="1"/>
    <col min="244" max="244" width="31.7109375" style="813" customWidth="1"/>
    <col min="245" max="245" width="11.42578125" style="813" customWidth="1"/>
    <col min="246" max="253" width="9.85546875" style="813" customWidth="1"/>
    <col min="254" max="257" width="11" style="813" customWidth="1"/>
    <col min="258" max="258" width="14.42578125" style="813" customWidth="1"/>
    <col min="259" max="259" width="4.140625" style="813" customWidth="1"/>
    <col min="260" max="260" width="13.28515625" style="813" customWidth="1"/>
    <col min="261" max="261" width="28.140625" style="813" customWidth="1"/>
    <col min="262" max="262" width="11" style="813" customWidth="1"/>
    <col min="263" max="263" width="14.42578125" style="813" customWidth="1"/>
    <col min="264" max="264" width="4.140625" style="813" customWidth="1"/>
    <col min="265" max="266" width="11" style="813" customWidth="1"/>
    <col min="267" max="267" width="14.42578125" style="813" customWidth="1"/>
    <col min="268" max="268" width="4.140625" style="813" customWidth="1"/>
    <col min="269" max="269" width="14.42578125" style="813" customWidth="1"/>
    <col min="270" max="494" width="11" style="813"/>
    <col min="495" max="495" width="31.28515625" style="813" customWidth="1"/>
    <col min="496" max="499" width="10.7109375" style="813" customWidth="1"/>
    <col min="500" max="500" width="31.7109375" style="813" customWidth="1"/>
    <col min="501" max="501" width="11.42578125" style="813" customWidth="1"/>
    <col min="502" max="509" width="9.85546875" style="813" customWidth="1"/>
    <col min="510" max="513" width="11" style="813" customWidth="1"/>
    <col min="514" max="514" width="14.42578125" style="813" customWidth="1"/>
    <col min="515" max="515" width="4.140625" style="813" customWidth="1"/>
    <col min="516" max="516" width="13.28515625" style="813" customWidth="1"/>
    <col min="517" max="517" width="28.140625" style="813" customWidth="1"/>
    <col min="518" max="518" width="11" style="813" customWidth="1"/>
    <col min="519" max="519" width="14.42578125" style="813" customWidth="1"/>
    <col min="520" max="520" width="4.140625" style="813" customWidth="1"/>
    <col min="521" max="522" width="11" style="813" customWidth="1"/>
    <col min="523" max="523" width="14.42578125" style="813" customWidth="1"/>
    <col min="524" max="524" width="4.140625" style="813" customWidth="1"/>
    <col min="525" max="525" width="14.42578125" style="813" customWidth="1"/>
    <col min="526" max="750" width="11" style="813"/>
    <col min="751" max="751" width="31.28515625" style="813" customWidth="1"/>
    <col min="752" max="755" width="10.7109375" style="813" customWidth="1"/>
    <col min="756" max="756" width="31.7109375" style="813" customWidth="1"/>
    <col min="757" max="757" width="11.42578125" style="813" customWidth="1"/>
    <col min="758" max="765" width="9.85546875" style="813" customWidth="1"/>
    <col min="766" max="769" width="11" style="813" customWidth="1"/>
    <col min="770" max="770" width="14.42578125" style="813" customWidth="1"/>
    <col min="771" max="771" width="4.140625" style="813" customWidth="1"/>
    <col min="772" max="772" width="13.28515625" style="813" customWidth="1"/>
    <col min="773" max="773" width="28.140625" style="813" customWidth="1"/>
    <col min="774" max="774" width="11" style="813" customWidth="1"/>
    <col min="775" max="775" width="14.42578125" style="813" customWidth="1"/>
    <col min="776" max="776" width="4.140625" style="813" customWidth="1"/>
    <col min="777" max="778" width="11" style="813" customWidth="1"/>
    <col min="779" max="779" width="14.42578125" style="813" customWidth="1"/>
    <col min="780" max="780" width="4.140625" style="813" customWidth="1"/>
    <col min="781" max="781" width="14.42578125" style="813" customWidth="1"/>
    <col min="782" max="1006" width="11" style="813"/>
    <col min="1007" max="1007" width="31.28515625" style="813" customWidth="1"/>
    <col min="1008" max="1011" width="10.7109375" style="813" customWidth="1"/>
    <col min="1012" max="1012" width="31.7109375" style="813" customWidth="1"/>
    <col min="1013" max="1013" width="11.42578125" style="813" customWidth="1"/>
    <col min="1014" max="1021" width="9.85546875" style="813" customWidth="1"/>
    <col min="1022" max="1025" width="11" style="813" customWidth="1"/>
    <col min="1026" max="1026" width="14.42578125" style="813" customWidth="1"/>
    <col min="1027" max="1027" width="4.140625" style="813" customWidth="1"/>
    <col min="1028" max="1028" width="13.28515625" style="813" customWidth="1"/>
    <col min="1029" max="1029" width="28.140625" style="813" customWidth="1"/>
    <col min="1030" max="1030" width="11" style="813" customWidth="1"/>
    <col min="1031" max="1031" width="14.42578125" style="813" customWidth="1"/>
    <col min="1032" max="1032" width="4.140625" style="813" customWidth="1"/>
    <col min="1033" max="1034" width="11" style="813" customWidth="1"/>
    <col min="1035" max="1035" width="14.42578125" style="813" customWidth="1"/>
    <col min="1036" max="1036" width="4.140625" style="813" customWidth="1"/>
    <col min="1037" max="1037" width="14.42578125" style="813" customWidth="1"/>
    <col min="1038" max="1262" width="11" style="813"/>
    <col min="1263" max="1263" width="31.28515625" style="813" customWidth="1"/>
    <col min="1264" max="1267" width="10.7109375" style="813" customWidth="1"/>
    <col min="1268" max="1268" width="31.7109375" style="813" customWidth="1"/>
    <col min="1269" max="1269" width="11.42578125" style="813" customWidth="1"/>
    <col min="1270" max="1277" width="9.85546875" style="813" customWidth="1"/>
    <col min="1278" max="1281" width="11" style="813" customWidth="1"/>
    <col min="1282" max="1282" width="14.42578125" style="813" customWidth="1"/>
    <col min="1283" max="1283" width="4.140625" style="813" customWidth="1"/>
    <col min="1284" max="1284" width="13.28515625" style="813" customWidth="1"/>
    <col min="1285" max="1285" width="28.140625" style="813" customWidth="1"/>
    <col min="1286" max="1286" width="11" style="813" customWidth="1"/>
    <col min="1287" max="1287" width="14.42578125" style="813" customWidth="1"/>
    <col min="1288" max="1288" width="4.140625" style="813" customWidth="1"/>
    <col min="1289" max="1290" width="11" style="813" customWidth="1"/>
    <col min="1291" max="1291" width="14.42578125" style="813" customWidth="1"/>
    <col min="1292" max="1292" width="4.140625" style="813" customWidth="1"/>
    <col min="1293" max="1293" width="14.42578125" style="813" customWidth="1"/>
    <col min="1294" max="1518" width="11" style="813"/>
    <col min="1519" max="1519" width="31.28515625" style="813" customWidth="1"/>
    <col min="1520" max="1523" width="10.7109375" style="813" customWidth="1"/>
    <col min="1524" max="1524" width="31.7109375" style="813" customWidth="1"/>
    <col min="1525" max="1525" width="11.42578125" style="813" customWidth="1"/>
    <col min="1526" max="1533" width="9.85546875" style="813" customWidth="1"/>
    <col min="1534" max="1537" width="11" style="813" customWidth="1"/>
    <col min="1538" max="1538" width="14.42578125" style="813" customWidth="1"/>
    <col min="1539" max="1539" width="4.140625" style="813" customWidth="1"/>
    <col min="1540" max="1540" width="13.28515625" style="813" customWidth="1"/>
    <col min="1541" max="1541" width="28.140625" style="813" customWidth="1"/>
    <col min="1542" max="1542" width="11" style="813" customWidth="1"/>
    <col min="1543" max="1543" width="14.42578125" style="813" customWidth="1"/>
    <col min="1544" max="1544" width="4.140625" style="813" customWidth="1"/>
    <col min="1545" max="1546" width="11" style="813" customWidth="1"/>
    <col min="1547" max="1547" width="14.42578125" style="813" customWidth="1"/>
    <col min="1548" max="1548" width="4.140625" style="813" customWidth="1"/>
    <col min="1549" max="1549" width="14.42578125" style="813" customWidth="1"/>
    <col min="1550" max="1774" width="11" style="813"/>
    <col min="1775" max="1775" width="31.28515625" style="813" customWidth="1"/>
    <col min="1776" max="1779" width="10.7109375" style="813" customWidth="1"/>
    <col min="1780" max="1780" width="31.7109375" style="813" customWidth="1"/>
    <col min="1781" max="1781" width="11.42578125" style="813" customWidth="1"/>
    <col min="1782" max="1789" width="9.85546875" style="813" customWidth="1"/>
    <col min="1790" max="1793" width="11" style="813" customWidth="1"/>
    <col min="1794" max="1794" width="14.42578125" style="813" customWidth="1"/>
    <col min="1795" max="1795" width="4.140625" style="813" customWidth="1"/>
    <col min="1796" max="1796" width="13.28515625" style="813" customWidth="1"/>
    <col min="1797" max="1797" width="28.140625" style="813" customWidth="1"/>
    <col min="1798" max="1798" width="11" style="813" customWidth="1"/>
    <col min="1799" max="1799" width="14.42578125" style="813" customWidth="1"/>
    <col min="1800" max="1800" width="4.140625" style="813" customWidth="1"/>
    <col min="1801" max="1802" width="11" style="813" customWidth="1"/>
    <col min="1803" max="1803" width="14.42578125" style="813" customWidth="1"/>
    <col min="1804" max="1804" width="4.140625" style="813" customWidth="1"/>
    <col min="1805" max="1805" width="14.42578125" style="813" customWidth="1"/>
    <col min="1806" max="2030" width="11" style="813"/>
    <col min="2031" max="2031" width="31.28515625" style="813" customWidth="1"/>
    <col min="2032" max="2035" width="10.7109375" style="813" customWidth="1"/>
    <col min="2036" max="2036" width="31.7109375" style="813" customWidth="1"/>
    <col min="2037" max="2037" width="11.42578125" style="813" customWidth="1"/>
    <col min="2038" max="2045" width="9.85546875" style="813" customWidth="1"/>
    <col min="2046" max="2049" width="11" style="813" customWidth="1"/>
    <col min="2050" max="2050" width="14.42578125" style="813" customWidth="1"/>
    <col min="2051" max="2051" width="4.140625" style="813" customWidth="1"/>
    <col min="2052" max="2052" width="13.28515625" style="813" customWidth="1"/>
    <col min="2053" max="2053" width="28.140625" style="813" customWidth="1"/>
    <col min="2054" max="2054" width="11" style="813" customWidth="1"/>
    <col min="2055" max="2055" width="14.42578125" style="813" customWidth="1"/>
    <col min="2056" max="2056" width="4.140625" style="813" customWidth="1"/>
    <col min="2057" max="2058" width="11" style="813" customWidth="1"/>
    <col min="2059" max="2059" width="14.42578125" style="813" customWidth="1"/>
    <col min="2060" max="2060" width="4.140625" style="813" customWidth="1"/>
    <col min="2061" max="2061" width="14.42578125" style="813" customWidth="1"/>
    <col min="2062" max="2286" width="11" style="813"/>
    <col min="2287" max="2287" width="31.28515625" style="813" customWidth="1"/>
    <col min="2288" max="2291" width="10.7109375" style="813" customWidth="1"/>
    <col min="2292" max="2292" width="31.7109375" style="813" customWidth="1"/>
    <col min="2293" max="2293" width="11.42578125" style="813" customWidth="1"/>
    <col min="2294" max="2301" width="9.85546875" style="813" customWidth="1"/>
    <col min="2302" max="2305" width="11" style="813" customWidth="1"/>
    <col min="2306" max="2306" width="14.42578125" style="813" customWidth="1"/>
    <col min="2307" max="2307" width="4.140625" style="813" customWidth="1"/>
    <col min="2308" max="2308" width="13.28515625" style="813" customWidth="1"/>
    <col min="2309" max="2309" width="28.140625" style="813" customWidth="1"/>
    <col min="2310" max="2310" width="11" style="813" customWidth="1"/>
    <col min="2311" max="2311" width="14.42578125" style="813" customWidth="1"/>
    <col min="2312" max="2312" width="4.140625" style="813" customWidth="1"/>
    <col min="2313" max="2314" width="11" style="813" customWidth="1"/>
    <col min="2315" max="2315" width="14.42578125" style="813" customWidth="1"/>
    <col min="2316" max="2316" width="4.140625" style="813" customWidth="1"/>
    <col min="2317" max="2317" width="14.42578125" style="813" customWidth="1"/>
    <col min="2318" max="2542" width="11" style="813"/>
    <col min="2543" max="2543" width="31.28515625" style="813" customWidth="1"/>
    <col min="2544" max="2547" width="10.7109375" style="813" customWidth="1"/>
    <col min="2548" max="2548" width="31.7109375" style="813" customWidth="1"/>
    <col min="2549" max="2549" width="11.42578125" style="813" customWidth="1"/>
    <col min="2550" max="2557" width="9.85546875" style="813" customWidth="1"/>
    <col min="2558" max="2561" width="11" style="813" customWidth="1"/>
    <col min="2562" max="2562" width="14.42578125" style="813" customWidth="1"/>
    <col min="2563" max="2563" width="4.140625" style="813" customWidth="1"/>
    <col min="2564" max="2564" width="13.28515625" style="813" customWidth="1"/>
    <col min="2565" max="2565" width="28.140625" style="813" customWidth="1"/>
    <col min="2566" max="2566" width="11" style="813" customWidth="1"/>
    <col min="2567" max="2567" width="14.42578125" style="813" customWidth="1"/>
    <col min="2568" max="2568" width="4.140625" style="813" customWidth="1"/>
    <col min="2569" max="2570" width="11" style="813" customWidth="1"/>
    <col min="2571" max="2571" width="14.42578125" style="813" customWidth="1"/>
    <col min="2572" max="2572" width="4.140625" style="813" customWidth="1"/>
    <col min="2573" max="2573" width="14.42578125" style="813" customWidth="1"/>
    <col min="2574" max="2798" width="11" style="813"/>
    <col min="2799" max="2799" width="31.28515625" style="813" customWidth="1"/>
    <col min="2800" max="2803" width="10.7109375" style="813" customWidth="1"/>
    <col min="2804" max="2804" width="31.7109375" style="813" customWidth="1"/>
    <col min="2805" max="2805" width="11.42578125" style="813" customWidth="1"/>
    <col min="2806" max="2813" width="9.85546875" style="813" customWidth="1"/>
    <col min="2814" max="2817" width="11" style="813" customWidth="1"/>
    <col min="2818" max="2818" width="14.42578125" style="813" customWidth="1"/>
    <col min="2819" max="2819" width="4.140625" style="813" customWidth="1"/>
    <col min="2820" max="2820" width="13.28515625" style="813" customWidth="1"/>
    <col min="2821" max="2821" width="28.140625" style="813" customWidth="1"/>
    <col min="2822" max="2822" width="11" style="813" customWidth="1"/>
    <col min="2823" max="2823" width="14.42578125" style="813" customWidth="1"/>
    <col min="2824" max="2824" width="4.140625" style="813" customWidth="1"/>
    <col min="2825" max="2826" width="11" style="813" customWidth="1"/>
    <col min="2827" max="2827" width="14.42578125" style="813" customWidth="1"/>
    <col min="2828" max="2828" width="4.140625" style="813" customWidth="1"/>
    <col min="2829" max="2829" width="14.42578125" style="813" customWidth="1"/>
    <col min="2830" max="3054" width="11" style="813"/>
    <col min="3055" max="3055" width="31.28515625" style="813" customWidth="1"/>
    <col min="3056" max="3059" width="10.7109375" style="813" customWidth="1"/>
    <col min="3060" max="3060" width="31.7109375" style="813" customWidth="1"/>
    <col min="3061" max="3061" width="11.42578125" style="813" customWidth="1"/>
    <col min="3062" max="3069" width="9.85546875" style="813" customWidth="1"/>
    <col min="3070" max="3073" width="11" style="813" customWidth="1"/>
    <col min="3074" max="3074" width="14.42578125" style="813" customWidth="1"/>
    <col min="3075" max="3075" width="4.140625" style="813" customWidth="1"/>
    <col min="3076" max="3076" width="13.28515625" style="813" customWidth="1"/>
    <col min="3077" max="3077" width="28.140625" style="813" customWidth="1"/>
    <col min="3078" max="3078" width="11" style="813" customWidth="1"/>
    <col min="3079" max="3079" width="14.42578125" style="813" customWidth="1"/>
    <col min="3080" max="3080" width="4.140625" style="813" customWidth="1"/>
    <col min="3081" max="3082" width="11" style="813" customWidth="1"/>
    <col min="3083" max="3083" width="14.42578125" style="813" customWidth="1"/>
    <col min="3084" max="3084" width="4.140625" style="813" customWidth="1"/>
    <col min="3085" max="3085" width="14.42578125" style="813" customWidth="1"/>
    <col min="3086" max="3310" width="11" style="813"/>
    <col min="3311" max="3311" width="31.28515625" style="813" customWidth="1"/>
    <col min="3312" max="3315" width="10.7109375" style="813" customWidth="1"/>
    <col min="3316" max="3316" width="31.7109375" style="813" customWidth="1"/>
    <col min="3317" max="3317" width="11.42578125" style="813" customWidth="1"/>
    <col min="3318" max="3325" width="9.85546875" style="813" customWidth="1"/>
    <col min="3326" max="3329" width="11" style="813" customWidth="1"/>
    <col min="3330" max="3330" width="14.42578125" style="813" customWidth="1"/>
    <col min="3331" max="3331" width="4.140625" style="813" customWidth="1"/>
    <col min="3332" max="3332" width="13.28515625" style="813" customWidth="1"/>
    <col min="3333" max="3333" width="28.140625" style="813" customWidth="1"/>
    <col min="3334" max="3334" width="11" style="813" customWidth="1"/>
    <col min="3335" max="3335" width="14.42578125" style="813" customWidth="1"/>
    <col min="3336" max="3336" width="4.140625" style="813" customWidth="1"/>
    <col min="3337" max="3338" width="11" style="813" customWidth="1"/>
    <col min="3339" max="3339" width="14.42578125" style="813" customWidth="1"/>
    <col min="3340" max="3340" width="4.140625" style="813" customWidth="1"/>
    <col min="3341" max="3341" width="14.42578125" style="813" customWidth="1"/>
    <col min="3342" max="3566" width="11" style="813"/>
    <col min="3567" max="3567" width="31.28515625" style="813" customWidth="1"/>
    <col min="3568" max="3571" width="10.7109375" style="813" customWidth="1"/>
    <col min="3572" max="3572" width="31.7109375" style="813" customWidth="1"/>
    <col min="3573" max="3573" width="11.42578125" style="813" customWidth="1"/>
    <col min="3574" max="3581" width="9.85546875" style="813" customWidth="1"/>
    <col min="3582" max="3585" width="11" style="813" customWidth="1"/>
    <col min="3586" max="3586" width="14.42578125" style="813" customWidth="1"/>
    <col min="3587" max="3587" width="4.140625" style="813" customWidth="1"/>
    <col min="3588" max="3588" width="13.28515625" style="813" customWidth="1"/>
    <col min="3589" max="3589" width="28.140625" style="813" customWidth="1"/>
    <col min="3590" max="3590" width="11" style="813" customWidth="1"/>
    <col min="3591" max="3591" width="14.42578125" style="813" customWidth="1"/>
    <col min="3592" max="3592" width="4.140625" style="813" customWidth="1"/>
    <col min="3593" max="3594" width="11" style="813" customWidth="1"/>
    <col min="3595" max="3595" width="14.42578125" style="813" customWidth="1"/>
    <col min="3596" max="3596" width="4.140625" style="813" customWidth="1"/>
    <col min="3597" max="3597" width="14.42578125" style="813" customWidth="1"/>
    <col min="3598" max="3822" width="11" style="813"/>
    <col min="3823" max="3823" width="31.28515625" style="813" customWidth="1"/>
    <col min="3824" max="3827" width="10.7109375" style="813" customWidth="1"/>
    <col min="3828" max="3828" width="31.7109375" style="813" customWidth="1"/>
    <col min="3829" max="3829" width="11.42578125" style="813" customWidth="1"/>
    <col min="3830" max="3837" width="9.85546875" style="813" customWidth="1"/>
    <col min="3838" max="3841" width="11" style="813" customWidth="1"/>
    <col min="3842" max="3842" width="14.42578125" style="813" customWidth="1"/>
    <col min="3843" max="3843" width="4.140625" style="813" customWidth="1"/>
    <col min="3844" max="3844" width="13.28515625" style="813" customWidth="1"/>
    <col min="3845" max="3845" width="28.140625" style="813" customWidth="1"/>
    <col min="3846" max="3846" width="11" style="813" customWidth="1"/>
    <col min="3847" max="3847" width="14.42578125" style="813" customWidth="1"/>
    <col min="3848" max="3848" width="4.140625" style="813" customWidth="1"/>
    <col min="3849" max="3850" width="11" style="813" customWidth="1"/>
    <col min="3851" max="3851" width="14.42578125" style="813" customWidth="1"/>
    <col min="3852" max="3852" width="4.140625" style="813" customWidth="1"/>
    <col min="3853" max="3853" width="14.42578125" style="813" customWidth="1"/>
    <col min="3854" max="4078" width="11" style="813"/>
    <col min="4079" max="4079" width="31.28515625" style="813" customWidth="1"/>
    <col min="4080" max="4083" width="10.7109375" style="813" customWidth="1"/>
    <col min="4084" max="4084" width="31.7109375" style="813" customWidth="1"/>
    <col min="4085" max="4085" width="11.42578125" style="813" customWidth="1"/>
    <col min="4086" max="4093" width="9.85546875" style="813" customWidth="1"/>
    <col min="4094" max="4097" width="11" style="813" customWidth="1"/>
    <col min="4098" max="4098" width="14.42578125" style="813" customWidth="1"/>
    <col min="4099" max="4099" width="4.140625" style="813" customWidth="1"/>
    <col min="4100" max="4100" width="13.28515625" style="813" customWidth="1"/>
    <col min="4101" max="4101" width="28.140625" style="813" customWidth="1"/>
    <col min="4102" max="4102" width="11" style="813" customWidth="1"/>
    <col min="4103" max="4103" width="14.42578125" style="813" customWidth="1"/>
    <col min="4104" max="4104" width="4.140625" style="813" customWidth="1"/>
    <col min="4105" max="4106" width="11" style="813" customWidth="1"/>
    <col min="4107" max="4107" width="14.42578125" style="813" customWidth="1"/>
    <col min="4108" max="4108" width="4.140625" style="813" customWidth="1"/>
    <col min="4109" max="4109" width="14.42578125" style="813" customWidth="1"/>
    <col min="4110" max="4334" width="11" style="813"/>
    <col min="4335" max="4335" width="31.28515625" style="813" customWidth="1"/>
    <col min="4336" max="4339" width="10.7109375" style="813" customWidth="1"/>
    <col min="4340" max="4340" width="31.7109375" style="813" customWidth="1"/>
    <col min="4341" max="4341" width="11.42578125" style="813" customWidth="1"/>
    <col min="4342" max="4349" width="9.85546875" style="813" customWidth="1"/>
    <col min="4350" max="4353" width="11" style="813" customWidth="1"/>
    <col min="4354" max="4354" width="14.42578125" style="813" customWidth="1"/>
    <col min="4355" max="4355" width="4.140625" style="813" customWidth="1"/>
    <col min="4356" max="4356" width="13.28515625" style="813" customWidth="1"/>
    <col min="4357" max="4357" width="28.140625" style="813" customWidth="1"/>
    <col min="4358" max="4358" width="11" style="813" customWidth="1"/>
    <col min="4359" max="4359" width="14.42578125" style="813" customWidth="1"/>
    <col min="4360" max="4360" width="4.140625" style="813" customWidth="1"/>
    <col min="4361" max="4362" width="11" style="813" customWidth="1"/>
    <col min="4363" max="4363" width="14.42578125" style="813" customWidth="1"/>
    <col min="4364" max="4364" width="4.140625" style="813" customWidth="1"/>
    <col min="4365" max="4365" width="14.42578125" style="813" customWidth="1"/>
    <col min="4366" max="4590" width="11" style="813"/>
    <col min="4591" max="4591" width="31.28515625" style="813" customWidth="1"/>
    <col min="4592" max="4595" width="10.7109375" style="813" customWidth="1"/>
    <col min="4596" max="4596" width="31.7109375" style="813" customWidth="1"/>
    <col min="4597" max="4597" width="11.42578125" style="813" customWidth="1"/>
    <col min="4598" max="4605" width="9.85546875" style="813" customWidth="1"/>
    <col min="4606" max="4609" width="11" style="813" customWidth="1"/>
    <col min="4610" max="4610" width="14.42578125" style="813" customWidth="1"/>
    <col min="4611" max="4611" width="4.140625" style="813" customWidth="1"/>
    <col min="4612" max="4612" width="13.28515625" style="813" customWidth="1"/>
    <col min="4613" max="4613" width="28.140625" style="813" customWidth="1"/>
    <col min="4614" max="4614" width="11" style="813" customWidth="1"/>
    <col min="4615" max="4615" width="14.42578125" style="813" customWidth="1"/>
    <col min="4616" max="4616" width="4.140625" style="813" customWidth="1"/>
    <col min="4617" max="4618" width="11" style="813" customWidth="1"/>
    <col min="4619" max="4619" width="14.42578125" style="813" customWidth="1"/>
    <col min="4620" max="4620" width="4.140625" style="813" customWidth="1"/>
    <col min="4621" max="4621" width="14.42578125" style="813" customWidth="1"/>
    <col min="4622" max="4846" width="11" style="813"/>
    <col min="4847" max="4847" width="31.28515625" style="813" customWidth="1"/>
    <col min="4848" max="4851" width="10.7109375" style="813" customWidth="1"/>
    <col min="4852" max="4852" width="31.7109375" style="813" customWidth="1"/>
    <col min="4853" max="4853" width="11.42578125" style="813" customWidth="1"/>
    <col min="4854" max="4861" width="9.85546875" style="813" customWidth="1"/>
    <col min="4862" max="4865" width="11" style="813" customWidth="1"/>
    <col min="4866" max="4866" width="14.42578125" style="813" customWidth="1"/>
    <col min="4867" max="4867" width="4.140625" style="813" customWidth="1"/>
    <col min="4868" max="4868" width="13.28515625" style="813" customWidth="1"/>
    <col min="4869" max="4869" width="28.140625" style="813" customWidth="1"/>
    <col min="4870" max="4870" width="11" style="813" customWidth="1"/>
    <col min="4871" max="4871" width="14.42578125" style="813" customWidth="1"/>
    <col min="4872" max="4872" width="4.140625" style="813" customWidth="1"/>
    <col min="4873" max="4874" width="11" style="813" customWidth="1"/>
    <col min="4875" max="4875" width="14.42578125" style="813" customWidth="1"/>
    <col min="4876" max="4876" width="4.140625" style="813" customWidth="1"/>
    <col min="4877" max="4877" width="14.42578125" style="813" customWidth="1"/>
    <col min="4878" max="5102" width="11" style="813"/>
    <col min="5103" max="5103" width="31.28515625" style="813" customWidth="1"/>
    <col min="5104" max="5107" width="10.7109375" style="813" customWidth="1"/>
    <col min="5108" max="5108" width="31.7109375" style="813" customWidth="1"/>
    <col min="5109" max="5109" width="11.42578125" style="813" customWidth="1"/>
    <col min="5110" max="5117" width="9.85546875" style="813" customWidth="1"/>
    <col min="5118" max="5121" width="11" style="813" customWidth="1"/>
    <col min="5122" max="5122" width="14.42578125" style="813" customWidth="1"/>
    <col min="5123" max="5123" width="4.140625" style="813" customWidth="1"/>
    <col min="5124" max="5124" width="13.28515625" style="813" customWidth="1"/>
    <col min="5125" max="5125" width="28.140625" style="813" customWidth="1"/>
    <col min="5126" max="5126" width="11" style="813" customWidth="1"/>
    <col min="5127" max="5127" width="14.42578125" style="813" customWidth="1"/>
    <col min="5128" max="5128" width="4.140625" style="813" customWidth="1"/>
    <col min="5129" max="5130" width="11" style="813" customWidth="1"/>
    <col min="5131" max="5131" width="14.42578125" style="813" customWidth="1"/>
    <col min="5132" max="5132" width="4.140625" style="813" customWidth="1"/>
    <col min="5133" max="5133" width="14.42578125" style="813" customWidth="1"/>
    <col min="5134" max="5358" width="11" style="813"/>
    <col min="5359" max="5359" width="31.28515625" style="813" customWidth="1"/>
    <col min="5360" max="5363" width="10.7109375" style="813" customWidth="1"/>
    <col min="5364" max="5364" width="31.7109375" style="813" customWidth="1"/>
    <col min="5365" max="5365" width="11.42578125" style="813" customWidth="1"/>
    <col min="5366" max="5373" width="9.85546875" style="813" customWidth="1"/>
    <col min="5374" max="5377" width="11" style="813" customWidth="1"/>
    <col min="5378" max="5378" width="14.42578125" style="813" customWidth="1"/>
    <col min="5379" max="5379" width="4.140625" style="813" customWidth="1"/>
    <col min="5380" max="5380" width="13.28515625" style="813" customWidth="1"/>
    <col min="5381" max="5381" width="28.140625" style="813" customWidth="1"/>
    <col min="5382" max="5382" width="11" style="813" customWidth="1"/>
    <col min="5383" max="5383" width="14.42578125" style="813" customWidth="1"/>
    <col min="5384" max="5384" width="4.140625" style="813" customWidth="1"/>
    <col min="5385" max="5386" width="11" style="813" customWidth="1"/>
    <col min="5387" max="5387" width="14.42578125" style="813" customWidth="1"/>
    <col min="5388" max="5388" width="4.140625" style="813" customWidth="1"/>
    <col min="5389" max="5389" width="14.42578125" style="813" customWidth="1"/>
    <col min="5390" max="5614" width="11" style="813"/>
    <col min="5615" max="5615" width="31.28515625" style="813" customWidth="1"/>
    <col min="5616" max="5619" width="10.7109375" style="813" customWidth="1"/>
    <col min="5620" max="5620" width="31.7109375" style="813" customWidth="1"/>
    <col min="5621" max="5621" width="11.42578125" style="813" customWidth="1"/>
    <col min="5622" max="5629" width="9.85546875" style="813" customWidth="1"/>
    <col min="5630" max="5633" width="11" style="813" customWidth="1"/>
    <col min="5634" max="5634" width="14.42578125" style="813" customWidth="1"/>
    <col min="5635" max="5635" width="4.140625" style="813" customWidth="1"/>
    <col min="5636" max="5636" width="13.28515625" style="813" customWidth="1"/>
    <col min="5637" max="5637" width="28.140625" style="813" customWidth="1"/>
    <col min="5638" max="5638" width="11" style="813" customWidth="1"/>
    <col min="5639" max="5639" width="14.42578125" style="813" customWidth="1"/>
    <col min="5640" max="5640" width="4.140625" style="813" customWidth="1"/>
    <col min="5641" max="5642" width="11" style="813" customWidth="1"/>
    <col min="5643" max="5643" width="14.42578125" style="813" customWidth="1"/>
    <col min="5644" max="5644" width="4.140625" style="813" customWidth="1"/>
    <col min="5645" max="5645" width="14.42578125" style="813" customWidth="1"/>
    <col min="5646" max="5870" width="11" style="813"/>
    <col min="5871" max="5871" width="31.28515625" style="813" customWidth="1"/>
    <col min="5872" max="5875" width="10.7109375" style="813" customWidth="1"/>
    <col min="5876" max="5876" width="31.7109375" style="813" customWidth="1"/>
    <col min="5877" max="5877" width="11.42578125" style="813" customWidth="1"/>
    <col min="5878" max="5885" width="9.85546875" style="813" customWidth="1"/>
    <col min="5886" max="5889" width="11" style="813" customWidth="1"/>
    <col min="5890" max="5890" width="14.42578125" style="813" customWidth="1"/>
    <col min="5891" max="5891" width="4.140625" style="813" customWidth="1"/>
    <col min="5892" max="5892" width="13.28515625" style="813" customWidth="1"/>
    <col min="5893" max="5893" width="28.140625" style="813" customWidth="1"/>
    <col min="5894" max="5894" width="11" style="813" customWidth="1"/>
    <col min="5895" max="5895" width="14.42578125" style="813" customWidth="1"/>
    <col min="5896" max="5896" width="4.140625" style="813" customWidth="1"/>
    <col min="5897" max="5898" width="11" style="813" customWidth="1"/>
    <col min="5899" max="5899" width="14.42578125" style="813" customWidth="1"/>
    <col min="5900" max="5900" width="4.140625" style="813" customWidth="1"/>
    <col min="5901" max="5901" width="14.42578125" style="813" customWidth="1"/>
    <col min="5902" max="6126" width="11" style="813"/>
    <col min="6127" max="6127" width="31.28515625" style="813" customWidth="1"/>
    <col min="6128" max="6131" width="10.7109375" style="813" customWidth="1"/>
    <col min="6132" max="6132" width="31.7109375" style="813" customWidth="1"/>
    <col min="6133" max="6133" width="11.42578125" style="813" customWidth="1"/>
    <col min="6134" max="6141" width="9.85546875" style="813" customWidth="1"/>
    <col min="6142" max="6145" width="11" style="813" customWidth="1"/>
    <col min="6146" max="6146" width="14.42578125" style="813" customWidth="1"/>
    <col min="6147" max="6147" width="4.140625" style="813" customWidth="1"/>
    <col min="6148" max="6148" width="13.28515625" style="813" customWidth="1"/>
    <col min="6149" max="6149" width="28.140625" style="813" customWidth="1"/>
    <col min="6150" max="6150" width="11" style="813" customWidth="1"/>
    <col min="6151" max="6151" width="14.42578125" style="813" customWidth="1"/>
    <col min="6152" max="6152" width="4.140625" style="813" customWidth="1"/>
    <col min="6153" max="6154" width="11" style="813" customWidth="1"/>
    <col min="6155" max="6155" width="14.42578125" style="813" customWidth="1"/>
    <col min="6156" max="6156" width="4.140625" style="813" customWidth="1"/>
    <col min="6157" max="6157" width="14.42578125" style="813" customWidth="1"/>
    <col min="6158" max="6382" width="11" style="813"/>
    <col min="6383" max="6383" width="31.28515625" style="813" customWidth="1"/>
    <col min="6384" max="6387" width="10.7109375" style="813" customWidth="1"/>
    <col min="6388" max="6388" width="31.7109375" style="813" customWidth="1"/>
    <col min="6389" max="6389" width="11.42578125" style="813" customWidth="1"/>
    <col min="6390" max="6397" width="9.85546875" style="813" customWidth="1"/>
    <col min="6398" max="6401" width="11" style="813" customWidth="1"/>
    <col min="6402" max="6402" width="14.42578125" style="813" customWidth="1"/>
    <col min="6403" max="6403" width="4.140625" style="813" customWidth="1"/>
    <col min="6404" max="6404" width="13.28515625" style="813" customWidth="1"/>
    <col min="6405" max="6405" width="28.140625" style="813" customWidth="1"/>
    <col min="6406" max="6406" width="11" style="813" customWidth="1"/>
    <col min="6407" max="6407" width="14.42578125" style="813" customWidth="1"/>
    <col min="6408" max="6408" width="4.140625" style="813" customWidth="1"/>
    <col min="6409" max="6410" width="11" style="813" customWidth="1"/>
    <col min="6411" max="6411" width="14.42578125" style="813" customWidth="1"/>
    <col min="6412" max="6412" width="4.140625" style="813" customWidth="1"/>
    <col min="6413" max="6413" width="14.42578125" style="813" customWidth="1"/>
    <col min="6414" max="6638" width="11" style="813"/>
    <col min="6639" max="6639" width="31.28515625" style="813" customWidth="1"/>
    <col min="6640" max="6643" width="10.7109375" style="813" customWidth="1"/>
    <col min="6644" max="6644" width="31.7109375" style="813" customWidth="1"/>
    <col min="6645" max="6645" width="11.42578125" style="813" customWidth="1"/>
    <col min="6646" max="6653" width="9.85546875" style="813" customWidth="1"/>
    <col min="6654" max="6657" width="11" style="813" customWidth="1"/>
    <col min="6658" max="6658" width="14.42578125" style="813" customWidth="1"/>
    <col min="6659" max="6659" width="4.140625" style="813" customWidth="1"/>
    <col min="6660" max="6660" width="13.28515625" style="813" customWidth="1"/>
    <col min="6661" max="6661" width="28.140625" style="813" customWidth="1"/>
    <col min="6662" max="6662" width="11" style="813" customWidth="1"/>
    <col min="6663" max="6663" width="14.42578125" style="813" customWidth="1"/>
    <col min="6664" max="6664" width="4.140625" style="813" customWidth="1"/>
    <col min="6665" max="6666" width="11" style="813" customWidth="1"/>
    <col min="6667" max="6667" width="14.42578125" style="813" customWidth="1"/>
    <col min="6668" max="6668" width="4.140625" style="813" customWidth="1"/>
    <col min="6669" max="6669" width="14.42578125" style="813" customWidth="1"/>
    <col min="6670" max="6894" width="11" style="813"/>
    <col min="6895" max="6895" width="31.28515625" style="813" customWidth="1"/>
    <col min="6896" max="6899" width="10.7109375" style="813" customWidth="1"/>
    <col min="6900" max="6900" width="31.7109375" style="813" customWidth="1"/>
    <col min="6901" max="6901" width="11.42578125" style="813" customWidth="1"/>
    <col min="6902" max="6909" width="9.85546875" style="813" customWidth="1"/>
    <col min="6910" max="6913" width="11" style="813" customWidth="1"/>
    <col min="6914" max="6914" width="14.42578125" style="813" customWidth="1"/>
    <col min="6915" max="6915" width="4.140625" style="813" customWidth="1"/>
    <col min="6916" max="6916" width="13.28515625" style="813" customWidth="1"/>
    <col min="6917" max="6917" width="28.140625" style="813" customWidth="1"/>
    <col min="6918" max="6918" width="11" style="813" customWidth="1"/>
    <col min="6919" max="6919" width="14.42578125" style="813" customWidth="1"/>
    <col min="6920" max="6920" width="4.140625" style="813" customWidth="1"/>
    <col min="6921" max="6922" width="11" style="813" customWidth="1"/>
    <col min="6923" max="6923" width="14.42578125" style="813" customWidth="1"/>
    <col min="6924" max="6924" width="4.140625" style="813" customWidth="1"/>
    <col min="6925" max="6925" width="14.42578125" style="813" customWidth="1"/>
    <col min="6926" max="7150" width="11" style="813"/>
    <col min="7151" max="7151" width="31.28515625" style="813" customWidth="1"/>
    <col min="7152" max="7155" width="10.7109375" style="813" customWidth="1"/>
    <col min="7156" max="7156" width="31.7109375" style="813" customWidth="1"/>
    <col min="7157" max="7157" width="11.42578125" style="813" customWidth="1"/>
    <col min="7158" max="7165" width="9.85546875" style="813" customWidth="1"/>
    <col min="7166" max="7169" width="11" style="813" customWidth="1"/>
    <col min="7170" max="7170" width="14.42578125" style="813" customWidth="1"/>
    <col min="7171" max="7171" width="4.140625" style="813" customWidth="1"/>
    <col min="7172" max="7172" width="13.28515625" style="813" customWidth="1"/>
    <col min="7173" max="7173" width="28.140625" style="813" customWidth="1"/>
    <col min="7174" max="7174" width="11" style="813" customWidth="1"/>
    <col min="7175" max="7175" width="14.42578125" style="813" customWidth="1"/>
    <col min="7176" max="7176" width="4.140625" style="813" customWidth="1"/>
    <col min="7177" max="7178" width="11" style="813" customWidth="1"/>
    <col min="7179" max="7179" width="14.42578125" style="813" customWidth="1"/>
    <col min="7180" max="7180" width="4.140625" style="813" customWidth="1"/>
    <col min="7181" max="7181" width="14.42578125" style="813" customWidth="1"/>
    <col min="7182" max="7406" width="11" style="813"/>
    <col min="7407" max="7407" width="31.28515625" style="813" customWidth="1"/>
    <col min="7408" max="7411" width="10.7109375" style="813" customWidth="1"/>
    <col min="7412" max="7412" width="31.7109375" style="813" customWidth="1"/>
    <col min="7413" max="7413" width="11.42578125" style="813" customWidth="1"/>
    <col min="7414" max="7421" width="9.85546875" style="813" customWidth="1"/>
    <col min="7422" max="7425" width="11" style="813" customWidth="1"/>
    <col min="7426" max="7426" width="14.42578125" style="813" customWidth="1"/>
    <col min="7427" max="7427" width="4.140625" style="813" customWidth="1"/>
    <col min="7428" max="7428" width="13.28515625" style="813" customWidth="1"/>
    <col min="7429" max="7429" width="28.140625" style="813" customWidth="1"/>
    <col min="7430" max="7430" width="11" style="813" customWidth="1"/>
    <col min="7431" max="7431" width="14.42578125" style="813" customWidth="1"/>
    <col min="7432" max="7432" width="4.140625" style="813" customWidth="1"/>
    <col min="7433" max="7434" width="11" style="813" customWidth="1"/>
    <col min="7435" max="7435" width="14.42578125" style="813" customWidth="1"/>
    <col min="7436" max="7436" width="4.140625" style="813" customWidth="1"/>
    <col min="7437" max="7437" width="14.42578125" style="813" customWidth="1"/>
    <col min="7438" max="7662" width="11" style="813"/>
    <col min="7663" max="7663" width="31.28515625" style="813" customWidth="1"/>
    <col min="7664" max="7667" width="10.7109375" style="813" customWidth="1"/>
    <col min="7668" max="7668" width="31.7109375" style="813" customWidth="1"/>
    <col min="7669" max="7669" width="11.42578125" style="813" customWidth="1"/>
    <col min="7670" max="7677" width="9.85546875" style="813" customWidth="1"/>
    <col min="7678" max="7681" width="11" style="813" customWidth="1"/>
    <col min="7682" max="7682" width="14.42578125" style="813" customWidth="1"/>
    <col min="7683" max="7683" width="4.140625" style="813" customWidth="1"/>
    <col min="7684" max="7684" width="13.28515625" style="813" customWidth="1"/>
    <col min="7685" max="7685" width="28.140625" style="813" customWidth="1"/>
    <col min="7686" max="7686" width="11" style="813" customWidth="1"/>
    <col min="7687" max="7687" width="14.42578125" style="813" customWidth="1"/>
    <col min="7688" max="7688" width="4.140625" style="813" customWidth="1"/>
    <col min="7689" max="7690" width="11" style="813" customWidth="1"/>
    <col min="7691" max="7691" width="14.42578125" style="813" customWidth="1"/>
    <col min="7692" max="7692" width="4.140625" style="813" customWidth="1"/>
    <col min="7693" max="7693" width="14.42578125" style="813" customWidth="1"/>
    <col min="7694" max="7918" width="11" style="813"/>
    <col min="7919" max="7919" width="31.28515625" style="813" customWidth="1"/>
    <col min="7920" max="7923" width="10.7109375" style="813" customWidth="1"/>
    <col min="7924" max="7924" width="31.7109375" style="813" customWidth="1"/>
    <col min="7925" max="7925" width="11.42578125" style="813" customWidth="1"/>
    <col min="7926" max="7933" width="9.85546875" style="813" customWidth="1"/>
    <col min="7934" max="7937" width="11" style="813" customWidth="1"/>
    <col min="7938" max="7938" width="14.42578125" style="813" customWidth="1"/>
    <col min="7939" max="7939" width="4.140625" style="813" customWidth="1"/>
    <col min="7940" max="7940" width="13.28515625" style="813" customWidth="1"/>
    <col min="7941" max="7941" width="28.140625" style="813" customWidth="1"/>
    <col min="7942" max="7942" width="11" style="813" customWidth="1"/>
    <col min="7943" max="7943" width="14.42578125" style="813" customWidth="1"/>
    <col min="7944" max="7944" width="4.140625" style="813" customWidth="1"/>
    <col min="7945" max="7946" width="11" style="813" customWidth="1"/>
    <col min="7947" max="7947" width="14.42578125" style="813" customWidth="1"/>
    <col min="7948" max="7948" width="4.140625" style="813" customWidth="1"/>
    <col min="7949" max="7949" width="14.42578125" style="813" customWidth="1"/>
    <col min="7950" max="8174" width="11" style="813"/>
    <col min="8175" max="8175" width="31.28515625" style="813" customWidth="1"/>
    <col min="8176" max="8179" width="10.7109375" style="813" customWidth="1"/>
    <col min="8180" max="8180" width="31.7109375" style="813" customWidth="1"/>
    <col min="8181" max="8181" width="11.42578125" style="813" customWidth="1"/>
    <col min="8182" max="8189" width="9.85546875" style="813" customWidth="1"/>
    <col min="8190" max="8193" width="11" style="813" customWidth="1"/>
    <col min="8194" max="8194" width="14.42578125" style="813" customWidth="1"/>
    <col min="8195" max="8195" width="4.140625" style="813" customWidth="1"/>
    <col min="8196" max="8196" width="13.28515625" style="813" customWidth="1"/>
    <col min="8197" max="8197" width="28.140625" style="813" customWidth="1"/>
    <col min="8198" max="8198" width="11" style="813" customWidth="1"/>
    <col min="8199" max="8199" width="14.42578125" style="813" customWidth="1"/>
    <col min="8200" max="8200" width="4.140625" style="813" customWidth="1"/>
    <col min="8201" max="8202" width="11" style="813" customWidth="1"/>
    <col min="8203" max="8203" width="14.42578125" style="813" customWidth="1"/>
    <col min="8204" max="8204" width="4.140625" style="813" customWidth="1"/>
    <col min="8205" max="8205" width="14.42578125" style="813" customWidth="1"/>
    <col min="8206" max="8430" width="11" style="813"/>
    <col min="8431" max="8431" width="31.28515625" style="813" customWidth="1"/>
    <col min="8432" max="8435" width="10.7109375" style="813" customWidth="1"/>
    <col min="8436" max="8436" width="31.7109375" style="813" customWidth="1"/>
    <col min="8437" max="8437" width="11.42578125" style="813" customWidth="1"/>
    <col min="8438" max="8445" width="9.85546875" style="813" customWidth="1"/>
    <col min="8446" max="8449" width="11" style="813" customWidth="1"/>
    <col min="8450" max="8450" width="14.42578125" style="813" customWidth="1"/>
    <col min="8451" max="8451" width="4.140625" style="813" customWidth="1"/>
    <col min="8452" max="8452" width="13.28515625" style="813" customWidth="1"/>
    <col min="8453" max="8453" width="28.140625" style="813" customWidth="1"/>
    <col min="8454" max="8454" width="11" style="813" customWidth="1"/>
    <col min="8455" max="8455" width="14.42578125" style="813" customWidth="1"/>
    <col min="8456" max="8456" width="4.140625" style="813" customWidth="1"/>
    <col min="8457" max="8458" width="11" style="813" customWidth="1"/>
    <col min="8459" max="8459" width="14.42578125" style="813" customWidth="1"/>
    <col min="8460" max="8460" width="4.140625" style="813" customWidth="1"/>
    <col min="8461" max="8461" width="14.42578125" style="813" customWidth="1"/>
    <col min="8462" max="8686" width="11" style="813"/>
    <col min="8687" max="8687" width="31.28515625" style="813" customWidth="1"/>
    <col min="8688" max="8691" width="10.7109375" style="813" customWidth="1"/>
    <col min="8692" max="8692" width="31.7109375" style="813" customWidth="1"/>
    <col min="8693" max="8693" width="11.42578125" style="813" customWidth="1"/>
    <col min="8694" max="8701" width="9.85546875" style="813" customWidth="1"/>
    <col min="8702" max="8705" width="11" style="813" customWidth="1"/>
    <col min="8706" max="8706" width="14.42578125" style="813" customWidth="1"/>
    <col min="8707" max="8707" width="4.140625" style="813" customWidth="1"/>
    <col min="8708" max="8708" width="13.28515625" style="813" customWidth="1"/>
    <col min="8709" max="8709" width="28.140625" style="813" customWidth="1"/>
    <col min="8710" max="8710" width="11" style="813" customWidth="1"/>
    <col min="8711" max="8711" width="14.42578125" style="813" customWidth="1"/>
    <col min="8712" max="8712" width="4.140625" style="813" customWidth="1"/>
    <col min="8713" max="8714" width="11" style="813" customWidth="1"/>
    <col min="8715" max="8715" width="14.42578125" style="813" customWidth="1"/>
    <col min="8716" max="8716" width="4.140625" style="813" customWidth="1"/>
    <col min="8717" max="8717" width="14.42578125" style="813" customWidth="1"/>
    <col min="8718" max="8942" width="11" style="813"/>
    <col min="8943" max="8943" width="31.28515625" style="813" customWidth="1"/>
    <col min="8944" max="8947" width="10.7109375" style="813" customWidth="1"/>
    <col min="8948" max="8948" width="31.7109375" style="813" customWidth="1"/>
    <col min="8949" max="8949" width="11.42578125" style="813" customWidth="1"/>
    <col min="8950" max="8957" width="9.85546875" style="813" customWidth="1"/>
    <col min="8958" max="8961" width="11" style="813" customWidth="1"/>
    <col min="8962" max="8962" width="14.42578125" style="813" customWidth="1"/>
    <col min="8963" max="8963" width="4.140625" style="813" customWidth="1"/>
    <col min="8964" max="8964" width="13.28515625" style="813" customWidth="1"/>
    <col min="8965" max="8965" width="28.140625" style="813" customWidth="1"/>
    <col min="8966" max="8966" width="11" style="813" customWidth="1"/>
    <col min="8967" max="8967" width="14.42578125" style="813" customWidth="1"/>
    <col min="8968" max="8968" width="4.140625" style="813" customWidth="1"/>
    <col min="8969" max="8970" width="11" style="813" customWidth="1"/>
    <col min="8971" max="8971" width="14.42578125" style="813" customWidth="1"/>
    <col min="8972" max="8972" width="4.140625" style="813" customWidth="1"/>
    <col min="8973" max="8973" width="14.42578125" style="813" customWidth="1"/>
    <col min="8974" max="9198" width="11" style="813"/>
    <col min="9199" max="9199" width="31.28515625" style="813" customWidth="1"/>
    <col min="9200" max="9203" width="10.7109375" style="813" customWidth="1"/>
    <col min="9204" max="9204" width="31.7109375" style="813" customWidth="1"/>
    <col min="9205" max="9205" width="11.42578125" style="813" customWidth="1"/>
    <col min="9206" max="9213" width="9.85546875" style="813" customWidth="1"/>
    <col min="9214" max="9217" width="11" style="813" customWidth="1"/>
    <col min="9218" max="9218" width="14.42578125" style="813" customWidth="1"/>
    <col min="9219" max="9219" width="4.140625" style="813" customWidth="1"/>
    <col min="9220" max="9220" width="13.28515625" style="813" customWidth="1"/>
    <col min="9221" max="9221" width="28.140625" style="813" customWidth="1"/>
    <col min="9222" max="9222" width="11" style="813" customWidth="1"/>
    <col min="9223" max="9223" width="14.42578125" style="813" customWidth="1"/>
    <col min="9224" max="9224" width="4.140625" style="813" customWidth="1"/>
    <col min="9225" max="9226" width="11" style="813" customWidth="1"/>
    <col min="9227" max="9227" width="14.42578125" style="813" customWidth="1"/>
    <col min="9228" max="9228" width="4.140625" style="813" customWidth="1"/>
    <col min="9229" max="9229" width="14.42578125" style="813" customWidth="1"/>
    <col min="9230" max="9454" width="11" style="813"/>
    <col min="9455" max="9455" width="31.28515625" style="813" customWidth="1"/>
    <col min="9456" max="9459" width="10.7109375" style="813" customWidth="1"/>
    <col min="9460" max="9460" width="31.7109375" style="813" customWidth="1"/>
    <col min="9461" max="9461" width="11.42578125" style="813" customWidth="1"/>
    <col min="9462" max="9469" width="9.85546875" style="813" customWidth="1"/>
    <col min="9470" max="9473" width="11" style="813" customWidth="1"/>
    <col min="9474" max="9474" width="14.42578125" style="813" customWidth="1"/>
    <col min="9475" max="9475" width="4.140625" style="813" customWidth="1"/>
    <col min="9476" max="9476" width="13.28515625" style="813" customWidth="1"/>
    <col min="9477" max="9477" width="28.140625" style="813" customWidth="1"/>
    <col min="9478" max="9478" width="11" style="813" customWidth="1"/>
    <col min="9479" max="9479" width="14.42578125" style="813" customWidth="1"/>
    <col min="9480" max="9480" width="4.140625" style="813" customWidth="1"/>
    <col min="9481" max="9482" width="11" style="813" customWidth="1"/>
    <col min="9483" max="9483" width="14.42578125" style="813" customWidth="1"/>
    <col min="9484" max="9484" width="4.140625" style="813" customWidth="1"/>
    <col min="9485" max="9485" width="14.42578125" style="813" customWidth="1"/>
    <col min="9486" max="9710" width="11" style="813"/>
    <col min="9711" max="9711" width="31.28515625" style="813" customWidth="1"/>
    <col min="9712" max="9715" width="10.7109375" style="813" customWidth="1"/>
    <col min="9716" max="9716" width="31.7109375" style="813" customWidth="1"/>
    <col min="9717" max="9717" width="11.42578125" style="813" customWidth="1"/>
    <col min="9718" max="9725" width="9.85546875" style="813" customWidth="1"/>
    <col min="9726" max="9729" width="11" style="813" customWidth="1"/>
    <col min="9730" max="9730" width="14.42578125" style="813" customWidth="1"/>
    <col min="9731" max="9731" width="4.140625" style="813" customWidth="1"/>
    <col min="9732" max="9732" width="13.28515625" style="813" customWidth="1"/>
    <col min="9733" max="9733" width="28.140625" style="813" customWidth="1"/>
    <col min="9734" max="9734" width="11" style="813" customWidth="1"/>
    <col min="9735" max="9735" width="14.42578125" style="813" customWidth="1"/>
    <col min="9736" max="9736" width="4.140625" style="813" customWidth="1"/>
    <col min="9737" max="9738" width="11" style="813" customWidth="1"/>
    <col min="9739" max="9739" width="14.42578125" style="813" customWidth="1"/>
    <col min="9740" max="9740" width="4.140625" style="813" customWidth="1"/>
    <col min="9741" max="9741" width="14.42578125" style="813" customWidth="1"/>
    <col min="9742" max="9966" width="11" style="813"/>
    <col min="9967" max="9967" width="31.28515625" style="813" customWidth="1"/>
    <col min="9968" max="9971" width="10.7109375" style="813" customWidth="1"/>
    <col min="9972" max="9972" width="31.7109375" style="813" customWidth="1"/>
    <col min="9973" max="9973" width="11.42578125" style="813" customWidth="1"/>
    <col min="9974" max="9981" width="9.85546875" style="813" customWidth="1"/>
    <col min="9982" max="9985" width="11" style="813" customWidth="1"/>
    <col min="9986" max="9986" width="14.42578125" style="813" customWidth="1"/>
    <col min="9987" max="9987" width="4.140625" style="813" customWidth="1"/>
    <col min="9988" max="9988" width="13.28515625" style="813" customWidth="1"/>
    <col min="9989" max="9989" width="28.140625" style="813" customWidth="1"/>
    <col min="9990" max="9990" width="11" style="813" customWidth="1"/>
    <col min="9991" max="9991" width="14.42578125" style="813" customWidth="1"/>
    <col min="9992" max="9992" width="4.140625" style="813" customWidth="1"/>
    <col min="9993" max="9994" width="11" style="813" customWidth="1"/>
    <col min="9995" max="9995" width="14.42578125" style="813" customWidth="1"/>
    <col min="9996" max="9996" width="4.140625" style="813" customWidth="1"/>
    <col min="9997" max="9997" width="14.42578125" style="813" customWidth="1"/>
    <col min="9998" max="10222" width="11" style="813"/>
    <col min="10223" max="10223" width="31.28515625" style="813" customWidth="1"/>
    <col min="10224" max="10227" width="10.7109375" style="813" customWidth="1"/>
    <col min="10228" max="10228" width="31.7109375" style="813" customWidth="1"/>
    <col min="10229" max="10229" width="11.42578125" style="813" customWidth="1"/>
    <col min="10230" max="10237" width="9.85546875" style="813" customWidth="1"/>
    <col min="10238" max="10241" width="11" style="813" customWidth="1"/>
    <col min="10242" max="10242" width="14.42578125" style="813" customWidth="1"/>
    <col min="10243" max="10243" width="4.140625" style="813" customWidth="1"/>
    <col min="10244" max="10244" width="13.28515625" style="813" customWidth="1"/>
    <col min="10245" max="10245" width="28.140625" style="813" customWidth="1"/>
    <col min="10246" max="10246" width="11" style="813" customWidth="1"/>
    <col min="10247" max="10247" width="14.42578125" style="813" customWidth="1"/>
    <col min="10248" max="10248" width="4.140625" style="813" customWidth="1"/>
    <col min="10249" max="10250" width="11" style="813" customWidth="1"/>
    <col min="10251" max="10251" width="14.42578125" style="813" customWidth="1"/>
    <col min="10252" max="10252" width="4.140625" style="813" customWidth="1"/>
    <col min="10253" max="10253" width="14.42578125" style="813" customWidth="1"/>
    <col min="10254" max="10478" width="11" style="813"/>
    <col min="10479" max="10479" width="31.28515625" style="813" customWidth="1"/>
    <col min="10480" max="10483" width="10.7109375" style="813" customWidth="1"/>
    <col min="10484" max="10484" width="31.7109375" style="813" customWidth="1"/>
    <col min="10485" max="10485" width="11.42578125" style="813" customWidth="1"/>
    <col min="10486" max="10493" width="9.85546875" style="813" customWidth="1"/>
    <col min="10494" max="10497" width="11" style="813" customWidth="1"/>
    <col min="10498" max="10498" width="14.42578125" style="813" customWidth="1"/>
    <col min="10499" max="10499" width="4.140625" style="813" customWidth="1"/>
    <col min="10500" max="10500" width="13.28515625" style="813" customWidth="1"/>
    <col min="10501" max="10501" width="28.140625" style="813" customWidth="1"/>
    <col min="10502" max="10502" width="11" style="813" customWidth="1"/>
    <col min="10503" max="10503" width="14.42578125" style="813" customWidth="1"/>
    <col min="10504" max="10504" width="4.140625" style="813" customWidth="1"/>
    <col min="10505" max="10506" width="11" style="813" customWidth="1"/>
    <col min="10507" max="10507" width="14.42578125" style="813" customWidth="1"/>
    <col min="10508" max="10508" width="4.140625" style="813" customWidth="1"/>
    <col min="10509" max="10509" width="14.42578125" style="813" customWidth="1"/>
    <col min="10510" max="10734" width="11" style="813"/>
    <col min="10735" max="10735" width="31.28515625" style="813" customWidth="1"/>
    <col min="10736" max="10739" width="10.7109375" style="813" customWidth="1"/>
    <col min="10740" max="10740" width="31.7109375" style="813" customWidth="1"/>
    <col min="10741" max="10741" width="11.42578125" style="813" customWidth="1"/>
    <col min="10742" max="10749" width="9.85546875" style="813" customWidth="1"/>
    <col min="10750" max="10753" width="11" style="813" customWidth="1"/>
    <col min="10754" max="10754" width="14.42578125" style="813" customWidth="1"/>
    <col min="10755" max="10755" width="4.140625" style="813" customWidth="1"/>
    <col min="10756" max="10756" width="13.28515625" style="813" customWidth="1"/>
    <col min="10757" max="10757" width="28.140625" style="813" customWidth="1"/>
    <col min="10758" max="10758" width="11" style="813" customWidth="1"/>
    <col min="10759" max="10759" width="14.42578125" style="813" customWidth="1"/>
    <col min="10760" max="10760" width="4.140625" style="813" customWidth="1"/>
    <col min="10761" max="10762" width="11" style="813" customWidth="1"/>
    <col min="10763" max="10763" width="14.42578125" style="813" customWidth="1"/>
    <col min="10764" max="10764" width="4.140625" style="813" customWidth="1"/>
    <col min="10765" max="10765" width="14.42578125" style="813" customWidth="1"/>
    <col min="10766" max="10990" width="11" style="813"/>
    <col min="10991" max="10991" width="31.28515625" style="813" customWidth="1"/>
    <col min="10992" max="10995" width="10.7109375" style="813" customWidth="1"/>
    <col min="10996" max="10996" width="31.7109375" style="813" customWidth="1"/>
    <col min="10997" max="10997" width="11.42578125" style="813" customWidth="1"/>
    <col min="10998" max="11005" width="9.85546875" style="813" customWidth="1"/>
    <col min="11006" max="11009" width="11" style="813" customWidth="1"/>
    <col min="11010" max="11010" width="14.42578125" style="813" customWidth="1"/>
    <col min="11011" max="11011" width="4.140625" style="813" customWidth="1"/>
    <col min="11012" max="11012" width="13.28515625" style="813" customWidth="1"/>
    <col min="11013" max="11013" width="28.140625" style="813" customWidth="1"/>
    <col min="11014" max="11014" width="11" style="813" customWidth="1"/>
    <col min="11015" max="11015" width="14.42578125" style="813" customWidth="1"/>
    <col min="11016" max="11016" width="4.140625" style="813" customWidth="1"/>
    <col min="11017" max="11018" width="11" style="813" customWidth="1"/>
    <col min="11019" max="11019" width="14.42578125" style="813" customWidth="1"/>
    <col min="11020" max="11020" width="4.140625" style="813" customWidth="1"/>
    <col min="11021" max="11021" width="14.42578125" style="813" customWidth="1"/>
    <col min="11022" max="11246" width="11" style="813"/>
    <col min="11247" max="11247" width="31.28515625" style="813" customWidth="1"/>
    <col min="11248" max="11251" width="10.7109375" style="813" customWidth="1"/>
    <col min="11252" max="11252" width="31.7109375" style="813" customWidth="1"/>
    <col min="11253" max="11253" width="11.42578125" style="813" customWidth="1"/>
    <col min="11254" max="11261" width="9.85546875" style="813" customWidth="1"/>
    <col min="11262" max="11265" width="11" style="813" customWidth="1"/>
    <col min="11266" max="11266" width="14.42578125" style="813" customWidth="1"/>
    <col min="11267" max="11267" width="4.140625" style="813" customWidth="1"/>
    <col min="11268" max="11268" width="13.28515625" style="813" customWidth="1"/>
    <col min="11269" max="11269" width="28.140625" style="813" customWidth="1"/>
    <col min="11270" max="11270" width="11" style="813" customWidth="1"/>
    <col min="11271" max="11271" width="14.42578125" style="813" customWidth="1"/>
    <col min="11272" max="11272" width="4.140625" style="813" customWidth="1"/>
    <col min="11273" max="11274" width="11" style="813" customWidth="1"/>
    <col min="11275" max="11275" width="14.42578125" style="813" customWidth="1"/>
    <col min="11276" max="11276" width="4.140625" style="813" customWidth="1"/>
    <col min="11277" max="11277" width="14.42578125" style="813" customWidth="1"/>
    <col min="11278" max="11502" width="11" style="813"/>
    <col min="11503" max="11503" width="31.28515625" style="813" customWidth="1"/>
    <col min="11504" max="11507" width="10.7109375" style="813" customWidth="1"/>
    <col min="11508" max="11508" width="31.7109375" style="813" customWidth="1"/>
    <col min="11509" max="11509" width="11.42578125" style="813" customWidth="1"/>
    <col min="11510" max="11517" width="9.85546875" style="813" customWidth="1"/>
    <col min="11518" max="11521" width="11" style="813" customWidth="1"/>
    <col min="11522" max="11522" width="14.42578125" style="813" customWidth="1"/>
    <col min="11523" max="11523" width="4.140625" style="813" customWidth="1"/>
    <col min="11524" max="11524" width="13.28515625" style="813" customWidth="1"/>
    <col min="11525" max="11525" width="28.140625" style="813" customWidth="1"/>
    <col min="11526" max="11526" width="11" style="813" customWidth="1"/>
    <col min="11527" max="11527" width="14.42578125" style="813" customWidth="1"/>
    <col min="11528" max="11528" width="4.140625" style="813" customWidth="1"/>
    <col min="11529" max="11530" width="11" style="813" customWidth="1"/>
    <col min="11531" max="11531" width="14.42578125" style="813" customWidth="1"/>
    <col min="11532" max="11532" width="4.140625" style="813" customWidth="1"/>
    <col min="11533" max="11533" width="14.42578125" style="813" customWidth="1"/>
    <col min="11534" max="11758" width="11" style="813"/>
    <col min="11759" max="11759" width="31.28515625" style="813" customWidth="1"/>
    <col min="11760" max="11763" width="10.7109375" style="813" customWidth="1"/>
    <col min="11764" max="11764" width="31.7109375" style="813" customWidth="1"/>
    <col min="11765" max="11765" width="11.42578125" style="813" customWidth="1"/>
    <col min="11766" max="11773" width="9.85546875" style="813" customWidth="1"/>
    <col min="11774" max="11777" width="11" style="813" customWidth="1"/>
    <col min="11778" max="11778" width="14.42578125" style="813" customWidth="1"/>
    <col min="11779" max="11779" width="4.140625" style="813" customWidth="1"/>
    <col min="11780" max="11780" width="13.28515625" style="813" customWidth="1"/>
    <col min="11781" max="11781" width="28.140625" style="813" customWidth="1"/>
    <col min="11782" max="11782" width="11" style="813" customWidth="1"/>
    <col min="11783" max="11783" width="14.42578125" style="813" customWidth="1"/>
    <col min="11784" max="11784" width="4.140625" style="813" customWidth="1"/>
    <col min="11785" max="11786" width="11" style="813" customWidth="1"/>
    <col min="11787" max="11787" width="14.42578125" style="813" customWidth="1"/>
    <col min="11788" max="11788" width="4.140625" style="813" customWidth="1"/>
    <col min="11789" max="11789" width="14.42578125" style="813" customWidth="1"/>
    <col min="11790" max="12014" width="11" style="813"/>
    <col min="12015" max="12015" width="31.28515625" style="813" customWidth="1"/>
    <col min="12016" max="12019" width="10.7109375" style="813" customWidth="1"/>
    <col min="12020" max="12020" width="31.7109375" style="813" customWidth="1"/>
    <col min="12021" max="12021" width="11.42578125" style="813" customWidth="1"/>
    <col min="12022" max="12029" width="9.85546875" style="813" customWidth="1"/>
    <col min="12030" max="12033" width="11" style="813" customWidth="1"/>
    <col min="12034" max="12034" width="14.42578125" style="813" customWidth="1"/>
    <col min="12035" max="12035" width="4.140625" style="813" customWidth="1"/>
    <col min="12036" max="12036" width="13.28515625" style="813" customWidth="1"/>
    <col min="12037" max="12037" width="28.140625" style="813" customWidth="1"/>
    <col min="12038" max="12038" width="11" style="813" customWidth="1"/>
    <col min="12039" max="12039" width="14.42578125" style="813" customWidth="1"/>
    <col min="12040" max="12040" width="4.140625" style="813" customWidth="1"/>
    <col min="12041" max="12042" width="11" style="813" customWidth="1"/>
    <col min="12043" max="12043" width="14.42578125" style="813" customWidth="1"/>
    <col min="12044" max="12044" width="4.140625" style="813" customWidth="1"/>
    <col min="12045" max="12045" width="14.42578125" style="813" customWidth="1"/>
    <col min="12046" max="12270" width="11" style="813"/>
    <col min="12271" max="12271" width="31.28515625" style="813" customWidth="1"/>
    <col min="12272" max="12275" width="10.7109375" style="813" customWidth="1"/>
    <col min="12276" max="12276" width="31.7109375" style="813" customWidth="1"/>
    <col min="12277" max="12277" width="11.42578125" style="813" customWidth="1"/>
    <col min="12278" max="12285" width="9.85546875" style="813" customWidth="1"/>
    <col min="12286" max="12289" width="11" style="813" customWidth="1"/>
    <col min="12290" max="12290" width="14.42578125" style="813" customWidth="1"/>
    <col min="12291" max="12291" width="4.140625" style="813" customWidth="1"/>
    <col min="12292" max="12292" width="13.28515625" style="813" customWidth="1"/>
    <col min="12293" max="12293" width="28.140625" style="813" customWidth="1"/>
    <col min="12294" max="12294" width="11" style="813" customWidth="1"/>
    <col min="12295" max="12295" width="14.42578125" style="813" customWidth="1"/>
    <col min="12296" max="12296" width="4.140625" style="813" customWidth="1"/>
    <col min="12297" max="12298" width="11" style="813" customWidth="1"/>
    <col min="12299" max="12299" width="14.42578125" style="813" customWidth="1"/>
    <col min="12300" max="12300" width="4.140625" style="813" customWidth="1"/>
    <col min="12301" max="12301" width="14.42578125" style="813" customWidth="1"/>
    <col min="12302" max="12526" width="11" style="813"/>
    <col min="12527" max="12527" width="31.28515625" style="813" customWidth="1"/>
    <col min="12528" max="12531" width="10.7109375" style="813" customWidth="1"/>
    <col min="12532" max="12532" width="31.7109375" style="813" customWidth="1"/>
    <col min="12533" max="12533" width="11.42578125" style="813" customWidth="1"/>
    <col min="12534" max="12541" width="9.85546875" style="813" customWidth="1"/>
    <col min="12542" max="12545" width="11" style="813" customWidth="1"/>
    <col min="12546" max="12546" width="14.42578125" style="813" customWidth="1"/>
    <col min="12547" max="12547" width="4.140625" style="813" customWidth="1"/>
    <col min="12548" max="12548" width="13.28515625" style="813" customWidth="1"/>
    <col min="12549" max="12549" width="28.140625" style="813" customWidth="1"/>
    <col min="12550" max="12550" width="11" style="813" customWidth="1"/>
    <col min="12551" max="12551" width="14.42578125" style="813" customWidth="1"/>
    <col min="12552" max="12552" width="4.140625" style="813" customWidth="1"/>
    <col min="12553" max="12554" width="11" style="813" customWidth="1"/>
    <col min="12555" max="12555" width="14.42578125" style="813" customWidth="1"/>
    <col min="12556" max="12556" width="4.140625" style="813" customWidth="1"/>
    <col min="12557" max="12557" width="14.42578125" style="813" customWidth="1"/>
    <col min="12558" max="12782" width="11" style="813"/>
    <col min="12783" max="12783" width="31.28515625" style="813" customWidth="1"/>
    <col min="12784" max="12787" width="10.7109375" style="813" customWidth="1"/>
    <col min="12788" max="12788" width="31.7109375" style="813" customWidth="1"/>
    <col min="12789" max="12789" width="11.42578125" style="813" customWidth="1"/>
    <col min="12790" max="12797" width="9.85546875" style="813" customWidth="1"/>
    <col min="12798" max="12801" width="11" style="813" customWidth="1"/>
    <col min="12802" max="12802" width="14.42578125" style="813" customWidth="1"/>
    <col min="12803" max="12803" width="4.140625" style="813" customWidth="1"/>
    <col min="12804" max="12804" width="13.28515625" style="813" customWidth="1"/>
    <col min="12805" max="12805" width="28.140625" style="813" customWidth="1"/>
    <col min="12806" max="12806" width="11" style="813" customWidth="1"/>
    <col min="12807" max="12807" width="14.42578125" style="813" customWidth="1"/>
    <col min="12808" max="12808" width="4.140625" style="813" customWidth="1"/>
    <col min="12809" max="12810" width="11" style="813" customWidth="1"/>
    <col min="12811" max="12811" width="14.42578125" style="813" customWidth="1"/>
    <col min="12812" max="12812" width="4.140625" style="813" customWidth="1"/>
    <col min="12813" max="12813" width="14.42578125" style="813" customWidth="1"/>
    <col min="12814" max="13038" width="11" style="813"/>
    <col min="13039" max="13039" width="31.28515625" style="813" customWidth="1"/>
    <col min="13040" max="13043" width="10.7109375" style="813" customWidth="1"/>
    <col min="13044" max="13044" width="31.7109375" style="813" customWidth="1"/>
    <col min="13045" max="13045" width="11.42578125" style="813" customWidth="1"/>
    <col min="13046" max="13053" width="9.85546875" style="813" customWidth="1"/>
    <col min="13054" max="13057" width="11" style="813" customWidth="1"/>
    <col min="13058" max="13058" width="14.42578125" style="813" customWidth="1"/>
    <col min="13059" max="13059" width="4.140625" style="813" customWidth="1"/>
    <col min="13060" max="13060" width="13.28515625" style="813" customWidth="1"/>
    <col min="13061" max="13061" width="28.140625" style="813" customWidth="1"/>
    <col min="13062" max="13062" width="11" style="813" customWidth="1"/>
    <col min="13063" max="13063" width="14.42578125" style="813" customWidth="1"/>
    <col min="13064" max="13064" width="4.140625" style="813" customWidth="1"/>
    <col min="13065" max="13066" width="11" style="813" customWidth="1"/>
    <col min="13067" max="13067" width="14.42578125" style="813" customWidth="1"/>
    <col min="13068" max="13068" width="4.140625" style="813" customWidth="1"/>
    <col min="13069" max="13069" width="14.42578125" style="813" customWidth="1"/>
    <col min="13070" max="13294" width="11" style="813"/>
    <col min="13295" max="13295" width="31.28515625" style="813" customWidth="1"/>
    <col min="13296" max="13299" width="10.7109375" style="813" customWidth="1"/>
    <col min="13300" max="13300" width="31.7109375" style="813" customWidth="1"/>
    <col min="13301" max="13301" width="11.42578125" style="813" customWidth="1"/>
    <col min="13302" max="13309" width="9.85546875" style="813" customWidth="1"/>
    <col min="13310" max="13313" width="11" style="813" customWidth="1"/>
    <col min="13314" max="13314" width="14.42578125" style="813" customWidth="1"/>
    <col min="13315" max="13315" width="4.140625" style="813" customWidth="1"/>
    <col min="13316" max="13316" width="13.28515625" style="813" customWidth="1"/>
    <col min="13317" max="13317" width="28.140625" style="813" customWidth="1"/>
    <col min="13318" max="13318" width="11" style="813" customWidth="1"/>
    <col min="13319" max="13319" width="14.42578125" style="813" customWidth="1"/>
    <col min="13320" max="13320" width="4.140625" style="813" customWidth="1"/>
    <col min="13321" max="13322" width="11" style="813" customWidth="1"/>
    <col min="13323" max="13323" width="14.42578125" style="813" customWidth="1"/>
    <col min="13324" max="13324" width="4.140625" style="813" customWidth="1"/>
    <col min="13325" max="13325" width="14.42578125" style="813" customWidth="1"/>
    <col min="13326" max="13550" width="11" style="813"/>
    <col min="13551" max="13551" width="31.28515625" style="813" customWidth="1"/>
    <col min="13552" max="13555" width="10.7109375" style="813" customWidth="1"/>
    <col min="13556" max="13556" width="31.7109375" style="813" customWidth="1"/>
    <col min="13557" max="13557" width="11.42578125" style="813" customWidth="1"/>
    <col min="13558" max="13565" width="9.85546875" style="813" customWidth="1"/>
    <col min="13566" max="13569" width="11" style="813" customWidth="1"/>
    <col min="13570" max="13570" width="14.42578125" style="813" customWidth="1"/>
    <col min="13571" max="13571" width="4.140625" style="813" customWidth="1"/>
    <col min="13572" max="13572" width="13.28515625" style="813" customWidth="1"/>
    <col min="13573" max="13573" width="28.140625" style="813" customWidth="1"/>
    <col min="13574" max="13574" width="11" style="813" customWidth="1"/>
    <col min="13575" max="13575" width="14.42578125" style="813" customWidth="1"/>
    <col min="13576" max="13576" width="4.140625" style="813" customWidth="1"/>
    <col min="13577" max="13578" width="11" style="813" customWidth="1"/>
    <col min="13579" max="13579" width="14.42578125" style="813" customWidth="1"/>
    <col min="13580" max="13580" width="4.140625" style="813" customWidth="1"/>
    <col min="13581" max="13581" width="14.42578125" style="813" customWidth="1"/>
    <col min="13582" max="13806" width="11" style="813"/>
    <col min="13807" max="13807" width="31.28515625" style="813" customWidth="1"/>
    <col min="13808" max="13811" width="10.7109375" style="813" customWidth="1"/>
    <col min="13812" max="13812" width="31.7109375" style="813" customWidth="1"/>
    <col min="13813" max="13813" width="11.42578125" style="813" customWidth="1"/>
    <col min="13814" max="13821" width="9.85546875" style="813" customWidth="1"/>
    <col min="13822" max="13825" width="11" style="813" customWidth="1"/>
    <col min="13826" max="13826" width="14.42578125" style="813" customWidth="1"/>
    <col min="13827" max="13827" width="4.140625" style="813" customWidth="1"/>
    <col min="13828" max="13828" width="13.28515625" style="813" customWidth="1"/>
    <col min="13829" max="13829" width="28.140625" style="813" customWidth="1"/>
    <col min="13830" max="13830" width="11" style="813" customWidth="1"/>
    <col min="13831" max="13831" width="14.42578125" style="813" customWidth="1"/>
    <col min="13832" max="13832" width="4.140625" style="813" customWidth="1"/>
    <col min="13833" max="13834" width="11" style="813" customWidth="1"/>
    <col min="13835" max="13835" width="14.42578125" style="813" customWidth="1"/>
    <col min="13836" max="13836" width="4.140625" style="813" customWidth="1"/>
    <col min="13837" max="13837" width="14.42578125" style="813" customWidth="1"/>
    <col min="13838" max="14062" width="11" style="813"/>
    <col min="14063" max="14063" width="31.28515625" style="813" customWidth="1"/>
    <col min="14064" max="14067" width="10.7109375" style="813" customWidth="1"/>
    <col min="14068" max="14068" width="31.7109375" style="813" customWidth="1"/>
    <col min="14069" max="14069" width="11.42578125" style="813" customWidth="1"/>
    <col min="14070" max="14077" width="9.85546875" style="813" customWidth="1"/>
    <col min="14078" max="14081" width="11" style="813" customWidth="1"/>
    <col min="14082" max="14082" width="14.42578125" style="813" customWidth="1"/>
    <col min="14083" max="14083" width="4.140625" style="813" customWidth="1"/>
    <col min="14084" max="14084" width="13.28515625" style="813" customWidth="1"/>
    <col min="14085" max="14085" width="28.140625" style="813" customWidth="1"/>
    <col min="14086" max="14086" width="11" style="813" customWidth="1"/>
    <col min="14087" max="14087" width="14.42578125" style="813" customWidth="1"/>
    <col min="14088" max="14088" width="4.140625" style="813" customWidth="1"/>
    <col min="14089" max="14090" width="11" style="813" customWidth="1"/>
    <col min="14091" max="14091" width="14.42578125" style="813" customWidth="1"/>
    <col min="14092" max="14092" width="4.140625" style="813" customWidth="1"/>
    <col min="14093" max="14093" width="14.42578125" style="813" customWidth="1"/>
    <col min="14094" max="14318" width="11" style="813"/>
    <col min="14319" max="14319" width="31.28515625" style="813" customWidth="1"/>
    <col min="14320" max="14323" width="10.7109375" style="813" customWidth="1"/>
    <col min="14324" max="14324" width="31.7109375" style="813" customWidth="1"/>
    <col min="14325" max="14325" width="11.42578125" style="813" customWidth="1"/>
    <col min="14326" max="14333" width="9.85546875" style="813" customWidth="1"/>
    <col min="14334" max="14337" width="11" style="813" customWidth="1"/>
    <col min="14338" max="14338" width="14.42578125" style="813" customWidth="1"/>
    <col min="14339" max="14339" width="4.140625" style="813" customWidth="1"/>
    <col min="14340" max="14340" width="13.28515625" style="813" customWidth="1"/>
    <col min="14341" max="14341" width="28.140625" style="813" customWidth="1"/>
    <col min="14342" max="14342" width="11" style="813" customWidth="1"/>
    <col min="14343" max="14343" width="14.42578125" style="813" customWidth="1"/>
    <col min="14344" max="14344" width="4.140625" style="813" customWidth="1"/>
    <col min="14345" max="14346" width="11" style="813" customWidth="1"/>
    <col min="14347" max="14347" width="14.42578125" style="813" customWidth="1"/>
    <col min="14348" max="14348" width="4.140625" style="813" customWidth="1"/>
    <col min="14349" max="14349" width="14.42578125" style="813" customWidth="1"/>
    <col min="14350" max="14574" width="11" style="813"/>
    <col min="14575" max="14575" width="31.28515625" style="813" customWidth="1"/>
    <col min="14576" max="14579" width="10.7109375" style="813" customWidth="1"/>
    <col min="14580" max="14580" width="31.7109375" style="813" customWidth="1"/>
    <col min="14581" max="14581" width="11.42578125" style="813" customWidth="1"/>
    <col min="14582" max="14589" width="9.85546875" style="813" customWidth="1"/>
    <col min="14590" max="14593" width="11" style="813" customWidth="1"/>
    <col min="14594" max="14594" width="14.42578125" style="813" customWidth="1"/>
    <col min="14595" max="14595" width="4.140625" style="813" customWidth="1"/>
    <col min="14596" max="14596" width="13.28515625" style="813" customWidth="1"/>
    <col min="14597" max="14597" width="28.140625" style="813" customWidth="1"/>
    <col min="14598" max="14598" width="11" style="813" customWidth="1"/>
    <col min="14599" max="14599" width="14.42578125" style="813" customWidth="1"/>
    <col min="14600" max="14600" width="4.140625" style="813" customWidth="1"/>
    <col min="14601" max="14602" width="11" style="813" customWidth="1"/>
    <col min="14603" max="14603" width="14.42578125" style="813" customWidth="1"/>
    <col min="14604" max="14604" width="4.140625" style="813" customWidth="1"/>
    <col min="14605" max="14605" width="14.42578125" style="813" customWidth="1"/>
    <col min="14606" max="14830" width="11" style="813"/>
    <col min="14831" max="14831" width="31.28515625" style="813" customWidth="1"/>
    <col min="14832" max="14835" width="10.7109375" style="813" customWidth="1"/>
    <col min="14836" max="14836" width="31.7109375" style="813" customWidth="1"/>
    <col min="14837" max="14837" width="11.42578125" style="813" customWidth="1"/>
    <col min="14838" max="14845" width="9.85546875" style="813" customWidth="1"/>
    <col min="14846" max="14849" width="11" style="813" customWidth="1"/>
    <col min="14850" max="14850" width="14.42578125" style="813" customWidth="1"/>
    <col min="14851" max="14851" width="4.140625" style="813" customWidth="1"/>
    <col min="14852" max="14852" width="13.28515625" style="813" customWidth="1"/>
    <col min="14853" max="14853" width="28.140625" style="813" customWidth="1"/>
    <col min="14854" max="14854" width="11" style="813" customWidth="1"/>
    <col min="14855" max="14855" width="14.42578125" style="813" customWidth="1"/>
    <col min="14856" max="14856" width="4.140625" style="813" customWidth="1"/>
    <col min="14857" max="14858" width="11" style="813" customWidth="1"/>
    <col min="14859" max="14859" width="14.42578125" style="813" customWidth="1"/>
    <col min="14860" max="14860" width="4.140625" style="813" customWidth="1"/>
    <col min="14861" max="14861" width="14.42578125" style="813" customWidth="1"/>
    <col min="14862" max="15086" width="11" style="813"/>
    <col min="15087" max="15087" width="31.28515625" style="813" customWidth="1"/>
    <col min="15088" max="15091" width="10.7109375" style="813" customWidth="1"/>
    <col min="15092" max="15092" width="31.7109375" style="813" customWidth="1"/>
    <col min="15093" max="15093" width="11.42578125" style="813" customWidth="1"/>
    <col min="15094" max="15101" width="9.85546875" style="813" customWidth="1"/>
    <col min="15102" max="15105" width="11" style="813" customWidth="1"/>
    <col min="15106" max="15106" width="14.42578125" style="813" customWidth="1"/>
    <col min="15107" max="15107" width="4.140625" style="813" customWidth="1"/>
    <col min="15108" max="15108" width="13.28515625" style="813" customWidth="1"/>
    <col min="15109" max="15109" width="28.140625" style="813" customWidth="1"/>
    <col min="15110" max="15110" width="11" style="813" customWidth="1"/>
    <col min="15111" max="15111" width="14.42578125" style="813" customWidth="1"/>
    <col min="15112" max="15112" width="4.140625" style="813" customWidth="1"/>
    <col min="15113" max="15114" width="11" style="813" customWidth="1"/>
    <col min="15115" max="15115" width="14.42578125" style="813" customWidth="1"/>
    <col min="15116" max="15116" width="4.140625" style="813" customWidth="1"/>
    <col min="15117" max="15117" width="14.42578125" style="813" customWidth="1"/>
    <col min="15118" max="15342" width="11" style="813"/>
    <col min="15343" max="15343" width="31.28515625" style="813" customWidth="1"/>
    <col min="15344" max="15347" width="10.7109375" style="813" customWidth="1"/>
    <col min="15348" max="15348" width="31.7109375" style="813" customWidth="1"/>
    <col min="15349" max="15349" width="11.42578125" style="813" customWidth="1"/>
    <col min="15350" max="15357" width="9.85546875" style="813" customWidth="1"/>
    <col min="15358" max="15361" width="11" style="813" customWidth="1"/>
    <col min="15362" max="15362" width="14.42578125" style="813" customWidth="1"/>
    <col min="15363" max="15363" width="4.140625" style="813" customWidth="1"/>
    <col min="15364" max="15364" width="13.28515625" style="813" customWidth="1"/>
    <col min="15365" max="15365" width="28.140625" style="813" customWidth="1"/>
    <col min="15366" max="15366" width="11" style="813" customWidth="1"/>
    <col min="15367" max="15367" width="14.42578125" style="813" customWidth="1"/>
    <col min="15368" max="15368" width="4.140625" style="813" customWidth="1"/>
    <col min="15369" max="15370" width="11" style="813" customWidth="1"/>
    <col min="15371" max="15371" width="14.42578125" style="813" customWidth="1"/>
    <col min="15372" max="15372" width="4.140625" style="813" customWidth="1"/>
    <col min="15373" max="15373" width="14.42578125" style="813" customWidth="1"/>
    <col min="15374" max="15598" width="11" style="813"/>
    <col min="15599" max="15599" width="31.28515625" style="813" customWidth="1"/>
    <col min="15600" max="15603" width="10.7109375" style="813" customWidth="1"/>
    <col min="15604" max="15604" width="31.7109375" style="813" customWidth="1"/>
    <col min="15605" max="15605" width="11.42578125" style="813" customWidth="1"/>
    <col min="15606" max="15613" width="9.85546875" style="813" customWidth="1"/>
    <col min="15614" max="15617" width="11" style="813" customWidth="1"/>
    <col min="15618" max="15618" width="14.42578125" style="813" customWidth="1"/>
    <col min="15619" max="15619" width="4.140625" style="813" customWidth="1"/>
    <col min="15620" max="15620" width="13.28515625" style="813" customWidth="1"/>
    <col min="15621" max="15621" width="28.140625" style="813" customWidth="1"/>
    <col min="15622" max="15622" width="11" style="813" customWidth="1"/>
    <col min="15623" max="15623" width="14.42578125" style="813" customWidth="1"/>
    <col min="15624" max="15624" width="4.140625" style="813" customWidth="1"/>
    <col min="15625" max="15626" width="11" style="813" customWidth="1"/>
    <col min="15627" max="15627" width="14.42578125" style="813" customWidth="1"/>
    <col min="15628" max="15628" width="4.140625" style="813" customWidth="1"/>
    <col min="15629" max="15629" width="14.42578125" style="813" customWidth="1"/>
    <col min="15630" max="15854" width="11" style="813"/>
    <col min="15855" max="15855" width="31.28515625" style="813" customWidth="1"/>
    <col min="15856" max="15859" width="10.7109375" style="813" customWidth="1"/>
    <col min="15860" max="15860" width="31.7109375" style="813" customWidth="1"/>
    <col min="15861" max="15861" width="11.42578125" style="813" customWidth="1"/>
    <col min="15862" max="15869" width="9.85546875" style="813" customWidth="1"/>
    <col min="15870" max="15873" width="11" style="813" customWidth="1"/>
    <col min="15874" max="15874" width="14.42578125" style="813" customWidth="1"/>
    <col min="15875" max="15875" width="4.140625" style="813" customWidth="1"/>
    <col min="15876" max="15876" width="13.28515625" style="813" customWidth="1"/>
    <col min="15877" max="15877" width="28.140625" style="813" customWidth="1"/>
    <col min="15878" max="15878" width="11" style="813" customWidth="1"/>
    <col min="15879" max="15879" width="14.42578125" style="813" customWidth="1"/>
    <col min="15880" max="15880" width="4.140625" style="813" customWidth="1"/>
    <col min="15881" max="15882" width="11" style="813" customWidth="1"/>
    <col min="15883" max="15883" width="14.42578125" style="813" customWidth="1"/>
    <col min="15884" max="15884" width="4.140625" style="813" customWidth="1"/>
    <col min="15885" max="15885" width="14.42578125" style="813" customWidth="1"/>
    <col min="15886" max="16110" width="11" style="813"/>
    <col min="16111" max="16111" width="31.28515625" style="813" customWidth="1"/>
    <col min="16112" max="16115" width="10.7109375" style="813" customWidth="1"/>
    <col min="16116" max="16116" width="31.7109375" style="813" customWidth="1"/>
    <col min="16117" max="16117" width="11.42578125" style="813" customWidth="1"/>
    <col min="16118" max="16125" width="9.85546875" style="813" customWidth="1"/>
    <col min="16126" max="16129" width="11" style="813" customWidth="1"/>
    <col min="16130" max="16130" width="14.42578125" style="813" customWidth="1"/>
    <col min="16131" max="16131" width="4.140625" style="813" customWidth="1"/>
    <col min="16132" max="16132" width="13.28515625" style="813" customWidth="1"/>
    <col min="16133" max="16133" width="28.140625" style="813" customWidth="1"/>
    <col min="16134" max="16134" width="11" style="813" customWidth="1"/>
    <col min="16135" max="16135" width="14.42578125" style="813" customWidth="1"/>
    <col min="16136" max="16136" width="4.140625" style="813" customWidth="1"/>
    <col min="16137" max="16138" width="11" style="813" customWidth="1"/>
    <col min="16139" max="16139" width="14.42578125" style="813" customWidth="1"/>
    <col min="16140" max="16140" width="4.140625" style="813" customWidth="1"/>
    <col min="16141" max="16141" width="14.42578125" style="813" customWidth="1"/>
    <col min="16142" max="16384" width="11" style="813"/>
  </cols>
  <sheetData>
    <row r="1" spans="1:6" ht="24.75" customHeight="1">
      <c r="A1" s="811" t="s">
        <v>501</v>
      </c>
      <c r="E1" s="2546" t="s">
        <v>502</v>
      </c>
      <c r="F1" s="2546"/>
    </row>
    <row r="2" spans="1:6" ht="18.95" customHeight="1">
      <c r="F2" s="814"/>
    </row>
    <row r="3" spans="1:6" s="815" customFormat="1" ht="18.95" customHeight="1">
      <c r="A3" s="2235" t="s">
        <v>2410</v>
      </c>
      <c r="B3" s="2236"/>
      <c r="C3" s="2236"/>
      <c r="D3" s="2237"/>
      <c r="E3" s="2547" t="s">
        <v>2409</v>
      </c>
      <c r="F3" s="2547"/>
    </row>
    <row r="4" spans="1:6" s="815" customFormat="1" ht="18.95" customHeight="1">
      <c r="A4" s="2235" t="s">
        <v>2247</v>
      </c>
      <c r="B4" s="2238"/>
      <c r="C4" s="2236"/>
      <c r="D4" s="2238"/>
      <c r="E4" s="2238"/>
      <c r="F4" s="2239" t="s">
        <v>2406</v>
      </c>
    </row>
    <row r="5" spans="1:6" ht="18.95" customHeight="1">
      <c r="A5" s="2240"/>
      <c r="B5" s="2241"/>
      <c r="C5" s="2236"/>
      <c r="D5" s="2241"/>
      <c r="E5" s="2241"/>
      <c r="F5" s="2242"/>
    </row>
    <row r="6" spans="1:6" ht="16.5" customHeight="1">
      <c r="A6" s="1759" t="s">
        <v>2357</v>
      </c>
      <c r="B6" s="2548" t="s">
        <v>515</v>
      </c>
      <c r="C6" s="2548"/>
      <c r="D6" s="2548" t="s">
        <v>516</v>
      </c>
      <c r="E6" s="2548"/>
      <c r="F6" s="1658" t="s">
        <v>2356</v>
      </c>
    </row>
    <row r="7" spans="1:6" ht="12.95" customHeight="1">
      <c r="B7" s="2549" t="s">
        <v>455</v>
      </c>
      <c r="C7" s="2549"/>
      <c r="D7" s="2550" t="s">
        <v>336</v>
      </c>
      <c r="E7" s="2550"/>
    </row>
    <row r="8" spans="1:6" ht="12.95" customHeight="1">
      <c r="A8" s="674"/>
      <c r="B8" s="816" t="s">
        <v>15</v>
      </c>
      <c r="C8" s="816" t="s">
        <v>275</v>
      </c>
      <c r="D8" s="816" t="s">
        <v>15</v>
      </c>
      <c r="E8" s="816" t="s">
        <v>275</v>
      </c>
    </row>
    <row r="9" spans="1:6" ht="12.95" customHeight="1">
      <c r="A9" s="214"/>
      <c r="B9" s="817" t="s">
        <v>215</v>
      </c>
      <c r="C9" s="818" t="s">
        <v>8</v>
      </c>
      <c r="D9" s="817" t="s">
        <v>215</v>
      </c>
      <c r="E9" s="818" t="s">
        <v>8</v>
      </c>
      <c r="F9" s="217"/>
    </row>
    <row r="10" spans="1:6" s="819" customFormat="1" ht="8.1" customHeight="1">
      <c r="B10" s="820"/>
      <c r="C10" s="288"/>
      <c r="D10" s="821"/>
      <c r="E10" s="821"/>
      <c r="F10" s="822"/>
    </row>
    <row r="11" spans="1:6" s="823" customFormat="1" ht="17.100000000000001" customHeight="1">
      <c r="A11" s="51" t="s">
        <v>35</v>
      </c>
      <c r="B11" s="222">
        <f>SUM(B12:B19)</f>
        <v>6653</v>
      </c>
      <c r="C11" s="222">
        <f>SUM(C12:C19)</f>
        <v>2775</v>
      </c>
      <c r="D11" s="222">
        <f>SUM(D12:D19)</f>
        <v>2053</v>
      </c>
      <c r="E11" s="222">
        <f>SUM(E12:E19)</f>
        <v>826</v>
      </c>
      <c r="F11" s="53" t="s">
        <v>36</v>
      </c>
    </row>
    <row r="12" spans="1:6" s="823" customFormat="1" ht="17.100000000000001" customHeight="1">
      <c r="A12" s="54" t="s">
        <v>37</v>
      </c>
      <c r="B12" s="55">
        <v>721</v>
      </c>
      <c r="C12" s="55">
        <v>245</v>
      </c>
      <c r="D12" s="55">
        <v>332</v>
      </c>
      <c r="E12" s="55">
        <v>114</v>
      </c>
      <c r="F12" s="56" t="s">
        <v>38</v>
      </c>
    </row>
    <row r="13" spans="1:6" s="819" customFormat="1" ht="17.100000000000001" customHeight="1">
      <c r="A13" s="54" t="s">
        <v>39</v>
      </c>
      <c r="B13" s="55">
        <v>654</v>
      </c>
      <c r="C13" s="55">
        <v>258</v>
      </c>
      <c r="D13" s="55">
        <v>483</v>
      </c>
      <c r="E13" s="55">
        <v>210</v>
      </c>
      <c r="F13" s="56" t="s">
        <v>40</v>
      </c>
    </row>
    <row r="14" spans="1:6" s="819" customFormat="1" ht="17.100000000000001" customHeight="1">
      <c r="A14" s="57" t="s">
        <v>41</v>
      </c>
      <c r="B14" s="55">
        <v>201</v>
      </c>
      <c r="C14" s="55">
        <v>80</v>
      </c>
      <c r="D14" s="55">
        <v>201</v>
      </c>
      <c r="E14" s="55">
        <v>80</v>
      </c>
      <c r="F14" s="56" t="s">
        <v>42</v>
      </c>
    </row>
    <row r="15" spans="1:6" s="819" customFormat="1" ht="17.100000000000001" customHeight="1">
      <c r="A15" s="58" t="s">
        <v>43</v>
      </c>
      <c r="B15" s="55">
        <v>780</v>
      </c>
      <c r="C15" s="55">
        <v>302</v>
      </c>
      <c r="D15" s="55">
        <v>204</v>
      </c>
      <c r="E15" s="55">
        <v>85</v>
      </c>
      <c r="F15" s="56" t="s">
        <v>44</v>
      </c>
    </row>
    <row r="16" spans="1:6" s="819" customFormat="1" ht="17.100000000000001" customHeight="1">
      <c r="A16" s="58" t="s">
        <v>45</v>
      </c>
      <c r="B16" s="55">
        <v>637</v>
      </c>
      <c r="C16" s="55">
        <v>244</v>
      </c>
      <c r="D16" s="55">
        <v>449</v>
      </c>
      <c r="E16" s="55">
        <v>178</v>
      </c>
      <c r="F16" s="56" t="s">
        <v>46</v>
      </c>
    </row>
    <row r="17" spans="1:6" s="819" customFormat="1" ht="17.100000000000001" customHeight="1">
      <c r="A17" s="58" t="s">
        <v>47</v>
      </c>
      <c r="B17" s="55">
        <v>1974</v>
      </c>
      <c r="C17" s="55">
        <v>871</v>
      </c>
      <c r="D17" s="55">
        <v>91</v>
      </c>
      <c r="E17" s="55">
        <v>37</v>
      </c>
      <c r="F17" s="56" t="s">
        <v>48</v>
      </c>
    </row>
    <row r="18" spans="1:6" s="819" customFormat="1" ht="17.100000000000001" customHeight="1">
      <c r="A18" s="58" t="s">
        <v>49</v>
      </c>
      <c r="B18" s="55">
        <v>1176</v>
      </c>
      <c r="C18" s="55">
        <v>558</v>
      </c>
      <c r="D18" s="55">
        <v>264</v>
      </c>
      <c r="E18" s="55">
        <v>110</v>
      </c>
      <c r="F18" s="56" t="s">
        <v>50</v>
      </c>
    </row>
    <row r="19" spans="1:6" s="819" customFormat="1" ht="17.100000000000001" customHeight="1">
      <c r="A19" s="58" t="s">
        <v>51</v>
      </c>
      <c r="B19" s="55">
        <v>510</v>
      </c>
      <c r="C19" s="55">
        <v>217</v>
      </c>
      <c r="D19" s="55">
        <v>29</v>
      </c>
      <c r="E19" s="55">
        <v>12</v>
      </c>
      <c r="F19" s="56" t="s">
        <v>52</v>
      </c>
    </row>
    <row r="20" spans="1:6" s="819" customFormat="1" ht="17.100000000000001" customHeight="1">
      <c r="A20" s="59" t="s">
        <v>53</v>
      </c>
      <c r="B20" s="222">
        <f>SUM(B21:B28)</f>
        <v>4062</v>
      </c>
      <c r="C20" s="222">
        <f>SUM(C21:C28)</f>
        <v>1470</v>
      </c>
      <c r="D20" s="222">
        <f>SUM(D21:D28)</f>
        <v>700</v>
      </c>
      <c r="E20" s="222">
        <f>SUM(E21:E28)</f>
        <v>237</v>
      </c>
      <c r="F20" s="60" t="s">
        <v>54</v>
      </c>
    </row>
    <row r="21" spans="1:6" s="819" customFormat="1" ht="17.100000000000001" customHeight="1">
      <c r="A21" s="54" t="s">
        <v>55</v>
      </c>
      <c r="B21" s="55">
        <v>463</v>
      </c>
      <c r="C21" s="55">
        <v>158</v>
      </c>
      <c r="D21" s="55">
        <v>52</v>
      </c>
      <c r="E21" s="55">
        <v>17</v>
      </c>
      <c r="F21" s="61" t="s">
        <v>56</v>
      </c>
    </row>
    <row r="22" spans="1:6" s="819" customFormat="1" ht="17.100000000000001" customHeight="1">
      <c r="A22" s="54" t="s">
        <v>57</v>
      </c>
      <c r="B22" s="55">
        <v>332</v>
      </c>
      <c r="C22" s="55">
        <v>105</v>
      </c>
      <c r="D22" s="55">
        <v>203</v>
      </c>
      <c r="E22" s="55">
        <v>63</v>
      </c>
      <c r="F22" s="61" t="s">
        <v>58</v>
      </c>
    </row>
    <row r="23" spans="1:6" s="819" customFormat="1" ht="17.100000000000001" customHeight="1">
      <c r="A23" s="54" t="s">
        <v>59</v>
      </c>
      <c r="B23" s="55">
        <v>238</v>
      </c>
      <c r="C23" s="55">
        <v>86</v>
      </c>
      <c r="D23" s="55">
        <v>125</v>
      </c>
      <c r="E23" s="55">
        <v>39</v>
      </c>
      <c r="F23" s="61" t="s">
        <v>60</v>
      </c>
    </row>
    <row r="24" spans="1:6" s="819" customFormat="1" ht="17.100000000000001" customHeight="1">
      <c r="A24" s="54" t="s">
        <v>61</v>
      </c>
      <c r="B24" s="55">
        <v>401</v>
      </c>
      <c r="C24" s="55">
        <v>127</v>
      </c>
      <c r="D24" s="55">
        <v>164</v>
      </c>
      <c r="E24" s="55">
        <v>58</v>
      </c>
      <c r="F24" s="56" t="s">
        <v>62</v>
      </c>
    </row>
    <row r="25" spans="1:6" s="819" customFormat="1" ht="17.100000000000001" customHeight="1">
      <c r="A25" s="54" t="s">
        <v>63</v>
      </c>
      <c r="B25" s="55">
        <v>215</v>
      </c>
      <c r="C25" s="55">
        <v>68</v>
      </c>
      <c r="D25" s="55">
        <v>22</v>
      </c>
      <c r="E25" s="55">
        <v>10</v>
      </c>
      <c r="F25" s="61" t="s">
        <v>64</v>
      </c>
    </row>
    <row r="26" spans="1:6" s="819" customFormat="1" ht="17.100000000000001" customHeight="1">
      <c r="A26" s="54" t="s">
        <v>65</v>
      </c>
      <c r="B26" s="55">
        <v>932</v>
      </c>
      <c r="C26" s="55">
        <v>324</v>
      </c>
      <c r="D26" s="55">
        <v>131</v>
      </c>
      <c r="E26" s="55">
        <v>48</v>
      </c>
      <c r="F26" s="61" t="s">
        <v>66</v>
      </c>
    </row>
    <row r="27" spans="1:6" s="823" customFormat="1" ht="17.100000000000001" customHeight="1">
      <c r="A27" s="54" t="s">
        <v>67</v>
      </c>
      <c r="B27" s="55">
        <v>1067</v>
      </c>
      <c r="C27" s="55">
        <v>457</v>
      </c>
      <c r="D27" s="55">
        <v>0</v>
      </c>
      <c r="E27" s="55">
        <v>0</v>
      </c>
      <c r="F27" s="61" t="s">
        <v>68</v>
      </c>
    </row>
    <row r="28" spans="1:6" s="819" customFormat="1" ht="17.100000000000001" customHeight="1">
      <c r="A28" s="54" t="s">
        <v>69</v>
      </c>
      <c r="B28" s="55">
        <v>414</v>
      </c>
      <c r="C28" s="55">
        <v>145</v>
      </c>
      <c r="D28" s="55">
        <v>3</v>
      </c>
      <c r="E28" s="55">
        <v>2</v>
      </c>
      <c r="F28" s="61" t="s">
        <v>70</v>
      </c>
    </row>
    <row r="29" spans="1:6" s="819" customFormat="1" ht="17.100000000000001" customHeight="1">
      <c r="A29" s="51" t="s">
        <v>71</v>
      </c>
      <c r="B29" s="222">
        <f>SUM(B30:B38)</f>
        <v>7651</v>
      </c>
      <c r="C29" s="222">
        <f>SUM(C30:C38)</f>
        <v>3137</v>
      </c>
      <c r="D29" s="222">
        <f>SUM(D30:D38)</f>
        <v>1818</v>
      </c>
      <c r="E29" s="222">
        <f>SUM(E30:E38)</f>
        <v>717</v>
      </c>
      <c r="F29" s="53" t="s">
        <v>72</v>
      </c>
    </row>
    <row r="30" spans="1:6" s="819" customFormat="1" ht="17.100000000000001" customHeight="1">
      <c r="A30" s="62" t="s">
        <v>73</v>
      </c>
      <c r="B30" s="55">
        <v>1568</v>
      </c>
      <c r="C30" s="55">
        <v>693</v>
      </c>
      <c r="D30" s="55">
        <v>158</v>
      </c>
      <c r="E30" s="55">
        <v>64</v>
      </c>
      <c r="F30" s="56" t="s">
        <v>74</v>
      </c>
    </row>
    <row r="31" spans="1:6" s="819" customFormat="1" ht="17.100000000000001" customHeight="1">
      <c r="A31" s="63" t="s">
        <v>75</v>
      </c>
      <c r="B31" s="55">
        <v>483</v>
      </c>
      <c r="C31" s="55">
        <v>152</v>
      </c>
      <c r="D31" s="55">
        <v>208</v>
      </c>
      <c r="E31" s="55">
        <v>66</v>
      </c>
      <c r="F31" s="56" t="s">
        <v>76</v>
      </c>
    </row>
    <row r="32" spans="1:6" s="819" customFormat="1" ht="17.100000000000001" customHeight="1">
      <c r="A32" s="62" t="s">
        <v>77</v>
      </c>
      <c r="B32" s="55">
        <v>426</v>
      </c>
      <c r="C32" s="55">
        <v>131</v>
      </c>
      <c r="D32" s="55">
        <v>103</v>
      </c>
      <c r="E32" s="55">
        <v>28</v>
      </c>
      <c r="F32" s="56" t="s">
        <v>78</v>
      </c>
    </row>
    <row r="33" spans="1:6" s="819" customFormat="1" ht="17.100000000000001" customHeight="1">
      <c r="A33" s="54" t="s">
        <v>79</v>
      </c>
      <c r="B33" s="55">
        <v>2120</v>
      </c>
      <c r="C33" s="55">
        <v>1024</v>
      </c>
      <c r="D33" s="55">
        <v>18</v>
      </c>
      <c r="E33" s="55">
        <v>7</v>
      </c>
      <c r="F33" s="56" t="s">
        <v>80</v>
      </c>
    </row>
    <row r="34" spans="1:6" s="819" customFormat="1" ht="17.100000000000001" customHeight="1">
      <c r="A34" s="63" t="s">
        <v>81</v>
      </c>
      <c r="B34" s="55">
        <v>356</v>
      </c>
      <c r="C34" s="55">
        <v>131</v>
      </c>
      <c r="D34" s="55">
        <v>104</v>
      </c>
      <c r="E34" s="55">
        <v>43</v>
      </c>
      <c r="F34" s="56" t="s">
        <v>1535</v>
      </c>
    </row>
    <row r="35" spans="1:6" s="819" customFormat="1" ht="17.100000000000001" customHeight="1">
      <c r="A35" s="54" t="s">
        <v>82</v>
      </c>
      <c r="B35" s="55">
        <v>558</v>
      </c>
      <c r="C35" s="55">
        <v>184</v>
      </c>
      <c r="D35" s="55">
        <v>79</v>
      </c>
      <c r="E35" s="55">
        <v>17</v>
      </c>
      <c r="F35" s="56" t="s">
        <v>83</v>
      </c>
    </row>
    <row r="36" spans="1:6" s="823" customFormat="1" ht="17.100000000000001" customHeight="1">
      <c r="A36" s="54" t="s">
        <v>84</v>
      </c>
      <c r="B36" s="55">
        <v>968</v>
      </c>
      <c r="C36" s="55">
        <v>385</v>
      </c>
      <c r="D36" s="55">
        <v>526</v>
      </c>
      <c r="E36" s="55">
        <v>240</v>
      </c>
      <c r="F36" s="56" t="s">
        <v>85</v>
      </c>
    </row>
    <row r="37" spans="1:6" s="819" customFormat="1" ht="17.100000000000001" customHeight="1">
      <c r="A37" s="54" t="s">
        <v>86</v>
      </c>
      <c r="B37" s="55">
        <v>862</v>
      </c>
      <c r="C37" s="55">
        <v>310</v>
      </c>
      <c r="D37" s="55">
        <v>331</v>
      </c>
      <c r="E37" s="55">
        <v>130</v>
      </c>
      <c r="F37" s="56" t="s">
        <v>87</v>
      </c>
    </row>
    <row r="38" spans="1:6" s="819" customFormat="1" ht="17.100000000000001" customHeight="1">
      <c r="A38" s="54" t="s">
        <v>88</v>
      </c>
      <c r="B38" s="55">
        <v>310</v>
      </c>
      <c r="C38" s="55">
        <v>127</v>
      </c>
      <c r="D38" s="55">
        <v>291</v>
      </c>
      <c r="E38" s="55">
        <v>122</v>
      </c>
      <c r="F38" s="56" t="s">
        <v>89</v>
      </c>
    </row>
    <row r="39" spans="1:6" s="819" customFormat="1" ht="17.100000000000001" customHeight="1">
      <c r="A39" s="64" t="s">
        <v>90</v>
      </c>
      <c r="B39" s="222">
        <f>SUM(B40:B46)</f>
        <v>8020</v>
      </c>
      <c r="C39" s="222">
        <f>SUM(C40:C46)</f>
        <v>3818</v>
      </c>
      <c r="D39" s="222">
        <f>SUM(D40:D46)</f>
        <v>1920</v>
      </c>
      <c r="E39" s="222">
        <f>SUM(E40:E46)</f>
        <v>903</v>
      </c>
      <c r="F39" s="53" t="s">
        <v>91</v>
      </c>
    </row>
    <row r="40" spans="1:6" s="819" customFormat="1" ht="17.100000000000001" customHeight="1">
      <c r="A40" s="62" t="s">
        <v>92</v>
      </c>
      <c r="B40" s="55">
        <v>1740</v>
      </c>
      <c r="C40" s="55">
        <v>850</v>
      </c>
      <c r="D40" s="55">
        <v>449</v>
      </c>
      <c r="E40" s="55">
        <v>229</v>
      </c>
      <c r="F40" s="61" t="s">
        <v>93</v>
      </c>
    </row>
    <row r="41" spans="1:6" s="819" customFormat="1" ht="17.100000000000001" customHeight="1">
      <c r="A41" s="62" t="s">
        <v>94</v>
      </c>
      <c r="B41" s="55">
        <v>1042</v>
      </c>
      <c r="C41" s="55">
        <v>404</v>
      </c>
      <c r="D41" s="55">
        <v>398</v>
      </c>
      <c r="E41" s="55">
        <v>180</v>
      </c>
      <c r="F41" s="56" t="s">
        <v>95</v>
      </c>
    </row>
    <row r="42" spans="1:6" s="819" customFormat="1" ht="17.100000000000001" customHeight="1">
      <c r="A42" s="62" t="s">
        <v>96</v>
      </c>
      <c r="B42" s="55">
        <v>823</v>
      </c>
      <c r="C42" s="55">
        <v>494</v>
      </c>
      <c r="D42" s="55">
        <v>0</v>
      </c>
      <c r="E42" s="55">
        <v>0</v>
      </c>
      <c r="F42" s="56" t="s">
        <v>97</v>
      </c>
    </row>
    <row r="43" spans="1:6" s="819" customFormat="1" ht="17.100000000000001" customHeight="1">
      <c r="A43" s="62" t="s">
        <v>98</v>
      </c>
      <c r="B43" s="55">
        <v>1652</v>
      </c>
      <c r="C43" s="55">
        <v>869</v>
      </c>
      <c r="D43" s="55">
        <v>49</v>
      </c>
      <c r="E43" s="55">
        <v>21</v>
      </c>
      <c r="F43" s="56" t="s">
        <v>99</v>
      </c>
    </row>
    <row r="44" spans="1:6" s="819" customFormat="1" ht="17.100000000000001" customHeight="1">
      <c r="A44" s="62" t="s">
        <v>100</v>
      </c>
      <c r="B44" s="55">
        <v>1066</v>
      </c>
      <c r="C44" s="55">
        <v>372</v>
      </c>
      <c r="D44" s="55">
        <v>485</v>
      </c>
      <c r="E44" s="55">
        <v>197</v>
      </c>
      <c r="F44" s="61" t="s">
        <v>101</v>
      </c>
    </row>
    <row r="45" spans="1:6" s="819" customFormat="1" ht="17.100000000000001" customHeight="1">
      <c r="A45" s="62" t="s">
        <v>102</v>
      </c>
      <c r="B45" s="55">
        <v>546</v>
      </c>
      <c r="C45" s="55">
        <v>220</v>
      </c>
      <c r="D45" s="55">
        <v>237</v>
      </c>
      <c r="E45" s="55">
        <v>127</v>
      </c>
      <c r="F45" s="61" t="s">
        <v>103</v>
      </c>
    </row>
    <row r="46" spans="1:6" s="823" customFormat="1" ht="17.100000000000001" customHeight="1">
      <c r="A46" s="62" t="s">
        <v>104</v>
      </c>
      <c r="B46" s="55">
        <v>1151</v>
      </c>
      <c r="C46" s="55">
        <v>609</v>
      </c>
      <c r="D46" s="55">
        <v>302</v>
      </c>
      <c r="E46" s="55">
        <v>149</v>
      </c>
      <c r="F46" s="56" t="s">
        <v>105</v>
      </c>
    </row>
    <row r="47" spans="1:6" s="819" customFormat="1" ht="17.100000000000001" customHeight="1">
      <c r="A47" s="65" t="s">
        <v>106</v>
      </c>
      <c r="B47" s="222">
        <f>SUM(B48:B52)</f>
        <v>4697</v>
      </c>
      <c r="C47" s="222">
        <f>SUM(C48:C52)</f>
        <v>1558</v>
      </c>
      <c r="D47" s="222">
        <f>SUM(D48:D52)</f>
        <v>1840</v>
      </c>
      <c r="E47" s="222">
        <f>SUM(E48:E52)</f>
        <v>625</v>
      </c>
      <c r="F47" s="53" t="s">
        <v>107</v>
      </c>
    </row>
    <row r="48" spans="1:6" s="819" customFormat="1" ht="17.100000000000001" customHeight="1">
      <c r="A48" s="66" t="s">
        <v>108</v>
      </c>
      <c r="B48" s="55">
        <v>877</v>
      </c>
      <c r="C48" s="55">
        <v>266</v>
      </c>
      <c r="D48" s="55">
        <v>578</v>
      </c>
      <c r="E48" s="55">
        <v>185</v>
      </c>
      <c r="F48" s="56" t="s">
        <v>109</v>
      </c>
    </row>
    <row r="49" spans="1:6" s="300" customFormat="1" ht="17.100000000000001" customHeight="1">
      <c r="A49" s="62" t="s">
        <v>110</v>
      </c>
      <c r="B49" s="55">
        <v>1067</v>
      </c>
      <c r="C49" s="55">
        <v>378</v>
      </c>
      <c r="D49" s="55">
        <v>424</v>
      </c>
      <c r="E49" s="55">
        <v>159</v>
      </c>
      <c r="F49" s="56" t="s">
        <v>111</v>
      </c>
    </row>
    <row r="50" spans="1:6" s="819" customFormat="1" ht="17.100000000000001" customHeight="1">
      <c r="A50" s="62" t="s">
        <v>112</v>
      </c>
      <c r="B50" s="55">
        <v>802</v>
      </c>
      <c r="C50" s="55">
        <v>223</v>
      </c>
      <c r="D50" s="55">
        <v>341</v>
      </c>
      <c r="E50" s="55">
        <v>102</v>
      </c>
      <c r="F50" s="56" t="s">
        <v>113</v>
      </c>
    </row>
    <row r="51" spans="1:6" s="819" customFormat="1" ht="17.100000000000001" customHeight="1">
      <c r="A51" s="62" t="s">
        <v>114</v>
      </c>
      <c r="B51" s="55">
        <v>804</v>
      </c>
      <c r="C51" s="55">
        <v>242</v>
      </c>
      <c r="D51" s="55">
        <v>316</v>
      </c>
      <c r="E51" s="55">
        <v>103</v>
      </c>
      <c r="F51" s="56" t="s">
        <v>115</v>
      </c>
    </row>
    <row r="52" spans="1:6" s="819" customFormat="1" ht="17.100000000000001" customHeight="1">
      <c r="A52" s="62" t="s">
        <v>116</v>
      </c>
      <c r="B52" s="55">
        <v>1147</v>
      </c>
      <c r="C52" s="55">
        <v>449</v>
      </c>
      <c r="D52" s="55">
        <v>181</v>
      </c>
      <c r="E52" s="55">
        <v>76</v>
      </c>
      <c r="F52" s="61" t="s">
        <v>117</v>
      </c>
    </row>
    <row r="53" spans="1:6" s="819" customFormat="1" ht="12.75" customHeight="1">
      <c r="B53" s="309"/>
      <c r="C53" s="288"/>
      <c r="D53" s="824"/>
      <c r="E53" s="824"/>
      <c r="F53" s="825"/>
    </row>
    <row r="54" spans="1:6" s="819" customFormat="1" ht="12.75" customHeight="1">
      <c r="A54" s="298"/>
      <c r="B54" s="309"/>
      <c r="C54" s="288"/>
      <c r="D54" s="824"/>
      <c r="E54" s="824"/>
      <c r="F54" s="825"/>
    </row>
    <row r="55" spans="1:6" s="819" customFormat="1" ht="17.25" customHeight="1">
      <c r="A55" s="767" t="s">
        <v>501</v>
      </c>
      <c r="B55" s="800"/>
      <c r="C55" s="800"/>
      <c r="D55" s="501"/>
      <c r="E55" s="2539" t="s">
        <v>502</v>
      </c>
      <c r="F55" s="2539"/>
    </row>
    <row r="56" spans="1:6" s="819" customFormat="1" ht="12.75" customHeight="1">
      <c r="A56" s="800"/>
      <c r="B56" s="800"/>
      <c r="C56" s="800"/>
      <c r="D56" s="501"/>
      <c r="E56" s="826"/>
      <c r="F56" s="827"/>
    </row>
    <row r="57" spans="1:6" s="819" customFormat="1" ht="19.5" customHeight="1">
      <c r="A57" s="1784" t="s">
        <v>2410</v>
      </c>
      <c r="B57" s="828"/>
      <c r="C57" s="828"/>
      <c r="D57" s="501"/>
      <c r="E57" s="2545" t="s">
        <v>2409</v>
      </c>
      <c r="F57" s="2545"/>
    </row>
    <row r="58" spans="1:6" s="819" customFormat="1" ht="18.75" customHeight="1">
      <c r="A58" s="1784" t="s">
        <v>2411</v>
      </c>
      <c r="B58" s="828"/>
      <c r="C58" s="828"/>
      <c r="D58" s="501"/>
      <c r="E58" s="1782"/>
      <c r="F58" s="1783" t="s">
        <v>2412</v>
      </c>
    </row>
    <row r="59" spans="1:6" s="819" customFormat="1" ht="15" customHeight="1">
      <c r="A59" s="800"/>
      <c r="B59" s="800"/>
      <c r="C59" s="800"/>
      <c r="D59" s="501"/>
      <c r="E59" s="826"/>
      <c r="F59" s="151"/>
    </row>
    <row r="60" spans="1:6" s="819" customFormat="1" ht="15" customHeight="1">
      <c r="A60" s="1759" t="s">
        <v>2357</v>
      </c>
      <c r="B60" s="2522" t="s">
        <v>515</v>
      </c>
      <c r="C60" s="2522"/>
      <c r="D60" s="2542" t="s">
        <v>516</v>
      </c>
      <c r="E60" s="2542"/>
      <c r="F60" s="1658" t="s">
        <v>2356</v>
      </c>
    </row>
    <row r="61" spans="1:6" s="819" customFormat="1" ht="15" customHeight="1">
      <c r="A61" s="800"/>
      <c r="B61" s="2530" t="s">
        <v>455</v>
      </c>
      <c r="C61" s="2530"/>
      <c r="D61" s="2544" t="s">
        <v>336</v>
      </c>
      <c r="E61" s="2544"/>
      <c r="F61" s="151"/>
    </row>
    <row r="62" spans="1:6" s="819" customFormat="1" ht="15" customHeight="1">
      <c r="A62" s="692"/>
      <c r="B62" s="830" t="s">
        <v>15</v>
      </c>
      <c r="C62" s="830" t="s">
        <v>275</v>
      </c>
      <c r="D62" s="831" t="s">
        <v>15</v>
      </c>
      <c r="E62" s="831" t="s">
        <v>275</v>
      </c>
      <c r="F62" s="800"/>
    </row>
    <row r="63" spans="1:6" s="823" customFormat="1" ht="15" customHeight="1">
      <c r="A63" s="252"/>
      <c r="B63" s="832" t="s">
        <v>215</v>
      </c>
      <c r="C63" s="377" t="s">
        <v>8</v>
      </c>
      <c r="D63" s="833" t="s">
        <v>215</v>
      </c>
      <c r="E63" s="834" t="s">
        <v>8</v>
      </c>
      <c r="F63" s="256"/>
    </row>
    <row r="64" spans="1:6" s="819" customFormat="1" ht="15" customHeight="1">
      <c r="A64" s="764"/>
      <c r="B64" s="746"/>
      <c r="C64" s="746"/>
      <c r="D64" s="746"/>
      <c r="E64" s="746"/>
      <c r="F64" s="267"/>
    </row>
    <row r="65" spans="1:6" s="819" customFormat="1" ht="13.5" customHeight="1">
      <c r="A65" s="85" t="s">
        <v>120</v>
      </c>
      <c r="B65" s="260">
        <f>SUM(B66:B74)</f>
        <v>11695</v>
      </c>
      <c r="C65" s="260">
        <f>SUM(C66:C74)</f>
        <v>5329</v>
      </c>
      <c r="D65" s="260">
        <f>SUM(D66:D74)</f>
        <v>1974</v>
      </c>
      <c r="E65" s="260">
        <f>SUM(E66:E74)</f>
        <v>904</v>
      </c>
      <c r="F65" s="96" t="s">
        <v>121</v>
      </c>
    </row>
    <row r="66" spans="1:6" s="819" customFormat="1" ht="13.5" customHeight="1">
      <c r="A66" s="261" t="s">
        <v>122</v>
      </c>
      <c r="B66" s="55">
        <v>463</v>
      </c>
      <c r="C66" s="55">
        <v>190</v>
      </c>
      <c r="D66" s="55">
        <v>153</v>
      </c>
      <c r="E66" s="55">
        <v>66</v>
      </c>
      <c r="F66" s="262" t="s">
        <v>123</v>
      </c>
    </row>
    <row r="67" spans="1:6" s="819" customFormat="1" ht="13.5" customHeight="1">
      <c r="A67" s="261" t="s">
        <v>124</v>
      </c>
      <c r="B67" s="55">
        <v>864</v>
      </c>
      <c r="C67" s="55">
        <v>357</v>
      </c>
      <c r="D67" s="55">
        <v>113</v>
      </c>
      <c r="E67" s="55">
        <v>56</v>
      </c>
      <c r="F67" s="262" t="s">
        <v>125</v>
      </c>
    </row>
    <row r="68" spans="1:6" s="819" customFormat="1" ht="13.5" customHeight="1">
      <c r="A68" s="263" t="s">
        <v>220</v>
      </c>
      <c r="B68" s="264">
        <v>5213</v>
      </c>
      <c r="C68" s="264">
        <v>2505</v>
      </c>
      <c r="D68" s="264">
        <v>0</v>
      </c>
      <c r="E68" s="264">
        <v>0</v>
      </c>
      <c r="F68" s="262" t="s">
        <v>127</v>
      </c>
    </row>
    <row r="69" spans="1:6" s="823" customFormat="1" ht="13.5" customHeight="1">
      <c r="A69" s="261" t="s">
        <v>128</v>
      </c>
      <c r="B69" s="55">
        <v>1186</v>
      </c>
      <c r="C69" s="55">
        <v>538</v>
      </c>
      <c r="D69" s="55">
        <v>441</v>
      </c>
      <c r="E69" s="55">
        <v>202</v>
      </c>
      <c r="F69" s="262" t="s">
        <v>129</v>
      </c>
    </row>
    <row r="70" spans="1:6" s="819" customFormat="1" ht="13.5" customHeight="1">
      <c r="A70" s="261" t="s">
        <v>130</v>
      </c>
      <c r="B70" s="55">
        <v>596</v>
      </c>
      <c r="C70" s="55">
        <v>284</v>
      </c>
      <c r="D70" s="55">
        <v>248</v>
      </c>
      <c r="E70" s="55">
        <v>126</v>
      </c>
      <c r="F70" s="262" t="s">
        <v>131</v>
      </c>
    </row>
    <row r="71" spans="1:6" s="819" customFormat="1" ht="13.5" customHeight="1">
      <c r="A71" s="261" t="s">
        <v>132</v>
      </c>
      <c r="B71" s="55">
        <v>882</v>
      </c>
      <c r="C71" s="55">
        <v>433</v>
      </c>
      <c r="D71" s="55">
        <v>331</v>
      </c>
      <c r="E71" s="55">
        <v>150</v>
      </c>
      <c r="F71" s="262" t="s">
        <v>133</v>
      </c>
    </row>
    <row r="72" spans="1:6" s="819" customFormat="1" ht="13.5" customHeight="1">
      <c r="A72" s="261" t="s">
        <v>134</v>
      </c>
      <c r="B72" s="55">
        <v>907</v>
      </c>
      <c r="C72" s="55">
        <v>414</v>
      </c>
      <c r="D72" s="55">
        <v>131</v>
      </c>
      <c r="E72" s="55">
        <v>53</v>
      </c>
      <c r="F72" s="262" t="s">
        <v>135</v>
      </c>
    </row>
    <row r="73" spans="1:6" s="819" customFormat="1" ht="13.5" customHeight="1">
      <c r="A73" s="261" t="s">
        <v>136</v>
      </c>
      <c r="B73" s="55">
        <v>964</v>
      </c>
      <c r="C73" s="55">
        <v>390</v>
      </c>
      <c r="D73" s="55">
        <v>279</v>
      </c>
      <c r="E73" s="55">
        <v>127</v>
      </c>
      <c r="F73" s="262" t="s">
        <v>137</v>
      </c>
    </row>
    <row r="74" spans="1:6" s="819" customFormat="1" ht="13.5" customHeight="1">
      <c r="A74" s="261" t="s">
        <v>138</v>
      </c>
      <c r="B74" s="55">
        <v>620</v>
      </c>
      <c r="C74" s="55">
        <v>218</v>
      </c>
      <c r="D74" s="55">
        <v>278</v>
      </c>
      <c r="E74" s="55">
        <v>124</v>
      </c>
      <c r="F74" s="262" t="s">
        <v>139</v>
      </c>
    </row>
    <row r="75" spans="1:6" s="819" customFormat="1" ht="13.5" customHeight="1">
      <c r="A75" s="93" t="s">
        <v>140</v>
      </c>
      <c r="B75" s="260">
        <f>SUM(B76:B83)</f>
        <v>7213</v>
      </c>
      <c r="C75" s="260">
        <f>SUM(C76:C83)</f>
        <v>2641</v>
      </c>
      <c r="D75" s="260">
        <f>SUM(D76:D83)</f>
        <v>2575</v>
      </c>
      <c r="E75" s="260">
        <f>SUM(E76:E83)</f>
        <v>911</v>
      </c>
      <c r="F75" s="94" t="s">
        <v>141</v>
      </c>
    </row>
    <row r="76" spans="1:6" s="823" customFormat="1" ht="13.5" customHeight="1">
      <c r="A76" s="261" t="s">
        <v>142</v>
      </c>
      <c r="B76" s="55">
        <v>768</v>
      </c>
      <c r="C76" s="55">
        <v>188</v>
      </c>
      <c r="D76" s="55">
        <v>416</v>
      </c>
      <c r="E76" s="55">
        <v>103</v>
      </c>
      <c r="F76" s="262" t="s">
        <v>143</v>
      </c>
    </row>
    <row r="77" spans="1:6" ht="13.5" customHeight="1">
      <c r="A77" s="261" t="s">
        <v>144</v>
      </c>
      <c r="B77" s="55">
        <v>436</v>
      </c>
      <c r="C77" s="55">
        <v>145</v>
      </c>
      <c r="D77" s="55">
        <v>263</v>
      </c>
      <c r="E77" s="55">
        <v>96</v>
      </c>
      <c r="F77" s="262" t="s">
        <v>145</v>
      </c>
    </row>
    <row r="78" spans="1:6" ht="13.5" customHeight="1">
      <c r="A78" s="261" t="s">
        <v>146</v>
      </c>
      <c r="B78" s="55">
        <v>933</v>
      </c>
      <c r="C78" s="55">
        <v>281</v>
      </c>
      <c r="D78" s="55">
        <v>458</v>
      </c>
      <c r="E78" s="55">
        <v>145</v>
      </c>
      <c r="F78" s="262" t="s">
        <v>147</v>
      </c>
    </row>
    <row r="79" spans="1:6" ht="13.5" customHeight="1">
      <c r="A79" s="261" t="s">
        <v>148</v>
      </c>
      <c r="B79" s="55">
        <v>681</v>
      </c>
      <c r="C79" s="55">
        <v>271</v>
      </c>
      <c r="D79" s="55">
        <v>285</v>
      </c>
      <c r="E79" s="55">
        <v>115</v>
      </c>
      <c r="F79" s="262" t="s">
        <v>149</v>
      </c>
    </row>
    <row r="80" spans="1:6" ht="13.5" customHeight="1">
      <c r="A80" s="261" t="s">
        <v>150</v>
      </c>
      <c r="B80" s="55">
        <v>2330</v>
      </c>
      <c r="C80" s="55">
        <v>962</v>
      </c>
      <c r="D80" s="55">
        <v>521</v>
      </c>
      <c r="E80" s="55">
        <v>207</v>
      </c>
      <c r="F80" s="262" t="s">
        <v>151</v>
      </c>
    </row>
    <row r="81" spans="1:6" ht="13.5" customHeight="1">
      <c r="A81" s="261" t="s">
        <v>152</v>
      </c>
      <c r="B81" s="55">
        <v>569</v>
      </c>
      <c r="C81" s="55">
        <v>224</v>
      </c>
      <c r="D81" s="55">
        <v>303</v>
      </c>
      <c r="E81" s="55">
        <v>117</v>
      </c>
      <c r="F81" s="262" t="s">
        <v>153</v>
      </c>
    </row>
    <row r="82" spans="1:6" ht="13.5" customHeight="1">
      <c r="A82" s="261" t="s">
        <v>154</v>
      </c>
      <c r="B82" s="55">
        <v>1151</v>
      </c>
      <c r="C82" s="55">
        <v>434</v>
      </c>
      <c r="D82" s="55">
        <v>228</v>
      </c>
      <c r="E82" s="55">
        <v>98</v>
      </c>
      <c r="F82" s="262" t="s">
        <v>1823</v>
      </c>
    </row>
    <row r="83" spans="1:6" ht="13.5" customHeight="1">
      <c r="A83" s="261" t="s">
        <v>155</v>
      </c>
      <c r="B83" s="55">
        <v>345</v>
      </c>
      <c r="C83" s="55">
        <v>136</v>
      </c>
      <c r="D83" s="55">
        <v>101</v>
      </c>
      <c r="E83" s="55">
        <v>30</v>
      </c>
      <c r="F83" s="262" t="s">
        <v>156</v>
      </c>
    </row>
    <row r="84" spans="1:6" ht="13.5" customHeight="1">
      <c r="A84" s="95" t="s">
        <v>157</v>
      </c>
      <c r="B84" s="260">
        <f>SUM(B85:B89)</f>
        <v>3833</v>
      </c>
      <c r="C84" s="260">
        <f>SUM(C85:C89)</f>
        <v>915</v>
      </c>
      <c r="D84" s="260">
        <f>SUM(D85:D89)</f>
        <v>1846</v>
      </c>
      <c r="E84" s="260">
        <f>SUM(E85:E89)</f>
        <v>422</v>
      </c>
      <c r="F84" s="96" t="s">
        <v>158</v>
      </c>
    </row>
    <row r="85" spans="1:6" ht="13.5" customHeight="1">
      <c r="A85" s="261" t="s">
        <v>159</v>
      </c>
      <c r="B85" s="55">
        <v>982</v>
      </c>
      <c r="C85" s="55">
        <v>281</v>
      </c>
      <c r="D85" s="55">
        <v>222</v>
      </c>
      <c r="E85" s="55">
        <v>67</v>
      </c>
      <c r="F85" s="262" t="s">
        <v>160</v>
      </c>
    </row>
    <row r="86" spans="1:6" ht="13.5" customHeight="1">
      <c r="A86" s="261" t="s">
        <v>161</v>
      </c>
      <c r="B86" s="55">
        <v>634</v>
      </c>
      <c r="C86" s="55">
        <v>171</v>
      </c>
      <c r="D86" s="55">
        <v>306</v>
      </c>
      <c r="E86" s="55">
        <v>84</v>
      </c>
      <c r="F86" s="262" t="s">
        <v>162</v>
      </c>
    </row>
    <row r="87" spans="1:6" ht="13.5" customHeight="1">
      <c r="A87" s="261" t="s">
        <v>163</v>
      </c>
      <c r="B87" s="55">
        <v>689</v>
      </c>
      <c r="C87" s="55">
        <v>186</v>
      </c>
      <c r="D87" s="55">
        <v>331</v>
      </c>
      <c r="E87" s="55">
        <v>97</v>
      </c>
      <c r="F87" s="262" t="s">
        <v>164</v>
      </c>
    </row>
    <row r="88" spans="1:6" ht="13.5" customHeight="1">
      <c r="A88" s="261" t="s">
        <v>165</v>
      </c>
      <c r="B88" s="55">
        <v>715</v>
      </c>
      <c r="C88" s="55">
        <v>135</v>
      </c>
      <c r="D88" s="55">
        <v>401</v>
      </c>
      <c r="E88" s="55">
        <v>79</v>
      </c>
      <c r="F88" s="262" t="s">
        <v>166</v>
      </c>
    </row>
    <row r="89" spans="1:6" ht="13.5" customHeight="1">
      <c r="A89" s="261" t="s">
        <v>167</v>
      </c>
      <c r="B89" s="55">
        <v>813</v>
      </c>
      <c r="C89" s="55">
        <v>142</v>
      </c>
      <c r="D89" s="55">
        <v>586</v>
      </c>
      <c r="E89" s="55">
        <v>95</v>
      </c>
      <c r="F89" s="262" t="s">
        <v>168</v>
      </c>
    </row>
    <row r="90" spans="1:6" ht="13.5" customHeight="1">
      <c r="A90" s="93" t="s">
        <v>169</v>
      </c>
      <c r="B90" s="260">
        <f>SUM(B91:B96)</f>
        <v>5344</v>
      </c>
      <c r="C90" s="260">
        <f>SUM(C91:C96)</f>
        <v>1807</v>
      </c>
      <c r="D90" s="260">
        <f>SUM(D91:D96)</f>
        <v>1773</v>
      </c>
      <c r="E90" s="260">
        <f>SUM(E91:E96)</f>
        <v>585</v>
      </c>
      <c r="F90" s="94" t="s">
        <v>170</v>
      </c>
    </row>
    <row r="91" spans="1:6" s="335" customFormat="1" ht="13.5" customHeight="1">
      <c r="A91" s="261" t="s">
        <v>171</v>
      </c>
      <c r="B91" s="55">
        <v>1191</v>
      </c>
      <c r="C91" s="55">
        <v>444</v>
      </c>
      <c r="D91" s="55">
        <v>301</v>
      </c>
      <c r="E91" s="55">
        <v>105</v>
      </c>
      <c r="F91" s="262" t="s">
        <v>172</v>
      </c>
    </row>
    <row r="92" spans="1:6" s="335" customFormat="1" ht="13.5" customHeight="1">
      <c r="A92" s="261" t="s">
        <v>173</v>
      </c>
      <c r="B92" s="55">
        <v>816</v>
      </c>
      <c r="C92" s="55">
        <v>241</v>
      </c>
      <c r="D92" s="55">
        <v>566</v>
      </c>
      <c r="E92" s="55">
        <v>173</v>
      </c>
      <c r="F92" s="262" t="s">
        <v>1825</v>
      </c>
    </row>
    <row r="93" spans="1:6" s="335" customFormat="1" ht="13.5" customHeight="1">
      <c r="A93" s="261" t="s">
        <v>175</v>
      </c>
      <c r="B93" s="55">
        <v>1211</v>
      </c>
      <c r="C93" s="55">
        <v>477</v>
      </c>
      <c r="D93" s="55">
        <v>108</v>
      </c>
      <c r="E93" s="55">
        <v>36</v>
      </c>
      <c r="F93" s="262" t="s">
        <v>1830</v>
      </c>
    </row>
    <row r="94" spans="1:6" s="335" customFormat="1" ht="13.5" customHeight="1">
      <c r="A94" s="261" t="s">
        <v>177</v>
      </c>
      <c r="B94" s="55">
        <v>1293</v>
      </c>
      <c r="C94" s="55">
        <v>405</v>
      </c>
      <c r="D94" s="55">
        <v>447</v>
      </c>
      <c r="E94" s="55">
        <v>155</v>
      </c>
      <c r="F94" s="262" t="s">
        <v>178</v>
      </c>
    </row>
    <row r="95" spans="1:6" s="335" customFormat="1" ht="13.5" customHeight="1">
      <c r="A95" s="261" t="s">
        <v>179</v>
      </c>
      <c r="B95" s="55">
        <v>339</v>
      </c>
      <c r="C95" s="55">
        <v>113</v>
      </c>
      <c r="D95" s="55">
        <v>153</v>
      </c>
      <c r="E95" s="55">
        <v>49</v>
      </c>
      <c r="F95" s="262" t="s">
        <v>180</v>
      </c>
    </row>
    <row r="96" spans="1:6" s="335" customFormat="1" ht="13.5" customHeight="1">
      <c r="A96" s="261" t="s">
        <v>181</v>
      </c>
      <c r="B96" s="55">
        <v>494</v>
      </c>
      <c r="C96" s="55">
        <v>127</v>
      </c>
      <c r="D96" s="55">
        <v>198</v>
      </c>
      <c r="E96" s="55">
        <v>67</v>
      </c>
      <c r="F96" s="262" t="s">
        <v>182</v>
      </c>
    </row>
    <row r="97" spans="1:6" s="335" customFormat="1" ht="13.5" customHeight="1">
      <c r="A97" s="98" t="s">
        <v>183</v>
      </c>
      <c r="B97" s="260">
        <f>SUM(B98:B101)</f>
        <v>1336</v>
      </c>
      <c r="C97" s="260">
        <f>SUM(C98:C101)</f>
        <v>424</v>
      </c>
      <c r="D97" s="260">
        <f>SUM(D98:D101)</f>
        <v>432</v>
      </c>
      <c r="E97" s="260">
        <f>SUM(E98:E101)</f>
        <v>128</v>
      </c>
      <c r="F97" s="94" t="s">
        <v>184</v>
      </c>
    </row>
    <row r="98" spans="1:6" s="335" customFormat="1" ht="13.5" customHeight="1">
      <c r="A98" s="261" t="s">
        <v>185</v>
      </c>
      <c r="B98" s="55">
        <v>155</v>
      </c>
      <c r="C98" s="55">
        <v>51</v>
      </c>
      <c r="D98" s="55">
        <v>44</v>
      </c>
      <c r="E98" s="55">
        <v>8</v>
      </c>
      <c r="F98" s="262" t="s">
        <v>186</v>
      </c>
    </row>
    <row r="99" spans="1:6" s="335" customFormat="1" ht="13.5" customHeight="1">
      <c r="A99" s="261" t="s">
        <v>187</v>
      </c>
      <c r="B99" s="55">
        <v>600</v>
      </c>
      <c r="C99" s="55">
        <v>199</v>
      </c>
      <c r="D99" s="55">
        <v>199</v>
      </c>
      <c r="E99" s="55">
        <v>68</v>
      </c>
      <c r="F99" s="262" t="s">
        <v>188</v>
      </c>
    </row>
    <row r="100" spans="1:6" s="335" customFormat="1" ht="13.5" customHeight="1">
      <c r="A100" s="261" t="s">
        <v>189</v>
      </c>
      <c r="B100" s="55">
        <v>320</v>
      </c>
      <c r="C100" s="55">
        <v>95</v>
      </c>
      <c r="D100" s="55">
        <v>189</v>
      </c>
      <c r="E100" s="55">
        <v>52</v>
      </c>
      <c r="F100" s="262" t="s">
        <v>190</v>
      </c>
    </row>
    <row r="101" spans="1:6" s="335" customFormat="1" ht="13.5" customHeight="1">
      <c r="A101" s="261" t="s">
        <v>191</v>
      </c>
      <c r="B101" s="55">
        <v>261</v>
      </c>
      <c r="C101" s="55">
        <v>79</v>
      </c>
      <c r="D101" s="55">
        <v>0</v>
      </c>
      <c r="E101" s="55">
        <v>0</v>
      </c>
      <c r="F101" s="262" t="s">
        <v>192</v>
      </c>
    </row>
    <row r="102" spans="1:6" s="335" customFormat="1" ht="13.5" customHeight="1">
      <c r="A102" s="85" t="s">
        <v>193</v>
      </c>
      <c r="B102" s="260">
        <f>SUM(B103:B106)</f>
        <v>985</v>
      </c>
      <c r="C102" s="260">
        <f>SUM(C103:C106)</f>
        <v>321</v>
      </c>
      <c r="D102" s="260">
        <f>SUM(D103:D106)</f>
        <v>29</v>
      </c>
      <c r="E102" s="260">
        <f>SUM(E103:E106)</f>
        <v>9</v>
      </c>
      <c r="F102" s="94" t="s">
        <v>194</v>
      </c>
    </row>
    <row r="103" spans="1:6" s="335" customFormat="1" ht="13.5" customHeight="1">
      <c r="A103" s="261" t="s">
        <v>195</v>
      </c>
      <c r="B103" s="55">
        <v>156</v>
      </c>
      <c r="C103" s="55">
        <v>51</v>
      </c>
      <c r="D103" s="55">
        <v>0</v>
      </c>
      <c r="E103" s="55">
        <v>0</v>
      </c>
      <c r="F103" s="262" t="s">
        <v>196</v>
      </c>
    </row>
    <row r="104" spans="1:6" s="335" customFormat="1" ht="13.5" customHeight="1">
      <c r="A104" s="261" t="s">
        <v>197</v>
      </c>
      <c r="B104" s="55">
        <v>185</v>
      </c>
      <c r="C104" s="55">
        <v>46</v>
      </c>
      <c r="D104" s="55">
        <v>0</v>
      </c>
      <c r="E104" s="55">
        <v>0</v>
      </c>
      <c r="F104" s="262" t="s">
        <v>198</v>
      </c>
    </row>
    <row r="105" spans="1:6" s="335" customFormat="1" ht="13.5" customHeight="1">
      <c r="A105" s="261" t="s">
        <v>2361</v>
      </c>
      <c r="B105" s="55">
        <v>572</v>
      </c>
      <c r="C105" s="55">
        <v>199</v>
      </c>
      <c r="D105" s="55">
        <v>0</v>
      </c>
      <c r="E105" s="55">
        <v>0</v>
      </c>
      <c r="F105" s="262" t="s">
        <v>199</v>
      </c>
    </row>
    <row r="106" spans="1:6" s="335" customFormat="1" ht="13.5" customHeight="1">
      <c r="A106" s="261" t="s">
        <v>200</v>
      </c>
      <c r="B106" s="55">
        <v>72</v>
      </c>
      <c r="C106" s="55">
        <v>25</v>
      </c>
      <c r="D106" s="55">
        <v>29</v>
      </c>
      <c r="E106" s="55">
        <v>9</v>
      </c>
      <c r="F106" s="262" t="s">
        <v>201</v>
      </c>
    </row>
    <row r="107" spans="1:6" s="335" customFormat="1" ht="13.5" customHeight="1">
      <c r="A107" s="98" t="s">
        <v>202</v>
      </c>
      <c r="B107" s="260">
        <f>SUM(B108:B109)</f>
        <v>307</v>
      </c>
      <c r="C107" s="260">
        <f>SUM(C108:C109)</f>
        <v>93</v>
      </c>
      <c r="D107" s="260">
        <f>SUM(D108:D109)</f>
        <v>20</v>
      </c>
      <c r="E107" s="260">
        <f>SUM(E108:E109)</f>
        <v>5</v>
      </c>
      <c r="F107" s="94" t="s">
        <v>203</v>
      </c>
    </row>
    <row r="108" spans="1:6" s="335" customFormat="1" ht="13.5" customHeight="1">
      <c r="A108" s="99" t="s">
        <v>204</v>
      </c>
      <c r="B108" s="55">
        <v>20</v>
      </c>
      <c r="C108" s="55">
        <v>5</v>
      </c>
      <c r="D108" s="55">
        <v>20</v>
      </c>
      <c r="E108" s="55">
        <v>5</v>
      </c>
      <c r="F108" s="100" t="s">
        <v>2360</v>
      </c>
    </row>
    <row r="109" spans="1:6" s="335" customFormat="1" ht="13.5" customHeight="1">
      <c r="A109" s="101" t="s">
        <v>206</v>
      </c>
      <c r="B109" s="55">
        <v>287</v>
      </c>
      <c r="C109" s="55">
        <v>88</v>
      </c>
      <c r="D109" s="55">
        <v>0</v>
      </c>
      <c r="E109" s="55">
        <v>0</v>
      </c>
      <c r="F109" s="100" t="s">
        <v>2401</v>
      </c>
    </row>
    <row r="110" spans="1:6" s="335" customFormat="1" ht="33.950000000000003" customHeight="1">
      <c r="A110" s="1572" t="s">
        <v>223</v>
      </c>
      <c r="B110" s="1573">
        <f>'qualif 27'!B47+'qualif 27'!B39+'qualif 27'!B29+'qualif 27'!B20+'qualif 27'!B11+'qualif 27'!B107+'qualif 27'!B102+'qualif 27'!B97+'qualif 27'!B90+'qualif 27'!B84+'qualif 27'!B75+'qualif 27'!B65</f>
        <v>61796</v>
      </c>
      <c r="C110" s="1573">
        <f>'qualif 27'!C47+'qualif 27'!C39+'qualif 27'!C29+'qualif 27'!C20+'qualif 27'!C11+'qualif 27'!C107+'qualif 27'!C102+'qualif 27'!C97+'qualif 27'!C90+'qualif 27'!C84+'qualif 27'!C75+'qualif 27'!C65</f>
        <v>24288</v>
      </c>
      <c r="D110" s="1573">
        <f>'qualif 27'!D47+'qualif 27'!D39+'qualif 27'!D29+'qualif 27'!D20+'qualif 27'!D11+'qualif 27'!D107+'qualif 27'!D102+'qualif 27'!D97+'qualif 27'!D90+'qualif 27'!D84+'qualif 27'!D75+'qualif 27'!D65</f>
        <v>16980</v>
      </c>
      <c r="E110" s="1573">
        <f>'qualif 27'!E47+'qualif 27'!E39+'qualif 27'!E29+'qualif 27'!E20+'qualif 27'!E11+'qualif 27'!E107+'qualif 27'!E102+'qualif 27'!E97+'qualif 27'!E90+'qualif 27'!E84+'qualif 27'!E75+'qualif 27'!E65</f>
        <v>6272</v>
      </c>
      <c r="F110" s="268" t="s">
        <v>15</v>
      </c>
    </row>
    <row r="111" spans="1:6" s="335" customFormat="1" ht="15" customHeight="1">
      <c r="A111" s="265"/>
      <c r="B111" s="746"/>
      <c r="C111" s="746"/>
      <c r="D111" s="746"/>
      <c r="E111" s="746"/>
      <c r="F111" s="268"/>
    </row>
    <row r="112" spans="1:6" s="335" customFormat="1" ht="15" customHeight="1">
      <c r="A112" s="265"/>
      <c r="B112" s="746"/>
      <c r="C112" s="746"/>
      <c r="D112" s="746"/>
      <c r="E112" s="746"/>
      <c r="F112" s="268"/>
    </row>
    <row r="113" spans="1:6" s="335" customFormat="1" ht="15" customHeight="1">
      <c r="A113" s="265"/>
      <c r="B113" s="746"/>
      <c r="C113" s="746"/>
      <c r="D113" s="746"/>
      <c r="E113" s="746"/>
      <c r="F113" s="268"/>
    </row>
    <row r="114" spans="1:6" s="335" customFormat="1" ht="15" customHeight="1">
      <c r="A114" s="611"/>
      <c r="B114" s="835"/>
      <c r="C114" s="836"/>
      <c r="D114" s="782"/>
      <c r="E114" s="836"/>
      <c r="F114" s="658"/>
    </row>
    <row r="115" spans="1:6" s="335" customFormat="1" ht="15" customHeight="1">
      <c r="B115" s="32"/>
      <c r="C115" s="32"/>
      <c r="D115" s="606"/>
      <c r="E115" s="782"/>
    </row>
    <row r="116" spans="1:6" s="335" customFormat="1" ht="15" customHeight="1">
      <c r="A116" s="429"/>
      <c r="B116" s="429"/>
      <c r="C116" s="429"/>
      <c r="D116" s="429"/>
      <c r="E116" s="429"/>
      <c r="F116" s="429"/>
    </row>
    <row r="117" spans="1:6" s="335" customFormat="1" ht="15" customHeight="1">
      <c r="A117" s="1726" t="s">
        <v>1828</v>
      </c>
      <c r="B117" s="288"/>
      <c r="C117" s="288"/>
      <c r="D117" s="288"/>
      <c r="E117" s="288"/>
      <c r="F117" s="586" t="s">
        <v>1827</v>
      </c>
    </row>
    <row r="118" spans="1:6" s="335" customFormat="1" ht="15" customHeight="1">
      <c r="A118" s="1727"/>
      <c r="B118" s="288"/>
      <c r="C118" s="288"/>
      <c r="D118" s="288"/>
      <c r="E118" s="288"/>
    </row>
    <row r="119" spans="1:6" s="335" customFormat="1" ht="15" customHeight="1">
      <c r="B119" s="288"/>
      <c r="C119" s="288"/>
      <c r="D119" s="288"/>
      <c r="E119" s="288"/>
    </row>
    <row r="120" spans="1:6" s="335" customFormat="1" ht="15" customHeight="1">
      <c r="B120" s="288"/>
      <c r="C120" s="288"/>
      <c r="D120" s="288"/>
      <c r="E120" s="288"/>
    </row>
    <row r="121" spans="1:6" s="335" customFormat="1" ht="15" customHeight="1">
      <c r="B121" s="288"/>
      <c r="C121" s="288"/>
      <c r="D121" s="288"/>
      <c r="E121" s="288"/>
    </row>
    <row r="122" spans="1:6" s="335" customFormat="1" ht="15" customHeight="1">
      <c r="B122" s="288"/>
      <c r="C122" s="288"/>
      <c r="D122" s="288"/>
      <c r="E122" s="288"/>
    </row>
    <row r="123" spans="1:6" s="335" customFormat="1" ht="15" customHeight="1">
      <c r="B123" s="288"/>
      <c r="C123" s="288"/>
      <c r="D123" s="288"/>
      <c r="E123" s="288"/>
    </row>
    <row r="124" spans="1:6" s="335" customFormat="1" ht="15" customHeight="1">
      <c r="B124" s="288"/>
      <c r="C124" s="288"/>
      <c r="D124" s="288"/>
      <c r="E124" s="288"/>
    </row>
    <row r="125" spans="1:6" s="335" customFormat="1" ht="15" customHeight="1">
      <c r="B125" s="288"/>
      <c r="C125" s="288"/>
      <c r="D125" s="288"/>
      <c r="E125" s="288"/>
    </row>
    <row r="126" spans="1:6" s="335" customFormat="1" ht="15" customHeight="1">
      <c r="B126" s="288"/>
      <c r="C126" s="288"/>
      <c r="D126" s="288"/>
      <c r="E126" s="288"/>
    </row>
    <row r="127" spans="1:6" s="335" customFormat="1" ht="15" customHeight="1">
      <c r="B127" s="288"/>
      <c r="C127" s="288"/>
      <c r="D127" s="288"/>
      <c r="E127" s="288"/>
    </row>
    <row r="128" spans="1:6" s="335" customFormat="1" ht="15" customHeight="1">
      <c r="B128" s="288"/>
      <c r="C128" s="288"/>
      <c r="D128" s="288"/>
      <c r="E128" s="288"/>
    </row>
    <row r="129" spans="2:5" s="335" customFormat="1" ht="15" customHeight="1">
      <c r="B129" s="288"/>
      <c r="C129" s="288"/>
      <c r="D129" s="288"/>
      <c r="E129" s="288"/>
    </row>
    <row r="130" spans="2:5" s="335" customFormat="1" ht="15" customHeight="1">
      <c r="B130" s="288"/>
      <c r="C130" s="288"/>
      <c r="D130" s="288"/>
      <c r="E130" s="288"/>
    </row>
    <row r="131" spans="2:5" s="335" customFormat="1" ht="15" customHeight="1">
      <c r="B131" s="288"/>
      <c r="C131" s="288"/>
      <c r="D131" s="288"/>
      <c r="E131" s="288"/>
    </row>
    <row r="132" spans="2:5" s="335" customFormat="1" ht="15" customHeight="1">
      <c r="B132" s="288"/>
      <c r="C132" s="288"/>
      <c r="D132" s="288"/>
      <c r="E132" s="288"/>
    </row>
    <row r="133" spans="2:5" s="335" customFormat="1" ht="15" customHeight="1">
      <c r="B133" s="288"/>
      <c r="C133" s="288"/>
      <c r="D133" s="288"/>
      <c r="E133" s="288"/>
    </row>
    <row r="134" spans="2:5" s="335" customFormat="1" ht="15" customHeight="1">
      <c r="B134" s="288"/>
      <c r="C134" s="288"/>
      <c r="D134" s="288"/>
      <c r="E134" s="288"/>
    </row>
    <row r="135" spans="2:5" s="335" customFormat="1" ht="15" customHeight="1">
      <c r="B135" s="288"/>
      <c r="C135" s="288"/>
      <c r="D135" s="288"/>
      <c r="E135" s="288"/>
    </row>
    <row r="136" spans="2:5" s="335" customFormat="1" ht="15" customHeight="1">
      <c r="B136" s="288"/>
      <c r="C136" s="288"/>
      <c r="D136" s="288"/>
      <c r="E136" s="288"/>
    </row>
    <row r="137" spans="2:5" s="335" customFormat="1" ht="15" customHeight="1">
      <c r="B137" s="288"/>
      <c r="C137" s="288"/>
      <c r="D137" s="288"/>
      <c r="E137" s="288"/>
    </row>
    <row r="138" spans="2:5" s="335" customFormat="1" ht="15" customHeight="1">
      <c r="B138" s="288"/>
      <c r="C138" s="288"/>
      <c r="D138" s="288"/>
      <c r="E138" s="288"/>
    </row>
    <row r="139" spans="2:5" s="335" customFormat="1" ht="15" customHeight="1">
      <c r="B139" s="288"/>
      <c r="C139" s="288"/>
      <c r="D139" s="288"/>
      <c r="E139" s="288"/>
    </row>
    <row r="140" spans="2:5" s="335" customFormat="1" ht="15" customHeight="1">
      <c r="B140" s="288"/>
      <c r="C140" s="288"/>
      <c r="D140" s="288"/>
      <c r="E140" s="288"/>
    </row>
    <row r="141" spans="2:5" s="335" customFormat="1" ht="15" customHeight="1">
      <c r="B141" s="288"/>
      <c r="C141" s="288"/>
      <c r="D141" s="288"/>
      <c r="E141" s="288"/>
    </row>
    <row r="142" spans="2:5" s="335" customFormat="1" ht="15" customHeight="1">
      <c r="B142" s="288"/>
      <c r="C142" s="288"/>
      <c r="D142" s="288"/>
      <c r="E142" s="288"/>
    </row>
    <row r="143" spans="2:5" s="335" customFormat="1" ht="15" customHeight="1">
      <c r="B143" s="288"/>
      <c r="C143" s="288"/>
      <c r="D143" s="288"/>
      <c r="E143" s="288"/>
    </row>
    <row r="144" spans="2:5" s="335" customFormat="1" ht="15" customHeight="1">
      <c r="B144" s="288"/>
      <c r="C144" s="288"/>
      <c r="D144" s="288"/>
      <c r="E144" s="288"/>
    </row>
    <row r="145" spans="2:5" s="335" customFormat="1" ht="15" customHeight="1">
      <c r="B145" s="288"/>
      <c r="C145" s="288"/>
      <c r="D145" s="288"/>
      <c r="E145" s="288"/>
    </row>
    <row r="146" spans="2:5" s="335" customFormat="1" ht="15" customHeight="1">
      <c r="B146" s="288"/>
      <c r="C146" s="288"/>
      <c r="D146" s="288"/>
      <c r="E146" s="288"/>
    </row>
    <row r="147" spans="2:5" s="335" customFormat="1" ht="15" customHeight="1">
      <c r="B147" s="288"/>
      <c r="C147" s="288"/>
      <c r="D147" s="288"/>
      <c r="E147" s="288"/>
    </row>
    <row r="148" spans="2:5" s="335" customFormat="1" ht="15" customHeight="1">
      <c r="B148" s="288"/>
      <c r="C148" s="288"/>
      <c r="D148" s="288"/>
      <c r="E148" s="288"/>
    </row>
    <row r="149" spans="2:5" s="335" customFormat="1" ht="15" customHeight="1">
      <c r="B149" s="288"/>
      <c r="C149" s="288"/>
      <c r="D149" s="288"/>
      <c r="E149" s="288"/>
    </row>
    <row r="150" spans="2:5" s="335" customFormat="1" ht="15" customHeight="1">
      <c r="B150" s="288"/>
      <c r="C150" s="288"/>
      <c r="D150" s="288"/>
      <c r="E150" s="288"/>
    </row>
    <row r="151" spans="2:5" s="335" customFormat="1" ht="15" customHeight="1">
      <c r="B151" s="288"/>
      <c r="C151" s="288"/>
      <c r="D151" s="288"/>
      <c r="E151" s="288"/>
    </row>
    <row r="152" spans="2:5" s="335" customFormat="1" ht="15" customHeight="1">
      <c r="B152" s="288"/>
      <c r="C152" s="288"/>
      <c r="D152" s="288"/>
      <c r="E152" s="288"/>
    </row>
    <row r="153" spans="2:5" s="335" customFormat="1" ht="15" customHeight="1">
      <c r="B153" s="288"/>
      <c r="C153" s="288"/>
      <c r="D153" s="288"/>
      <c r="E153" s="288"/>
    </row>
    <row r="154" spans="2:5" s="335" customFormat="1" ht="15" customHeight="1">
      <c r="B154" s="288"/>
      <c r="C154" s="288"/>
      <c r="D154" s="288"/>
      <c r="E154" s="288"/>
    </row>
    <row r="155" spans="2:5" s="335" customFormat="1" ht="15" customHeight="1">
      <c r="B155" s="288"/>
      <c r="C155" s="288"/>
      <c r="D155" s="288"/>
      <c r="E155" s="288"/>
    </row>
    <row r="156" spans="2:5" s="335" customFormat="1" ht="15" customHeight="1">
      <c r="B156" s="288"/>
      <c r="C156" s="288"/>
      <c r="D156" s="288"/>
      <c r="E156" s="288"/>
    </row>
    <row r="157" spans="2:5" s="335" customFormat="1" ht="15" customHeight="1">
      <c r="B157" s="288"/>
      <c r="C157" s="288"/>
      <c r="D157" s="288"/>
      <c r="E157" s="288"/>
    </row>
    <row r="158" spans="2:5" s="335" customFormat="1" ht="15" customHeight="1">
      <c r="B158" s="288"/>
      <c r="C158" s="288"/>
      <c r="D158" s="288"/>
      <c r="E158" s="288"/>
    </row>
    <row r="159" spans="2:5" s="335" customFormat="1" ht="15" customHeight="1">
      <c r="B159" s="288"/>
      <c r="C159" s="288"/>
      <c r="D159" s="288"/>
      <c r="E159" s="288"/>
    </row>
    <row r="160" spans="2:5" s="335" customFormat="1" ht="15" customHeight="1">
      <c r="B160" s="288"/>
      <c r="C160" s="288"/>
      <c r="D160" s="288"/>
      <c r="E160" s="288"/>
    </row>
    <row r="161" spans="2:6" s="335" customFormat="1" ht="15" customHeight="1">
      <c r="B161" s="288"/>
      <c r="C161" s="288"/>
      <c r="D161" s="288"/>
      <c r="E161" s="288"/>
    </row>
    <row r="162" spans="2:6" s="335" customFormat="1" ht="15" customHeight="1">
      <c r="B162" s="288"/>
      <c r="C162" s="288"/>
      <c r="D162" s="288"/>
      <c r="E162" s="288"/>
    </row>
    <row r="163" spans="2:6" s="335" customFormat="1" ht="15" customHeight="1">
      <c r="B163" s="288"/>
      <c r="C163" s="288"/>
      <c r="D163" s="288"/>
      <c r="E163" s="288"/>
    </row>
    <row r="164" spans="2:6" s="335" customFormat="1" ht="15" customHeight="1">
      <c r="B164" s="288"/>
      <c r="C164" s="288"/>
      <c r="D164" s="288"/>
      <c r="E164" s="288"/>
    </row>
    <row r="165" spans="2:6" s="335" customFormat="1" ht="15" customHeight="1">
      <c r="B165" s="288"/>
      <c r="C165" s="288"/>
      <c r="D165" s="288"/>
      <c r="E165" s="288"/>
      <c r="F165" s="813"/>
    </row>
    <row r="166" spans="2:6" s="335" customFormat="1" ht="15" customHeight="1">
      <c r="B166" s="288"/>
      <c r="C166" s="288"/>
      <c r="D166" s="288"/>
      <c r="E166" s="288"/>
      <c r="F166" s="813"/>
    </row>
    <row r="167" spans="2:6" ht="15" customHeight="1">
      <c r="B167" s="288"/>
      <c r="D167" s="288"/>
      <c r="E167" s="288"/>
    </row>
    <row r="168" spans="2:6">
      <c r="B168" s="288"/>
      <c r="D168" s="288"/>
      <c r="E168" s="288"/>
    </row>
    <row r="169" spans="2:6">
      <c r="B169" s="288"/>
      <c r="D169" s="288"/>
      <c r="E169" s="288"/>
    </row>
    <row r="170" spans="2:6">
      <c r="B170" s="288"/>
      <c r="D170" s="288"/>
    </row>
    <row r="171" spans="2:6">
      <c r="B171" s="288"/>
      <c r="D171" s="288"/>
    </row>
    <row r="172" spans="2:6">
      <c r="B172" s="288"/>
    </row>
    <row r="173" spans="2:6">
      <c r="B173" s="288"/>
    </row>
    <row r="174" spans="2:6">
      <c r="B174" s="288"/>
    </row>
    <row r="175" spans="2:6">
      <c r="B175" s="288"/>
    </row>
    <row r="176" spans="2:6">
      <c r="B176" s="288"/>
    </row>
    <row r="177" spans="2:2">
      <c r="B177" s="288"/>
    </row>
    <row r="178" spans="2:2">
      <c r="B178" s="288"/>
    </row>
    <row r="179" spans="2:2">
      <c r="B179" s="288"/>
    </row>
    <row r="180" spans="2:2">
      <c r="B180" s="288"/>
    </row>
    <row r="181" spans="2:2">
      <c r="B181" s="288"/>
    </row>
    <row r="182" spans="2:2">
      <c r="B182" s="288"/>
    </row>
    <row r="183" spans="2:2">
      <c r="B183" s="288"/>
    </row>
    <row r="184" spans="2:2">
      <c r="B184" s="288"/>
    </row>
    <row r="185" spans="2:2">
      <c r="B185" s="288"/>
    </row>
    <row r="186" spans="2:2">
      <c r="B186" s="288"/>
    </row>
    <row r="187" spans="2:2">
      <c r="B187" s="288"/>
    </row>
    <row r="188" spans="2:2">
      <c r="B188" s="288"/>
    </row>
    <row r="189" spans="2:2">
      <c r="B189" s="288"/>
    </row>
    <row r="190" spans="2:2">
      <c r="B190" s="288"/>
    </row>
    <row r="191" spans="2:2">
      <c r="B191" s="288"/>
    </row>
  </sheetData>
  <mergeCells count="12">
    <mergeCell ref="E1:F1"/>
    <mergeCell ref="E3:F3"/>
    <mergeCell ref="B6:C6"/>
    <mergeCell ref="D6:E6"/>
    <mergeCell ref="B7:C7"/>
    <mergeCell ref="D7:E7"/>
    <mergeCell ref="E55:F55"/>
    <mergeCell ref="E57:F57"/>
    <mergeCell ref="B60:C60"/>
    <mergeCell ref="D60:E60"/>
    <mergeCell ref="B61:C61"/>
    <mergeCell ref="D61:E61"/>
  </mergeCells>
  <pageMargins left="0.78740157480314965" right="0.78740157480314965" top="1.1811023622047245" bottom="0.98425196850393704" header="0.51181102362204722" footer="0.51181102362204722"/>
  <pageSetup paperSize="9" scale="75" orientation="portrait" r:id="rId1"/>
  <headerFooter alignWithMargins="0"/>
  <rowBreaks count="1" manualBreakCount="1">
    <brk id="5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5" tint="-0.249977111117893"/>
  </sheetPr>
  <dimension ref="A1:J57"/>
  <sheetViews>
    <sheetView view="pageLayout" zoomScale="90" zoomScalePageLayoutView="90" workbookViewId="0">
      <selection activeCell="H5" sqref="H5:P36"/>
    </sheetView>
  </sheetViews>
  <sheetFormatPr baseColWidth="10" defaultRowHeight="15"/>
  <cols>
    <col min="1" max="1" width="37.42578125" customWidth="1"/>
    <col min="2" max="3" width="13.28515625" style="1335" customWidth="1"/>
    <col min="4" max="5" width="13.28515625" customWidth="1"/>
    <col min="6" max="6" width="33.7109375" customWidth="1"/>
  </cols>
  <sheetData>
    <row r="1" spans="1:10" ht="22.5">
      <c r="A1" s="1" t="s">
        <v>0</v>
      </c>
      <c r="B1" s="1"/>
      <c r="C1" s="1"/>
      <c r="D1" s="1"/>
      <c r="E1" s="1"/>
      <c r="F1" s="3" t="s">
        <v>1</v>
      </c>
    </row>
    <row r="2" spans="1:10">
      <c r="A2" s="2"/>
      <c r="B2" s="2"/>
      <c r="C2" s="2"/>
      <c r="D2" s="2"/>
      <c r="E2" s="2"/>
      <c r="F2" s="4"/>
    </row>
    <row r="3" spans="1:10" ht="20.25">
      <c r="A3" s="5" t="s">
        <v>2</v>
      </c>
      <c r="B3" s="5"/>
      <c r="C3" s="5"/>
      <c r="D3" s="6"/>
      <c r="E3" s="6"/>
      <c r="F3" s="7" t="s">
        <v>3</v>
      </c>
    </row>
    <row r="4" spans="1:10" ht="20.25">
      <c r="A4" s="8"/>
      <c r="B4" s="8"/>
      <c r="C4" s="8"/>
      <c r="D4" s="8"/>
      <c r="E4" s="8"/>
      <c r="F4" s="9"/>
    </row>
    <row r="5" spans="1:10">
      <c r="A5" s="2"/>
      <c r="B5" s="2"/>
      <c r="C5" s="2"/>
      <c r="D5" s="10"/>
      <c r="E5" s="10"/>
      <c r="F5" s="11"/>
      <c r="H5" s="1335"/>
      <c r="I5" s="1335"/>
      <c r="J5" s="1335"/>
    </row>
    <row r="6" spans="1:10">
      <c r="A6" s="2"/>
      <c r="B6" s="12" t="str">
        <f>LEFT(C6,4)+1&amp;"-"&amp;RIGHT(C6,4)+1</f>
        <v>2023-2024</v>
      </c>
      <c r="C6" s="12" t="str">
        <f>LEFT(D6,4)+1&amp;"-"&amp;RIGHT(D6,4)+1</f>
        <v>2022-2023</v>
      </c>
      <c r="D6" s="12" t="str">
        <f>LEFT(E6,4)+1&amp;"-"&amp;RIGHT(E6,4)+1</f>
        <v>2021-2022</v>
      </c>
      <c r="E6" s="12" t="s">
        <v>1730</v>
      </c>
      <c r="F6" s="11"/>
      <c r="H6" s="1335"/>
      <c r="I6" s="1335"/>
      <c r="J6" s="1335"/>
    </row>
    <row r="7" spans="1:10" ht="15.75">
      <c r="A7" s="13" t="s">
        <v>4</v>
      </c>
      <c r="B7" s="13"/>
      <c r="C7" s="13"/>
      <c r="F7" s="14" t="s">
        <v>5</v>
      </c>
    </row>
    <row r="8" spans="1:10">
      <c r="A8" s="15" t="s">
        <v>6</v>
      </c>
      <c r="B8" s="16">
        <v>125175</v>
      </c>
      <c r="C8" s="16">
        <v>137297</v>
      </c>
      <c r="D8" s="16">
        <v>170384</v>
      </c>
      <c r="E8" s="16">
        <v>312889</v>
      </c>
      <c r="F8" s="18" t="s">
        <v>7</v>
      </c>
    </row>
    <row r="9" spans="1:10">
      <c r="A9" s="19" t="s">
        <v>552</v>
      </c>
      <c r="B9" s="20">
        <v>62696</v>
      </c>
      <c r="C9" s="20">
        <v>68386</v>
      </c>
      <c r="D9" s="20">
        <v>84594</v>
      </c>
      <c r="E9" s="20">
        <v>150228</v>
      </c>
      <c r="F9" s="21" t="s">
        <v>1857</v>
      </c>
    </row>
    <row r="10" spans="1:10">
      <c r="A10" s="15" t="s">
        <v>10</v>
      </c>
      <c r="B10" s="16">
        <v>214669</v>
      </c>
      <c r="C10" s="16">
        <v>222795</v>
      </c>
      <c r="D10" s="16">
        <v>358837</v>
      </c>
      <c r="E10" s="16">
        <v>272090</v>
      </c>
      <c r="F10" s="18" t="s">
        <v>11</v>
      </c>
      <c r="G10" s="1287"/>
    </row>
    <row r="11" spans="1:10">
      <c r="A11" s="19" t="s">
        <v>552</v>
      </c>
      <c r="B11" s="20">
        <v>105980</v>
      </c>
      <c r="C11" s="20">
        <v>109559</v>
      </c>
      <c r="D11" s="20">
        <v>176370</v>
      </c>
      <c r="E11" s="20">
        <v>132750</v>
      </c>
      <c r="F11" s="21" t="s">
        <v>1857</v>
      </c>
      <c r="G11" s="1287"/>
    </row>
    <row r="12" spans="1:10">
      <c r="A12" s="15" t="s">
        <v>12</v>
      </c>
      <c r="B12" s="16">
        <v>611752</v>
      </c>
      <c r="C12" s="16">
        <v>571301</v>
      </c>
      <c r="D12" s="16">
        <v>386270</v>
      </c>
      <c r="E12" s="16">
        <v>290334</v>
      </c>
      <c r="F12" s="18" t="s">
        <v>13</v>
      </c>
      <c r="G12" s="1287"/>
    </row>
    <row r="13" spans="1:10">
      <c r="A13" s="19" t="s">
        <v>552</v>
      </c>
      <c r="B13" s="20">
        <v>303248</v>
      </c>
      <c r="C13" s="20">
        <v>282960</v>
      </c>
      <c r="D13" s="20">
        <v>190493</v>
      </c>
      <c r="E13" s="20">
        <v>142170</v>
      </c>
      <c r="F13" s="21" t="s">
        <v>1857</v>
      </c>
      <c r="G13" s="1287"/>
    </row>
    <row r="14" spans="1:10">
      <c r="A14" s="15" t="s">
        <v>14</v>
      </c>
      <c r="B14" s="16">
        <f>B8+B10+B12</f>
        <v>951596</v>
      </c>
      <c r="C14" s="16">
        <f>C8+C10+C12</f>
        <v>931393</v>
      </c>
      <c r="D14" s="16">
        <v>915491</v>
      </c>
      <c r="E14" s="16">
        <f>SUM(E8,E10,E12)</f>
        <v>875313</v>
      </c>
      <c r="F14" s="22" t="s">
        <v>15</v>
      </c>
      <c r="G14" s="1287"/>
    </row>
    <row r="15" spans="1:10">
      <c r="A15" s="1515" t="s">
        <v>1856</v>
      </c>
      <c r="B15" s="1654">
        <f>B9+B11+B13</f>
        <v>471924</v>
      </c>
      <c r="C15" s="1654">
        <f>C9+C11+C13</f>
        <v>460905</v>
      </c>
      <c r="D15" s="1654">
        <v>451457</v>
      </c>
      <c r="E15" s="1654">
        <v>425148</v>
      </c>
      <c r="F15" s="1655" t="s">
        <v>1857</v>
      </c>
      <c r="G15" s="1287"/>
    </row>
    <row r="16" spans="1:10">
      <c r="A16" s="1515"/>
      <c r="B16" s="1336"/>
      <c r="C16" s="1336"/>
      <c r="D16" s="1336"/>
      <c r="E16" s="1336"/>
      <c r="F16" s="1656"/>
      <c r="G16" s="1287"/>
    </row>
    <row r="17" spans="1:6" ht="15.75">
      <c r="A17" s="1657" t="s">
        <v>16</v>
      </c>
      <c r="B17" s="1336"/>
      <c r="C17" s="1336"/>
      <c r="D17" s="1336"/>
      <c r="E17" s="1336"/>
      <c r="F17" s="1658" t="s">
        <v>17</v>
      </c>
    </row>
    <row r="18" spans="1:6">
      <c r="A18" s="1515" t="s">
        <v>6</v>
      </c>
      <c r="B18" s="1654">
        <v>8741</v>
      </c>
      <c r="C18" s="1654">
        <v>9378</v>
      </c>
      <c r="D18" s="1654">
        <v>10499</v>
      </c>
      <c r="E18" s="1654">
        <v>18377</v>
      </c>
      <c r="F18" s="1659" t="s">
        <v>7</v>
      </c>
    </row>
    <row r="19" spans="1:6">
      <c r="A19" s="117" t="s">
        <v>552</v>
      </c>
      <c r="B19" s="1660">
        <v>8514</v>
      </c>
      <c r="C19" s="1660">
        <v>9159</v>
      </c>
      <c r="D19" s="1660">
        <v>10218</v>
      </c>
      <c r="E19" s="1660">
        <v>15143</v>
      </c>
      <c r="F19" s="1661" t="s">
        <v>1857</v>
      </c>
    </row>
    <row r="20" spans="1:6">
      <c r="A20" s="1515" t="s">
        <v>10</v>
      </c>
      <c r="B20" s="1654">
        <v>13543</v>
      </c>
      <c r="C20" s="1654">
        <v>11917</v>
      </c>
      <c r="D20" s="1654">
        <v>14012</v>
      </c>
      <c r="E20" s="1654">
        <v>12235</v>
      </c>
      <c r="F20" s="1659" t="s">
        <v>11</v>
      </c>
    </row>
    <row r="21" spans="1:6">
      <c r="A21" s="117" t="s">
        <v>552</v>
      </c>
      <c r="B21" s="1660">
        <v>12822</v>
      </c>
      <c r="C21" s="1660">
        <v>11284</v>
      </c>
      <c r="D21" s="1660">
        <v>13335</v>
      </c>
      <c r="E21" s="1660">
        <v>11268</v>
      </c>
      <c r="F21" s="1661" t="s">
        <v>1857</v>
      </c>
    </row>
    <row r="22" spans="1:6">
      <c r="A22" s="1515" t="s">
        <v>12</v>
      </c>
      <c r="B22" s="1654">
        <v>28225</v>
      </c>
      <c r="C22" s="1654">
        <v>22398</v>
      </c>
      <c r="D22" s="1654">
        <v>7321</v>
      </c>
      <c r="E22" s="1654">
        <v>5289</v>
      </c>
      <c r="F22" s="1659" t="s">
        <v>13</v>
      </c>
    </row>
    <row r="23" spans="1:6">
      <c r="A23" s="117" t="s">
        <v>552</v>
      </c>
      <c r="B23" s="1660">
        <v>24701</v>
      </c>
      <c r="C23" s="1660">
        <v>19680</v>
      </c>
      <c r="D23" s="1660">
        <v>6328</v>
      </c>
      <c r="E23" s="1660">
        <v>4649</v>
      </c>
      <c r="F23" s="1661" t="s">
        <v>1857</v>
      </c>
    </row>
    <row r="24" spans="1:6">
      <c r="A24" s="1515" t="s">
        <v>14</v>
      </c>
      <c r="B24" s="1654">
        <f>B18+B20+B22</f>
        <v>50509</v>
      </c>
      <c r="C24" s="1654">
        <f>C18+C20+C22</f>
        <v>43693</v>
      </c>
      <c r="D24" s="1654">
        <v>31832</v>
      </c>
      <c r="E24" s="1654">
        <f>SUM(E18,E20,E22)</f>
        <v>35901</v>
      </c>
      <c r="F24" s="1655" t="s">
        <v>15</v>
      </c>
    </row>
    <row r="25" spans="1:6">
      <c r="A25" s="1515" t="s">
        <v>1856</v>
      </c>
      <c r="B25" s="1662">
        <f>B19+B21+B23</f>
        <v>46037</v>
      </c>
      <c r="C25" s="1662">
        <f>C19+C21+C23</f>
        <v>40123</v>
      </c>
      <c r="D25" s="1662">
        <v>29881</v>
      </c>
      <c r="E25" s="1662">
        <v>31060</v>
      </c>
      <c r="F25" s="1655" t="s">
        <v>1857</v>
      </c>
    </row>
    <row r="26" spans="1:6">
      <c r="A26" s="15"/>
      <c r="D26" s="1335"/>
      <c r="F26" s="22"/>
    </row>
    <row r="27" spans="1:6" ht="15.75">
      <c r="A27" s="23" t="s">
        <v>18</v>
      </c>
      <c r="D27" s="1335"/>
      <c r="F27" s="14" t="s">
        <v>19</v>
      </c>
    </row>
    <row r="28" spans="1:6">
      <c r="A28" s="19" t="s">
        <v>6</v>
      </c>
      <c r="B28" s="24">
        <v>5056</v>
      </c>
      <c r="C28" s="24">
        <v>5428</v>
      </c>
      <c r="D28" s="24">
        <v>6405</v>
      </c>
      <c r="E28" s="24">
        <v>11751</v>
      </c>
      <c r="F28" s="11" t="s">
        <v>7</v>
      </c>
    </row>
    <row r="29" spans="1:6">
      <c r="A29" s="19" t="s">
        <v>10</v>
      </c>
      <c r="B29" s="24">
        <v>4398</v>
      </c>
      <c r="C29" s="24">
        <v>4347</v>
      </c>
      <c r="D29" s="24">
        <v>9599</v>
      </c>
      <c r="E29" s="24">
        <v>7651</v>
      </c>
      <c r="F29" s="11" t="s">
        <v>11</v>
      </c>
    </row>
    <row r="30" spans="1:6">
      <c r="A30" s="19" t="s">
        <v>12</v>
      </c>
      <c r="B30" s="24">
        <v>21494</v>
      </c>
      <c r="C30" s="24">
        <v>19043</v>
      </c>
      <c r="D30" s="24">
        <v>11164</v>
      </c>
      <c r="E30" s="24">
        <v>9007</v>
      </c>
      <c r="F30" s="11" t="s">
        <v>13</v>
      </c>
    </row>
    <row r="31" spans="1:6">
      <c r="A31" s="15" t="s">
        <v>14</v>
      </c>
      <c r="B31" s="16">
        <f>SUM(B28:B30)</f>
        <v>30948</v>
      </c>
      <c r="C31" s="16">
        <f>SUM(C28:C30)</f>
        <v>28818</v>
      </c>
      <c r="D31" s="16">
        <v>27168</v>
      </c>
      <c r="E31" s="16">
        <f>SUM(E28:E30)</f>
        <v>28409</v>
      </c>
      <c r="F31" s="22" t="s">
        <v>15</v>
      </c>
    </row>
    <row r="32" spans="1:6">
      <c r="A32" s="15"/>
      <c r="D32" s="1335"/>
      <c r="F32" s="22"/>
    </row>
    <row r="33" spans="1:10" ht="15.75">
      <c r="A33" s="23" t="s">
        <v>20</v>
      </c>
      <c r="D33" s="1335"/>
      <c r="F33" s="14" t="s">
        <v>21</v>
      </c>
    </row>
    <row r="34" spans="1:10">
      <c r="A34" s="19" t="s">
        <v>6</v>
      </c>
      <c r="B34" s="24">
        <v>8329.27</v>
      </c>
      <c r="C34" s="24">
        <v>9362</v>
      </c>
      <c r="D34" s="24">
        <v>11094</v>
      </c>
      <c r="E34" s="24">
        <v>20270.939999999999</v>
      </c>
      <c r="F34" s="11" t="s">
        <v>7</v>
      </c>
    </row>
    <row r="35" spans="1:10">
      <c r="A35" s="19" t="s">
        <v>10</v>
      </c>
      <c r="B35" s="24">
        <v>13097.66</v>
      </c>
      <c r="C35" s="24">
        <v>13072</v>
      </c>
      <c r="D35" s="24">
        <v>20793</v>
      </c>
      <c r="E35" s="24">
        <v>17078.8</v>
      </c>
      <c r="F35" s="11" t="s">
        <v>11</v>
      </c>
    </row>
    <row r="36" spans="1:10">
      <c r="A36" s="19" t="s">
        <v>12</v>
      </c>
      <c r="B36" s="24">
        <v>33353.78</v>
      </c>
      <c r="C36" s="24">
        <v>30014</v>
      </c>
      <c r="D36" s="24">
        <v>17740</v>
      </c>
      <c r="E36" s="24">
        <v>13759.57</v>
      </c>
      <c r="F36" s="11" t="s">
        <v>13</v>
      </c>
    </row>
    <row r="37" spans="1:10">
      <c r="A37" s="15" t="s">
        <v>14</v>
      </c>
      <c r="B37" s="17">
        <f>SUM(B34:B36)</f>
        <v>54780.71</v>
      </c>
      <c r="C37" s="17">
        <f>SUM(C34:C36)</f>
        <v>52448</v>
      </c>
      <c r="D37" s="17">
        <v>49626</v>
      </c>
      <c r="E37" s="17">
        <f>SUM(E34:E36)</f>
        <v>51109.31</v>
      </c>
      <c r="F37" s="22" t="s">
        <v>15</v>
      </c>
    </row>
    <row r="38" spans="1:10">
      <c r="A38" s="25"/>
      <c r="B38" s="25"/>
      <c r="C38" s="25"/>
      <c r="D38" s="26"/>
      <c r="E38" s="26"/>
      <c r="F38" s="11"/>
    </row>
    <row r="39" spans="1:10">
      <c r="A39" s="25"/>
      <c r="B39" s="25"/>
      <c r="C39" s="25"/>
      <c r="D39" s="26"/>
      <c r="E39" s="25"/>
      <c r="F39" s="11"/>
      <c r="H39" s="1335"/>
      <c r="I39" s="1335"/>
      <c r="J39" s="1335"/>
    </row>
    <row r="40" spans="1:10">
      <c r="A40" s="25"/>
      <c r="B40" s="25"/>
      <c r="C40" s="25"/>
      <c r="D40" s="25"/>
      <c r="E40" s="25"/>
      <c r="F40" s="11"/>
    </row>
    <row r="41" spans="1:10" ht="18.75">
      <c r="A41" s="25"/>
      <c r="B41" s="25"/>
      <c r="C41" s="25"/>
      <c r="D41" s="1367"/>
      <c r="E41" s="25"/>
      <c r="F41" s="11"/>
    </row>
    <row r="42" spans="1:10">
      <c r="A42" s="25"/>
      <c r="B42" s="25"/>
      <c r="C42" s="25"/>
      <c r="D42" s="25"/>
      <c r="E42" s="25"/>
      <c r="F42" s="11"/>
    </row>
    <row r="43" spans="1:10">
      <c r="A43" s="25"/>
      <c r="B43" s="25"/>
      <c r="C43" s="25"/>
      <c r="D43" s="25"/>
      <c r="E43" s="25"/>
      <c r="F43" s="11"/>
    </row>
    <row r="44" spans="1:10">
      <c r="A44" s="25"/>
      <c r="B44" s="25"/>
      <c r="C44" s="25"/>
      <c r="D44" s="25"/>
      <c r="E44" s="25"/>
      <c r="F44" s="11"/>
    </row>
    <row r="45" spans="1:10">
      <c r="A45" s="25"/>
      <c r="B45" s="25"/>
      <c r="C45" s="25"/>
      <c r="D45" s="25"/>
      <c r="E45" s="25"/>
      <c r="F45" s="11"/>
    </row>
    <row r="46" spans="1:10">
      <c r="A46" s="25"/>
      <c r="B46" s="25"/>
      <c r="C46" s="25"/>
      <c r="D46" s="25"/>
      <c r="E46" s="25"/>
      <c r="F46" s="11"/>
    </row>
    <row r="47" spans="1:10">
      <c r="A47" s="25"/>
      <c r="B47" s="25"/>
      <c r="C47" s="25"/>
      <c r="D47" s="25"/>
      <c r="E47" s="25"/>
      <c r="F47" s="11"/>
    </row>
    <row r="48" spans="1:10">
      <c r="A48" s="27"/>
      <c r="B48" s="27"/>
      <c r="C48" s="27"/>
      <c r="D48" s="27"/>
      <c r="E48" s="27"/>
      <c r="F48" s="11"/>
    </row>
    <row r="49" spans="1:6">
      <c r="A49" s="25"/>
      <c r="B49" s="25"/>
      <c r="C49" s="25"/>
      <c r="D49" s="25"/>
      <c r="E49" s="25"/>
      <c r="F49" s="11"/>
    </row>
    <row r="50" spans="1:6">
      <c r="A50" s="25"/>
      <c r="B50" s="25"/>
      <c r="C50" s="25"/>
      <c r="D50" s="25"/>
      <c r="E50" s="25"/>
      <c r="F50" s="11"/>
    </row>
    <row r="51" spans="1:6">
      <c r="A51" s="28"/>
      <c r="B51" s="28"/>
      <c r="C51" s="28"/>
      <c r="D51" s="28"/>
      <c r="E51" s="28"/>
      <c r="F51" s="29"/>
    </row>
    <row r="52" spans="1:6">
      <c r="A52" s="28"/>
      <c r="B52" s="28"/>
      <c r="C52" s="28"/>
      <c r="D52" s="28"/>
      <c r="E52" s="28"/>
      <c r="F52" s="29"/>
    </row>
    <row r="53" spans="1:6">
      <c r="A53" s="2"/>
      <c r="B53" s="2"/>
      <c r="C53" s="2"/>
      <c r="D53" s="2"/>
      <c r="E53" s="2"/>
      <c r="F53" s="4"/>
    </row>
    <row r="54" spans="1:6">
      <c r="A54" s="2"/>
      <c r="B54" s="2"/>
      <c r="C54" s="2"/>
      <c r="D54" s="2"/>
      <c r="E54" s="2"/>
      <c r="F54" s="2"/>
    </row>
    <row r="55" spans="1:6">
      <c r="A55" s="30"/>
      <c r="B55" s="30"/>
      <c r="C55" s="30"/>
      <c r="D55" s="2"/>
      <c r="E55" s="2"/>
      <c r="F55" s="31"/>
    </row>
    <row r="56" spans="1:6">
      <c r="A56" s="30"/>
      <c r="B56" s="30"/>
      <c r="C56" s="30"/>
      <c r="D56" s="2"/>
      <c r="E56" s="2"/>
      <c r="F56" s="31"/>
    </row>
    <row r="57" spans="1:6">
      <c r="A57" s="32" t="s">
        <v>1828</v>
      </c>
      <c r="B57" s="32"/>
      <c r="C57" s="32"/>
      <c r="D57" s="32"/>
      <c r="E57" s="32"/>
      <c r="F57" s="33" t="s">
        <v>1827</v>
      </c>
    </row>
  </sheetData>
  <pageMargins left="0.7" right="0.7" top="0.75" bottom="0.75" header="0.3" footer="0.3"/>
  <pageSetup paperSize="9" scale="70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>
  <sheetPr>
    <tabColor theme="8" tint="0.39997558519241921"/>
  </sheetPr>
  <dimension ref="A1:F51"/>
  <sheetViews>
    <sheetView showGridLines="0" view="pageLayout" zoomScale="70" zoomScalePageLayoutView="70" workbookViewId="0">
      <selection activeCell="I17" sqref="I17"/>
    </sheetView>
  </sheetViews>
  <sheetFormatPr baseColWidth="10" defaultRowHeight="12.75"/>
  <cols>
    <col min="1" max="1" width="30.7109375" style="151" customWidth="1"/>
    <col min="2" max="2" width="11.28515625" style="151" customWidth="1"/>
    <col min="3" max="3" width="15.28515625" style="151" customWidth="1"/>
    <col min="4" max="4" width="11.28515625" style="151" customWidth="1"/>
    <col min="5" max="5" width="14" style="151" customWidth="1"/>
    <col min="6" max="6" width="30.7109375" style="151" customWidth="1"/>
    <col min="7" max="240" width="11.42578125" style="151"/>
    <col min="241" max="241" width="30.7109375" style="151" customWidth="1"/>
    <col min="242" max="242" width="9.7109375" style="151" customWidth="1"/>
    <col min="243" max="244" width="11.28515625" style="151" customWidth="1"/>
    <col min="245" max="245" width="14" style="151" customWidth="1"/>
    <col min="246" max="246" width="28.42578125" style="151" customWidth="1"/>
    <col min="247" max="496" width="11.42578125" style="151"/>
    <col min="497" max="497" width="30.7109375" style="151" customWidth="1"/>
    <col min="498" max="498" width="9.7109375" style="151" customWidth="1"/>
    <col min="499" max="500" width="11.28515625" style="151" customWidth="1"/>
    <col min="501" max="501" width="14" style="151" customWidth="1"/>
    <col min="502" max="502" width="28.42578125" style="151" customWidth="1"/>
    <col min="503" max="752" width="11.42578125" style="151"/>
    <col min="753" max="753" width="30.7109375" style="151" customWidth="1"/>
    <col min="754" max="754" width="9.7109375" style="151" customWidth="1"/>
    <col min="755" max="756" width="11.28515625" style="151" customWidth="1"/>
    <col min="757" max="757" width="14" style="151" customWidth="1"/>
    <col min="758" max="758" width="28.42578125" style="151" customWidth="1"/>
    <col min="759" max="1008" width="11.42578125" style="151"/>
    <col min="1009" max="1009" width="30.7109375" style="151" customWidth="1"/>
    <col min="1010" max="1010" width="9.7109375" style="151" customWidth="1"/>
    <col min="1011" max="1012" width="11.28515625" style="151" customWidth="1"/>
    <col min="1013" max="1013" width="14" style="151" customWidth="1"/>
    <col min="1014" max="1014" width="28.42578125" style="151" customWidth="1"/>
    <col min="1015" max="1264" width="11.42578125" style="151"/>
    <col min="1265" max="1265" width="30.7109375" style="151" customWidth="1"/>
    <col min="1266" max="1266" width="9.7109375" style="151" customWidth="1"/>
    <col min="1267" max="1268" width="11.28515625" style="151" customWidth="1"/>
    <col min="1269" max="1269" width="14" style="151" customWidth="1"/>
    <col min="1270" max="1270" width="28.42578125" style="151" customWidth="1"/>
    <col min="1271" max="1520" width="11.42578125" style="151"/>
    <col min="1521" max="1521" width="30.7109375" style="151" customWidth="1"/>
    <col min="1522" max="1522" width="9.7109375" style="151" customWidth="1"/>
    <col min="1523" max="1524" width="11.28515625" style="151" customWidth="1"/>
    <col min="1525" max="1525" width="14" style="151" customWidth="1"/>
    <col min="1526" max="1526" width="28.42578125" style="151" customWidth="1"/>
    <col min="1527" max="1776" width="11.42578125" style="151"/>
    <col min="1777" max="1777" width="30.7109375" style="151" customWidth="1"/>
    <col min="1778" max="1778" width="9.7109375" style="151" customWidth="1"/>
    <col min="1779" max="1780" width="11.28515625" style="151" customWidth="1"/>
    <col min="1781" max="1781" width="14" style="151" customWidth="1"/>
    <col min="1782" max="1782" width="28.42578125" style="151" customWidth="1"/>
    <col min="1783" max="2032" width="11.42578125" style="151"/>
    <col min="2033" max="2033" width="30.7109375" style="151" customWidth="1"/>
    <col min="2034" max="2034" width="9.7109375" style="151" customWidth="1"/>
    <col min="2035" max="2036" width="11.28515625" style="151" customWidth="1"/>
    <col min="2037" max="2037" width="14" style="151" customWidth="1"/>
    <col min="2038" max="2038" width="28.42578125" style="151" customWidth="1"/>
    <col min="2039" max="2288" width="11.42578125" style="151"/>
    <col min="2289" max="2289" width="30.7109375" style="151" customWidth="1"/>
    <col min="2290" max="2290" width="9.7109375" style="151" customWidth="1"/>
    <col min="2291" max="2292" width="11.28515625" style="151" customWidth="1"/>
    <col min="2293" max="2293" width="14" style="151" customWidth="1"/>
    <col min="2294" max="2294" width="28.42578125" style="151" customWidth="1"/>
    <col min="2295" max="2544" width="11.42578125" style="151"/>
    <col min="2545" max="2545" width="30.7109375" style="151" customWidth="1"/>
    <col min="2546" max="2546" width="9.7109375" style="151" customWidth="1"/>
    <col min="2547" max="2548" width="11.28515625" style="151" customWidth="1"/>
    <col min="2549" max="2549" width="14" style="151" customWidth="1"/>
    <col min="2550" max="2550" width="28.42578125" style="151" customWidth="1"/>
    <col min="2551" max="2800" width="11.42578125" style="151"/>
    <col min="2801" max="2801" width="30.7109375" style="151" customWidth="1"/>
    <col min="2802" max="2802" width="9.7109375" style="151" customWidth="1"/>
    <col min="2803" max="2804" width="11.28515625" style="151" customWidth="1"/>
    <col min="2805" max="2805" width="14" style="151" customWidth="1"/>
    <col min="2806" max="2806" width="28.42578125" style="151" customWidth="1"/>
    <col min="2807" max="3056" width="11.42578125" style="151"/>
    <col min="3057" max="3057" width="30.7109375" style="151" customWidth="1"/>
    <col min="3058" max="3058" width="9.7109375" style="151" customWidth="1"/>
    <col min="3059" max="3060" width="11.28515625" style="151" customWidth="1"/>
    <col min="3061" max="3061" width="14" style="151" customWidth="1"/>
    <col min="3062" max="3062" width="28.42578125" style="151" customWidth="1"/>
    <col min="3063" max="3312" width="11.42578125" style="151"/>
    <col min="3313" max="3313" width="30.7109375" style="151" customWidth="1"/>
    <col min="3314" max="3314" width="9.7109375" style="151" customWidth="1"/>
    <col min="3315" max="3316" width="11.28515625" style="151" customWidth="1"/>
    <col min="3317" max="3317" width="14" style="151" customWidth="1"/>
    <col min="3318" max="3318" width="28.42578125" style="151" customWidth="1"/>
    <col min="3319" max="3568" width="11.42578125" style="151"/>
    <col min="3569" max="3569" width="30.7109375" style="151" customWidth="1"/>
    <col min="3570" max="3570" width="9.7109375" style="151" customWidth="1"/>
    <col min="3571" max="3572" width="11.28515625" style="151" customWidth="1"/>
    <col min="3573" max="3573" width="14" style="151" customWidth="1"/>
    <col min="3574" max="3574" width="28.42578125" style="151" customWidth="1"/>
    <col min="3575" max="3824" width="11.42578125" style="151"/>
    <col min="3825" max="3825" width="30.7109375" style="151" customWidth="1"/>
    <col min="3826" max="3826" width="9.7109375" style="151" customWidth="1"/>
    <col min="3827" max="3828" width="11.28515625" style="151" customWidth="1"/>
    <col min="3829" max="3829" width="14" style="151" customWidth="1"/>
    <col min="3830" max="3830" width="28.42578125" style="151" customWidth="1"/>
    <col min="3831" max="4080" width="11.42578125" style="151"/>
    <col min="4081" max="4081" width="30.7109375" style="151" customWidth="1"/>
    <col min="4082" max="4082" width="9.7109375" style="151" customWidth="1"/>
    <col min="4083" max="4084" width="11.28515625" style="151" customWidth="1"/>
    <col min="4085" max="4085" width="14" style="151" customWidth="1"/>
    <col min="4086" max="4086" width="28.42578125" style="151" customWidth="1"/>
    <col min="4087" max="4336" width="11.42578125" style="151"/>
    <col min="4337" max="4337" width="30.7109375" style="151" customWidth="1"/>
    <col min="4338" max="4338" width="9.7109375" style="151" customWidth="1"/>
    <col min="4339" max="4340" width="11.28515625" style="151" customWidth="1"/>
    <col min="4341" max="4341" width="14" style="151" customWidth="1"/>
    <col min="4342" max="4342" width="28.42578125" style="151" customWidth="1"/>
    <col min="4343" max="4592" width="11.42578125" style="151"/>
    <col min="4593" max="4593" width="30.7109375" style="151" customWidth="1"/>
    <col min="4594" max="4594" width="9.7109375" style="151" customWidth="1"/>
    <col min="4595" max="4596" width="11.28515625" style="151" customWidth="1"/>
    <col min="4597" max="4597" width="14" style="151" customWidth="1"/>
    <col min="4598" max="4598" width="28.42578125" style="151" customWidth="1"/>
    <col min="4599" max="4848" width="11.42578125" style="151"/>
    <col min="4849" max="4849" width="30.7109375" style="151" customWidth="1"/>
    <col min="4850" max="4850" width="9.7109375" style="151" customWidth="1"/>
    <col min="4851" max="4852" width="11.28515625" style="151" customWidth="1"/>
    <col min="4853" max="4853" width="14" style="151" customWidth="1"/>
    <col min="4854" max="4854" width="28.42578125" style="151" customWidth="1"/>
    <col min="4855" max="5104" width="11.42578125" style="151"/>
    <col min="5105" max="5105" width="30.7109375" style="151" customWidth="1"/>
    <col min="5106" max="5106" width="9.7109375" style="151" customWidth="1"/>
    <col min="5107" max="5108" width="11.28515625" style="151" customWidth="1"/>
    <col min="5109" max="5109" width="14" style="151" customWidth="1"/>
    <col min="5110" max="5110" width="28.42578125" style="151" customWidth="1"/>
    <col min="5111" max="5360" width="11.42578125" style="151"/>
    <col min="5361" max="5361" width="30.7109375" style="151" customWidth="1"/>
    <col min="5362" max="5362" width="9.7109375" style="151" customWidth="1"/>
    <col min="5363" max="5364" width="11.28515625" style="151" customWidth="1"/>
    <col min="5365" max="5365" width="14" style="151" customWidth="1"/>
    <col min="5366" max="5366" width="28.42578125" style="151" customWidth="1"/>
    <col min="5367" max="5616" width="11.42578125" style="151"/>
    <col min="5617" max="5617" width="30.7109375" style="151" customWidth="1"/>
    <col min="5618" max="5618" width="9.7109375" style="151" customWidth="1"/>
    <col min="5619" max="5620" width="11.28515625" style="151" customWidth="1"/>
    <col min="5621" max="5621" width="14" style="151" customWidth="1"/>
    <col min="5622" max="5622" width="28.42578125" style="151" customWidth="1"/>
    <col min="5623" max="5872" width="11.42578125" style="151"/>
    <col min="5873" max="5873" width="30.7109375" style="151" customWidth="1"/>
    <col min="5874" max="5874" width="9.7109375" style="151" customWidth="1"/>
    <col min="5875" max="5876" width="11.28515625" style="151" customWidth="1"/>
    <col min="5877" max="5877" width="14" style="151" customWidth="1"/>
    <col min="5878" max="5878" width="28.42578125" style="151" customWidth="1"/>
    <col min="5879" max="6128" width="11.42578125" style="151"/>
    <col min="6129" max="6129" width="30.7109375" style="151" customWidth="1"/>
    <col min="6130" max="6130" width="9.7109375" style="151" customWidth="1"/>
    <col min="6131" max="6132" width="11.28515625" style="151" customWidth="1"/>
    <col min="6133" max="6133" width="14" style="151" customWidth="1"/>
    <col min="6134" max="6134" width="28.42578125" style="151" customWidth="1"/>
    <col min="6135" max="6384" width="11.42578125" style="151"/>
    <col min="6385" max="6385" width="30.7109375" style="151" customWidth="1"/>
    <col min="6386" max="6386" width="9.7109375" style="151" customWidth="1"/>
    <col min="6387" max="6388" width="11.28515625" style="151" customWidth="1"/>
    <col min="6389" max="6389" width="14" style="151" customWidth="1"/>
    <col min="6390" max="6390" width="28.42578125" style="151" customWidth="1"/>
    <col min="6391" max="6640" width="11.42578125" style="151"/>
    <col min="6641" max="6641" width="30.7109375" style="151" customWidth="1"/>
    <col min="6642" max="6642" width="9.7109375" style="151" customWidth="1"/>
    <col min="6643" max="6644" width="11.28515625" style="151" customWidth="1"/>
    <col min="6645" max="6645" width="14" style="151" customWidth="1"/>
    <col min="6646" max="6646" width="28.42578125" style="151" customWidth="1"/>
    <col min="6647" max="6896" width="11.42578125" style="151"/>
    <col min="6897" max="6897" width="30.7109375" style="151" customWidth="1"/>
    <col min="6898" max="6898" width="9.7109375" style="151" customWidth="1"/>
    <col min="6899" max="6900" width="11.28515625" style="151" customWidth="1"/>
    <col min="6901" max="6901" width="14" style="151" customWidth="1"/>
    <col min="6902" max="6902" width="28.42578125" style="151" customWidth="1"/>
    <col min="6903" max="7152" width="11.42578125" style="151"/>
    <col min="7153" max="7153" width="30.7109375" style="151" customWidth="1"/>
    <col min="7154" max="7154" width="9.7109375" style="151" customWidth="1"/>
    <col min="7155" max="7156" width="11.28515625" style="151" customWidth="1"/>
    <col min="7157" max="7157" width="14" style="151" customWidth="1"/>
    <col min="7158" max="7158" width="28.42578125" style="151" customWidth="1"/>
    <col min="7159" max="7408" width="11.42578125" style="151"/>
    <col min="7409" max="7409" width="30.7109375" style="151" customWidth="1"/>
    <col min="7410" max="7410" width="9.7109375" style="151" customWidth="1"/>
    <col min="7411" max="7412" width="11.28515625" style="151" customWidth="1"/>
    <col min="7413" max="7413" width="14" style="151" customWidth="1"/>
    <col min="7414" max="7414" width="28.42578125" style="151" customWidth="1"/>
    <col min="7415" max="7664" width="11.42578125" style="151"/>
    <col min="7665" max="7665" width="30.7109375" style="151" customWidth="1"/>
    <col min="7666" max="7666" width="9.7109375" style="151" customWidth="1"/>
    <col min="7667" max="7668" width="11.28515625" style="151" customWidth="1"/>
    <col min="7669" max="7669" width="14" style="151" customWidth="1"/>
    <col min="7670" max="7670" width="28.42578125" style="151" customWidth="1"/>
    <col min="7671" max="7920" width="11.42578125" style="151"/>
    <col min="7921" max="7921" width="30.7109375" style="151" customWidth="1"/>
    <col min="7922" max="7922" width="9.7109375" style="151" customWidth="1"/>
    <col min="7923" max="7924" width="11.28515625" style="151" customWidth="1"/>
    <col min="7925" max="7925" width="14" style="151" customWidth="1"/>
    <col min="7926" max="7926" width="28.42578125" style="151" customWidth="1"/>
    <col min="7927" max="8176" width="11.42578125" style="151"/>
    <col min="8177" max="8177" width="30.7109375" style="151" customWidth="1"/>
    <col min="8178" max="8178" width="9.7109375" style="151" customWidth="1"/>
    <col min="8179" max="8180" width="11.28515625" style="151" customWidth="1"/>
    <col min="8181" max="8181" width="14" style="151" customWidth="1"/>
    <col min="8182" max="8182" width="28.42578125" style="151" customWidth="1"/>
    <col min="8183" max="8432" width="11.42578125" style="151"/>
    <col min="8433" max="8433" width="30.7109375" style="151" customWidth="1"/>
    <col min="8434" max="8434" width="9.7109375" style="151" customWidth="1"/>
    <col min="8435" max="8436" width="11.28515625" style="151" customWidth="1"/>
    <col min="8437" max="8437" width="14" style="151" customWidth="1"/>
    <col min="8438" max="8438" width="28.42578125" style="151" customWidth="1"/>
    <col min="8439" max="8688" width="11.42578125" style="151"/>
    <col min="8689" max="8689" width="30.7109375" style="151" customWidth="1"/>
    <col min="8690" max="8690" width="9.7109375" style="151" customWidth="1"/>
    <col min="8691" max="8692" width="11.28515625" style="151" customWidth="1"/>
    <col min="8693" max="8693" width="14" style="151" customWidth="1"/>
    <col min="8694" max="8694" width="28.42578125" style="151" customWidth="1"/>
    <col min="8695" max="8944" width="11.42578125" style="151"/>
    <col min="8945" max="8945" width="30.7109375" style="151" customWidth="1"/>
    <col min="8946" max="8946" width="9.7109375" style="151" customWidth="1"/>
    <col min="8947" max="8948" width="11.28515625" style="151" customWidth="1"/>
    <col min="8949" max="8949" width="14" style="151" customWidth="1"/>
    <col min="8950" max="8950" width="28.42578125" style="151" customWidth="1"/>
    <col min="8951" max="9200" width="11.42578125" style="151"/>
    <col min="9201" max="9201" width="30.7109375" style="151" customWidth="1"/>
    <col min="9202" max="9202" width="9.7109375" style="151" customWidth="1"/>
    <col min="9203" max="9204" width="11.28515625" style="151" customWidth="1"/>
    <col min="9205" max="9205" width="14" style="151" customWidth="1"/>
    <col min="9206" max="9206" width="28.42578125" style="151" customWidth="1"/>
    <col min="9207" max="9456" width="11.42578125" style="151"/>
    <col min="9457" max="9457" width="30.7109375" style="151" customWidth="1"/>
    <col min="9458" max="9458" width="9.7109375" style="151" customWidth="1"/>
    <col min="9459" max="9460" width="11.28515625" style="151" customWidth="1"/>
    <col min="9461" max="9461" width="14" style="151" customWidth="1"/>
    <col min="9462" max="9462" width="28.42578125" style="151" customWidth="1"/>
    <col min="9463" max="9712" width="11.42578125" style="151"/>
    <col min="9713" max="9713" width="30.7109375" style="151" customWidth="1"/>
    <col min="9714" max="9714" width="9.7109375" style="151" customWidth="1"/>
    <col min="9715" max="9716" width="11.28515625" style="151" customWidth="1"/>
    <col min="9717" max="9717" width="14" style="151" customWidth="1"/>
    <col min="9718" max="9718" width="28.42578125" style="151" customWidth="1"/>
    <col min="9719" max="9968" width="11.42578125" style="151"/>
    <col min="9969" max="9969" width="30.7109375" style="151" customWidth="1"/>
    <col min="9970" max="9970" width="9.7109375" style="151" customWidth="1"/>
    <col min="9971" max="9972" width="11.28515625" style="151" customWidth="1"/>
    <col min="9973" max="9973" width="14" style="151" customWidth="1"/>
    <col min="9974" max="9974" width="28.42578125" style="151" customWidth="1"/>
    <col min="9975" max="10224" width="11.42578125" style="151"/>
    <col min="10225" max="10225" width="30.7109375" style="151" customWidth="1"/>
    <col min="10226" max="10226" width="9.7109375" style="151" customWidth="1"/>
    <col min="10227" max="10228" width="11.28515625" style="151" customWidth="1"/>
    <col min="10229" max="10229" width="14" style="151" customWidth="1"/>
    <col min="10230" max="10230" width="28.42578125" style="151" customWidth="1"/>
    <col min="10231" max="10480" width="11.42578125" style="151"/>
    <col min="10481" max="10481" width="30.7109375" style="151" customWidth="1"/>
    <col min="10482" max="10482" width="9.7109375" style="151" customWidth="1"/>
    <col min="10483" max="10484" width="11.28515625" style="151" customWidth="1"/>
    <col min="10485" max="10485" width="14" style="151" customWidth="1"/>
    <col min="10486" max="10486" width="28.42578125" style="151" customWidth="1"/>
    <col min="10487" max="10736" width="11.42578125" style="151"/>
    <col min="10737" max="10737" width="30.7109375" style="151" customWidth="1"/>
    <col min="10738" max="10738" width="9.7109375" style="151" customWidth="1"/>
    <col min="10739" max="10740" width="11.28515625" style="151" customWidth="1"/>
    <col min="10741" max="10741" width="14" style="151" customWidth="1"/>
    <col min="10742" max="10742" width="28.42578125" style="151" customWidth="1"/>
    <col min="10743" max="10992" width="11.42578125" style="151"/>
    <col min="10993" max="10993" width="30.7109375" style="151" customWidth="1"/>
    <col min="10994" max="10994" width="9.7109375" style="151" customWidth="1"/>
    <col min="10995" max="10996" width="11.28515625" style="151" customWidth="1"/>
    <col min="10997" max="10997" width="14" style="151" customWidth="1"/>
    <col min="10998" max="10998" width="28.42578125" style="151" customWidth="1"/>
    <col min="10999" max="11248" width="11.42578125" style="151"/>
    <col min="11249" max="11249" width="30.7109375" style="151" customWidth="1"/>
    <col min="11250" max="11250" width="9.7109375" style="151" customWidth="1"/>
    <col min="11251" max="11252" width="11.28515625" style="151" customWidth="1"/>
    <col min="11253" max="11253" width="14" style="151" customWidth="1"/>
    <col min="11254" max="11254" width="28.42578125" style="151" customWidth="1"/>
    <col min="11255" max="11504" width="11.42578125" style="151"/>
    <col min="11505" max="11505" width="30.7109375" style="151" customWidth="1"/>
    <col min="11506" max="11506" width="9.7109375" style="151" customWidth="1"/>
    <col min="11507" max="11508" width="11.28515625" style="151" customWidth="1"/>
    <col min="11509" max="11509" width="14" style="151" customWidth="1"/>
    <col min="11510" max="11510" width="28.42578125" style="151" customWidth="1"/>
    <col min="11511" max="11760" width="11.42578125" style="151"/>
    <col min="11761" max="11761" width="30.7109375" style="151" customWidth="1"/>
    <col min="11762" max="11762" width="9.7109375" style="151" customWidth="1"/>
    <col min="11763" max="11764" width="11.28515625" style="151" customWidth="1"/>
    <col min="11765" max="11765" width="14" style="151" customWidth="1"/>
    <col min="11766" max="11766" width="28.42578125" style="151" customWidth="1"/>
    <col min="11767" max="12016" width="11.42578125" style="151"/>
    <col min="12017" max="12017" width="30.7109375" style="151" customWidth="1"/>
    <col min="12018" max="12018" width="9.7109375" style="151" customWidth="1"/>
    <col min="12019" max="12020" width="11.28515625" style="151" customWidth="1"/>
    <col min="12021" max="12021" width="14" style="151" customWidth="1"/>
    <col min="12022" max="12022" width="28.42578125" style="151" customWidth="1"/>
    <col min="12023" max="12272" width="11.42578125" style="151"/>
    <col min="12273" max="12273" width="30.7109375" style="151" customWidth="1"/>
    <col min="12274" max="12274" width="9.7109375" style="151" customWidth="1"/>
    <col min="12275" max="12276" width="11.28515625" style="151" customWidth="1"/>
    <col min="12277" max="12277" width="14" style="151" customWidth="1"/>
    <col min="12278" max="12278" width="28.42578125" style="151" customWidth="1"/>
    <col min="12279" max="12528" width="11.42578125" style="151"/>
    <col min="12529" max="12529" width="30.7109375" style="151" customWidth="1"/>
    <col min="12530" max="12530" width="9.7109375" style="151" customWidth="1"/>
    <col min="12531" max="12532" width="11.28515625" style="151" customWidth="1"/>
    <col min="12533" max="12533" width="14" style="151" customWidth="1"/>
    <col min="12534" max="12534" width="28.42578125" style="151" customWidth="1"/>
    <col min="12535" max="12784" width="11.42578125" style="151"/>
    <col min="12785" max="12785" width="30.7109375" style="151" customWidth="1"/>
    <col min="12786" max="12786" width="9.7109375" style="151" customWidth="1"/>
    <col min="12787" max="12788" width="11.28515625" style="151" customWidth="1"/>
    <col min="12789" max="12789" width="14" style="151" customWidth="1"/>
    <col min="12790" max="12790" width="28.42578125" style="151" customWidth="1"/>
    <col min="12791" max="13040" width="11.42578125" style="151"/>
    <col min="13041" max="13041" width="30.7109375" style="151" customWidth="1"/>
    <col min="13042" max="13042" width="9.7109375" style="151" customWidth="1"/>
    <col min="13043" max="13044" width="11.28515625" style="151" customWidth="1"/>
    <col min="13045" max="13045" width="14" style="151" customWidth="1"/>
    <col min="13046" max="13046" width="28.42578125" style="151" customWidth="1"/>
    <col min="13047" max="13296" width="11.42578125" style="151"/>
    <col min="13297" max="13297" width="30.7109375" style="151" customWidth="1"/>
    <col min="13298" max="13298" width="9.7109375" style="151" customWidth="1"/>
    <col min="13299" max="13300" width="11.28515625" style="151" customWidth="1"/>
    <col min="13301" max="13301" width="14" style="151" customWidth="1"/>
    <col min="13302" max="13302" width="28.42578125" style="151" customWidth="1"/>
    <col min="13303" max="13552" width="11.42578125" style="151"/>
    <col min="13553" max="13553" width="30.7109375" style="151" customWidth="1"/>
    <col min="13554" max="13554" width="9.7109375" style="151" customWidth="1"/>
    <col min="13555" max="13556" width="11.28515625" style="151" customWidth="1"/>
    <col min="13557" max="13557" width="14" style="151" customWidth="1"/>
    <col min="13558" max="13558" width="28.42578125" style="151" customWidth="1"/>
    <col min="13559" max="13808" width="11.42578125" style="151"/>
    <col min="13809" max="13809" width="30.7109375" style="151" customWidth="1"/>
    <col min="13810" max="13810" width="9.7109375" style="151" customWidth="1"/>
    <col min="13811" max="13812" width="11.28515625" style="151" customWidth="1"/>
    <col min="13813" max="13813" width="14" style="151" customWidth="1"/>
    <col min="13814" max="13814" width="28.42578125" style="151" customWidth="1"/>
    <col min="13815" max="14064" width="11.42578125" style="151"/>
    <col min="14065" max="14065" width="30.7109375" style="151" customWidth="1"/>
    <col min="14066" max="14066" width="9.7109375" style="151" customWidth="1"/>
    <col min="14067" max="14068" width="11.28515625" style="151" customWidth="1"/>
    <col min="14069" max="14069" width="14" style="151" customWidth="1"/>
    <col min="14070" max="14070" width="28.42578125" style="151" customWidth="1"/>
    <col min="14071" max="14320" width="11.42578125" style="151"/>
    <col min="14321" max="14321" width="30.7109375" style="151" customWidth="1"/>
    <col min="14322" max="14322" width="9.7109375" style="151" customWidth="1"/>
    <col min="14323" max="14324" width="11.28515625" style="151" customWidth="1"/>
    <col min="14325" max="14325" width="14" style="151" customWidth="1"/>
    <col min="14326" max="14326" width="28.42578125" style="151" customWidth="1"/>
    <col min="14327" max="14576" width="11.42578125" style="151"/>
    <col min="14577" max="14577" width="30.7109375" style="151" customWidth="1"/>
    <col min="14578" max="14578" width="9.7109375" style="151" customWidth="1"/>
    <col min="14579" max="14580" width="11.28515625" style="151" customWidth="1"/>
    <col min="14581" max="14581" width="14" style="151" customWidth="1"/>
    <col min="14582" max="14582" width="28.42578125" style="151" customWidth="1"/>
    <col min="14583" max="14832" width="11.42578125" style="151"/>
    <col min="14833" max="14833" width="30.7109375" style="151" customWidth="1"/>
    <col min="14834" max="14834" width="9.7109375" style="151" customWidth="1"/>
    <col min="14835" max="14836" width="11.28515625" style="151" customWidth="1"/>
    <col min="14837" max="14837" width="14" style="151" customWidth="1"/>
    <col min="14838" max="14838" width="28.42578125" style="151" customWidth="1"/>
    <col min="14839" max="15088" width="11.42578125" style="151"/>
    <col min="15089" max="15089" width="30.7109375" style="151" customWidth="1"/>
    <col min="15090" max="15090" width="9.7109375" style="151" customWidth="1"/>
    <col min="15091" max="15092" width="11.28515625" style="151" customWidth="1"/>
    <col min="15093" max="15093" width="14" style="151" customWidth="1"/>
    <col min="15094" max="15094" width="28.42578125" style="151" customWidth="1"/>
    <col min="15095" max="15344" width="11.42578125" style="151"/>
    <col min="15345" max="15345" width="30.7109375" style="151" customWidth="1"/>
    <col min="15346" max="15346" width="9.7109375" style="151" customWidth="1"/>
    <col min="15347" max="15348" width="11.28515625" style="151" customWidth="1"/>
    <col min="15349" max="15349" width="14" style="151" customWidth="1"/>
    <col min="15350" max="15350" width="28.42578125" style="151" customWidth="1"/>
    <col min="15351" max="15600" width="11.42578125" style="151"/>
    <col min="15601" max="15601" width="30.7109375" style="151" customWidth="1"/>
    <col min="15602" max="15602" width="9.7109375" style="151" customWidth="1"/>
    <col min="15603" max="15604" width="11.28515625" style="151" customWidth="1"/>
    <col min="15605" max="15605" width="14" style="151" customWidth="1"/>
    <col min="15606" max="15606" width="28.42578125" style="151" customWidth="1"/>
    <col min="15607" max="15856" width="11.42578125" style="151"/>
    <col min="15857" max="15857" width="30.7109375" style="151" customWidth="1"/>
    <col min="15858" max="15858" width="9.7109375" style="151" customWidth="1"/>
    <col min="15859" max="15860" width="11.28515625" style="151" customWidth="1"/>
    <col min="15861" max="15861" width="14" style="151" customWidth="1"/>
    <col min="15862" max="15862" width="28.42578125" style="151" customWidth="1"/>
    <col min="15863" max="16112" width="11.42578125" style="151"/>
    <col min="16113" max="16113" width="30.7109375" style="151" customWidth="1"/>
    <col min="16114" max="16114" width="9.7109375" style="151" customWidth="1"/>
    <col min="16115" max="16116" width="11.28515625" style="151" customWidth="1"/>
    <col min="16117" max="16117" width="14" style="151" customWidth="1"/>
    <col min="16118" max="16118" width="28.42578125" style="151" customWidth="1"/>
    <col min="16119" max="16368" width="11.42578125" style="151"/>
    <col min="16369" max="16379" width="11.42578125" style="151" customWidth="1"/>
    <col min="16380" max="16384" width="11.42578125" style="151"/>
  </cols>
  <sheetData>
    <row r="1" spans="1:6" ht="24.75" customHeight="1">
      <c r="A1" s="767" t="s">
        <v>501</v>
      </c>
      <c r="E1" s="2539" t="s">
        <v>502</v>
      </c>
      <c r="F1" s="2539"/>
    </row>
    <row r="2" spans="1:6" ht="18.95" customHeight="1">
      <c r="F2" s="167"/>
    </row>
    <row r="3" spans="1:6" ht="18.95" customHeight="1">
      <c r="A3" s="394" t="s">
        <v>523</v>
      </c>
      <c r="E3" s="2551" t="s">
        <v>524</v>
      </c>
      <c r="F3" s="2551"/>
    </row>
    <row r="4" spans="1:6" ht="18.95" customHeight="1">
      <c r="A4" s="151" t="s">
        <v>525</v>
      </c>
      <c r="F4" s="829" t="s">
        <v>526</v>
      </c>
    </row>
    <row r="5" spans="1:6" ht="18.95" customHeight="1">
      <c r="F5" s="167"/>
    </row>
    <row r="6" spans="1:6" ht="16.5" customHeight="1">
      <c r="A6" s="1759" t="s">
        <v>2357</v>
      </c>
      <c r="B6" s="380" t="s">
        <v>15</v>
      </c>
      <c r="C6" s="385" t="s">
        <v>527</v>
      </c>
      <c r="D6" s="380" t="s">
        <v>528</v>
      </c>
      <c r="E6" s="380" t="s">
        <v>529</v>
      </c>
      <c r="F6" s="1658" t="s">
        <v>2356</v>
      </c>
    </row>
    <row r="7" spans="1:6" ht="16.5" customHeight="1">
      <c r="A7" s="1351"/>
      <c r="B7" s="385" t="s">
        <v>14</v>
      </c>
      <c r="C7" s="386" t="s">
        <v>1837</v>
      </c>
      <c r="D7" s="386" t="s">
        <v>1838</v>
      </c>
      <c r="E7" s="385" t="s">
        <v>530</v>
      </c>
      <c r="F7" s="1352"/>
    </row>
    <row r="8" spans="1:6" ht="15.95" customHeight="1">
      <c r="A8" s="1351"/>
      <c r="B8" s="385"/>
      <c r="C8" s="385" t="s">
        <v>531</v>
      </c>
      <c r="D8" s="385" t="s">
        <v>531</v>
      </c>
      <c r="E8" s="386"/>
      <c r="F8" s="1352"/>
    </row>
    <row r="9" spans="1:6" s="190" customFormat="1" ht="15.75">
      <c r="A9" s="1353" t="s">
        <v>435</v>
      </c>
      <c r="B9" s="1354"/>
      <c r="C9" s="1354"/>
      <c r="D9" s="1354"/>
      <c r="E9" s="1354"/>
      <c r="F9" s="1355" t="s">
        <v>302</v>
      </c>
    </row>
    <row r="10" spans="1:6" s="190" customFormat="1" ht="21.95" customHeight="1">
      <c r="A10" s="1775" t="s">
        <v>532</v>
      </c>
      <c r="B10" s="1356">
        <f>SUM(C10:E10)</f>
        <v>795</v>
      </c>
      <c r="C10" s="1760">
        <v>3</v>
      </c>
      <c r="D10" s="1760">
        <v>8</v>
      </c>
      <c r="E10" s="1760">
        <v>784</v>
      </c>
      <c r="F10" s="1774" t="s">
        <v>533</v>
      </c>
    </row>
    <row r="11" spans="1:6" s="190" customFormat="1" ht="21.95" customHeight="1">
      <c r="A11" s="1776" t="s">
        <v>534</v>
      </c>
      <c r="B11" s="1356">
        <f t="shared" ref="B11:B17" si="0">SUM(C11:E11)</f>
        <v>188769</v>
      </c>
      <c r="C11" s="1760">
        <v>9</v>
      </c>
      <c r="D11" s="1760">
        <v>1024</v>
      </c>
      <c r="E11" s="1760">
        <v>187736</v>
      </c>
      <c r="F11" s="1774" t="s">
        <v>439</v>
      </c>
    </row>
    <row r="12" spans="1:6" s="190" customFormat="1" ht="21.95" customHeight="1">
      <c r="A12" s="1776" t="s">
        <v>535</v>
      </c>
      <c r="B12" s="1356">
        <f t="shared" si="0"/>
        <v>278196</v>
      </c>
      <c r="C12" s="1760">
        <v>1259</v>
      </c>
      <c r="D12" s="1760">
        <v>157816</v>
      </c>
      <c r="E12" s="1760">
        <v>119121</v>
      </c>
      <c r="F12" s="1774" t="s">
        <v>441</v>
      </c>
    </row>
    <row r="13" spans="1:6" s="190" customFormat="1" ht="21.95" customHeight="1">
      <c r="A13" s="1776" t="s">
        <v>536</v>
      </c>
      <c r="B13" s="1356">
        <f t="shared" si="0"/>
        <v>297188</v>
      </c>
      <c r="C13" s="1760">
        <v>134915</v>
      </c>
      <c r="D13" s="1760">
        <v>95056</v>
      </c>
      <c r="E13" s="1760">
        <v>67217</v>
      </c>
      <c r="F13" s="1774" t="s">
        <v>443</v>
      </c>
    </row>
    <row r="14" spans="1:6" s="190" customFormat="1" ht="21.95" customHeight="1">
      <c r="A14" s="1776" t="s">
        <v>537</v>
      </c>
      <c r="B14" s="1356">
        <f t="shared" si="0"/>
        <v>177531</v>
      </c>
      <c r="C14" s="1760">
        <v>94853</v>
      </c>
      <c r="D14" s="1760">
        <v>49013</v>
      </c>
      <c r="E14" s="1760">
        <v>33665</v>
      </c>
      <c r="F14" s="1774" t="s">
        <v>538</v>
      </c>
    </row>
    <row r="15" spans="1:6" s="190" customFormat="1" ht="21.95" customHeight="1">
      <c r="A15" s="1776" t="s">
        <v>539</v>
      </c>
      <c r="B15" s="1356">
        <f t="shared" si="0"/>
        <v>92795</v>
      </c>
      <c r="C15" s="1760">
        <v>56708</v>
      </c>
      <c r="D15" s="1760">
        <v>23763</v>
      </c>
      <c r="E15" s="1760">
        <v>12324</v>
      </c>
      <c r="F15" s="1774" t="s">
        <v>540</v>
      </c>
    </row>
    <row r="16" spans="1:6" s="190" customFormat="1" ht="21.95" customHeight="1">
      <c r="A16" s="1776" t="s">
        <v>541</v>
      </c>
      <c r="B16" s="1356">
        <f t="shared" si="0"/>
        <v>40821</v>
      </c>
      <c r="C16" s="1760">
        <v>29088</v>
      </c>
      <c r="D16" s="1760">
        <v>8533</v>
      </c>
      <c r="E16" s="1760">
        <v>3200</v>
      </c>
      <c r="F16" s="1774" t="s">
        <v>542</v>
      </c>
    </row>
    <row r="17" spans="1:6" s="190" customFormat="1" ht="21.95" customHeight="1">
      <c r="A17" s="1775" t="s">
        <v>543</v>
      </c>
      <c r="B17" s="1356">
        <f t="shared" si="0"/>
        <v>20291</v>
      </c>
      <c r="C17" s="1760">
        <v>16322</v>
      </c>
      <c r="D17" s="1760">
        <v>3056</v>
      </c>
      <c r="E17" s="1760">
        <v>913</v>
      </c>
      <c r="F17" s="1774" t="s">
        <v>544</v>
      </c>
    </row>
    <row r="18" spans="1:6" s="838" customFormat="1" ht="43.9" customHeight="1">
      <c r="A18" s="1780" t="s">
        <v>376</v>
      </c>
      <c r="B18" s="1363">
        <f>SUM(B10:B17)</f>
        <v>1096386</v>
      </c>
      <c r="C18" s="1363">
        <f>+SUM(C10:C17)</f>
        <v>333157</v>
      </c>
      <c r="D18" s="1363">
        <f>+SUM(D10:D17)</f>
        <v>338269</v>
      </c>
      <c r="E18" s="1363">
        <f>+SUM(E10:E17)</f>
        <v>424960</v>
      </c>
      <c r="F18" s="1779" t="s">
        <v>446</v>
      </c>
    </row>
    <row r="19" spans="1:6" ht="21.95" customHeight="1">
      <c r="A19" s="1359"/>
      <c r="B19" s="1360"/>
      <c r="C19" s="1361"/>
      <c r="D19" s="1361"/>
      <c r="E19" s="1361"/>
      <c r="F19" s="1352"/>
    </row>
    <row r="20" spans="1:6" ht="21.95" customHeight="1">
      <c r="A20" s="1351"/>
      <c r="B20" s="1360"/>
      <c r="C20" s="1361"/>
      <c r="D20" s="1361"/>
      <c r="E20" s="1361"/>
      <c r="F20" s="1352"/>
    </row>
    <row r="21" spans="1:6" ht="21.95" customHeight="1">
      <c r="A21" s="380" t="s">
        <v>8</v>
      </c>
      <c r="B21" s="1360"/>
      <c r="C21" s="1362"/>
      <c r="D21" s="1362"/>
      <c r="E21" s="1362"/>
      <c r="F21" s="332" t="s">
        <v>9</v>
      </c>
    </row>
    <row r="22" spans="1:6" s="190" customFormat="1" ht="21.95" customHeight="1">
      <c r="A22" s="1775" t="s">
        <v>532</v>
      </c>
      <c r="B22" s="1356">
        <f>SUM(C22:E22)</f>
        <v>507</v>
      </c>
      <c r="C22" s="1760">
        <v>3</v>
      </c>
      <c r="D22" s="1760">
        <v>4</v>
      </c>
      <c r="E22" s="1760">
        <v>500</v>
      </c>
      <c r="F22" s="1774" t="s">
        <v>533</v>
      </c>
    </row>
    <row r="23" spans="1:6" s="190" customFormat="1" ht="21.95" customHeight="1">
      <c r="A23" s="1776" t="s">
        <v>534</v>
      </c>
      <c r="B23" s="1356">
        <f t="shared" ref="B23:B29" si="1">SUM(C23:E23)</f>
        <v>113910</v>
      </c>
      <c r="C23" s="1760">
        <v>8</v>
      </c>
      <c r="D23" s="1760">
        <v>641</v>
      </c>
      <c r="E23" s="1760">
        <v>113261</v>
      </c>
      <c r="F23" s="1774" t="s">
        <v>439</v>
      </c>
    </row>
    <row r="24" spans="1:6" s="190" customFormat="1" ht="21.95" customHeight="1">
      <c r="A24" s="1776" t="s">
        <v>535</v>
      </c>
      <c r="B24" s="1356">
        <f t="shared" si="1"/>
        <v>161511</v>
      </c>
      <c r="C24" s="1760">
        <v>838</v>
      </c>
      <c r="D24" s="1760">
        <v>98484</v>
      </c>
      <c r="E24" s="1760">
        <v>62189</v>
      </c>
      <c r="F24" s="1774" t="s">
        <v>441</v>
      </c>
    </row>
    <row r="25" spans="1:6" s="190" customFormat="1" ht="21.95" customHeight="1">
      <c r="A25" s="1776" t="s">
        <v>536</v>
      </c>
      <c r="B25" s="1356">
        <f t="shared" si="1"/>
        <v>166355</v>
      </c>
      <c r="C25" s="1760">
        <v>87178</v>
      </c>
      <c r="D25" s="1760">
        <v>50647</v>
      </c>
      <c r="E25" s="1760">
        <v>28530</v>
      </c>
      <c r="F25" s="1774" t="s">
        <v>443</v>
      </c>
    </row>
    <row r="26" spans="1:6" s="190" customFormat="1" ht="21.95" customHeight="1">
      <c r="A26" s="1776" t="s">
        <v>537</v>
      </c>
      <c r="B26" s="1356">
        <f t="shared" si="1"/>
        <v>85740</v>
      </c>
      <c r="C26" s="1760">
        <v>52942</v>
      </c>
      <c r="D26" s="1760">
        <v>20798</v>
      </c>
      <c r="E26" s="1760">
        <v>12000</v>
      </c>
      <c r="F26" s="1774" t="s">
        <v>538</v>
      </c>
    </row>
    <row r="27" spans="1:6" s="190" customFormat="1" ht="21.95" customHeight="1">
      <c r="A27" s="1776" t="s">
        <v>539</v>
      </c>
      <c r="B27" s="1356">
        <f t="shared" si="1"/>
        <v>37752</v>
      </c>
      <c r="C27" s="1760">
        <v>25810</v>
      </c>
      <c r="D27" s="1760">
        <v>8197</v>
      </c>
      <c r="E27" s="1760">
        <v>3745</v>
      </c>
      <c r="F27" s="1774" t="s">
        <v>540</v>
      </c>
    </row>
    <row r="28" spans="1:6" s="190" customFormat="1" ht="21.95" customHeight="1">
      <c r="A28" s="1776" t="s">
        <v>541</v>
      </c>
      <c r="B28" s="1356">
        <f t="shared" si="1"/>
        <v>14499</v>
      </c>
      <c r="C28" s="1760">
        <v>11128</v>
      </c>
      <c r="D28" s="1760">
        <v>2491</v>
      </c>
      <c r="E28" s="1760">
        <v>880</v>
      </c>
      <c r="F28" s="1774" t="s">
        <v>542</v>
      </c>
    </row>
    <row r="29" spans="1:6" s="190" customFormat="1" ht="21.95" customHeight="1">
      <c r="A29" s="1775" t="s">
        <v>543</v>
      </c>
      <c r="B29" s="1356">
        <f t="shared" si="1"/>
        <v>6632</v>
      </c>
      <c r="C29" s="1760">
        <v>5539</v>
      </c>
      <c r="D29" s="1760">
        <v>822</v>
      </c>
      <c r="E29" s="1760">
        <v>271</v>
      </c>
      <c r="F29" s="1774" t="s">
        <v>544</v>
      </c>
    </row>
    <row r="30" spans="1:6" s="190" customFormat="1" ht="48.75" customHeight="1">
      <c r="A30" s="1777" t="s">
        <v>215</v>
      </c>
      <c r="B30" s="1358">
        <f>+SUM(B22:B29)</f>
        <v>586906</v>
      </c>
      <c r="C30" s="1358">
        <f>+SUM(C22:C29)</f>
        <v>183446</v>
      </c>
      <c r="D30" s="1358">
        <f>+SUM(D22:D29)</f>
        <v>182084</v>
      </c>
      <c r="E30" s="1358">
        <f>+SUM(E22:E29)</f>
        <v>221376</v>
      </c>
      <c r="F30" s="1778" t="s">
        <v>446</v>
      </c>
    </row>
    <row r="31" spans="1:6" ht="12.75" customHeight="1">
      <c r="A31" s="1351"/>
      <c r="B31" s="1351"/>
      <c r="C31" s="1351"/>
      <c r="D31" s="1351"/>
      <c r="E31" s="1351"/>
      <c r="F31" s="1352"/>
    </row>
    <row r="32" spans="1:6" ht="12.75" customHeight="1">
      <c r="D32" s="839"/>
      <c r="F32" s="167"/>
    </row>
    <row r="33" spans="1:6" ht="12.75" customHeight="1">
      <c r="F33" s="167"/>
    </row>
    <row r="34" spans="1:6" ht="12.75" customHeight="1">
      <c r="F34" s="167"/>
    </row>
    <row r="35" spans="1:6" ht="12.75" customHeight="1">
      <c r="B35" s="840"/>
      <c r="C35" s="840"/>
      <c r="F35" s="167"/>
    </row>
    <row r="36" spans="1:6" ht="17.25" customHeight="1">
      <c r="F36" s="167"/>
    </row>
    <row r="37" spans="1:6" ht="17.25" customHeight="1">
      <c r="F37" s="167"/>
    </row>
    <row r="38" spans="1:6" ht="12.75" customHeight="1">
      <c r="F38" s="167"/>
    </row>
    <row r="39" spans="1:6" ht="12.75" customHeight="1">
      <c r="F39" s="167"/>
    </row>
    <row r="40" spans="1:6" ht="24.75" customHeight="1">
      <c r="F40" s="167"/>
    </row>
    <row r="41" spans="1:6" ht="12.75" customHeight="1">
      <c r="F41" s="167"/>
    </row>
    <row r="42" spans="1:6" ht="12.75" customHeight="1">
      <c r="F42" s="167"/>
    </row>
    <row r="43" spans="1:6" ht="12.75" customHeight="1">
      <c r="F43" s="167"/>
    </row>
    <row r="44" spans="1:6" ht="12.75" customHeight="1">
      <c r="B44" s="32"/>
      <c r="C44" s="32"/>
      <c r="D44" s="606"/>
      <c r="E44" s="782"/>
    </row>
    <row r="45" spans="1:6" ht="12.75" customHeight="1">
      <c r="F45" s="167"/>
    </row>
    <row r="46" spans="1:6" ht="12.75" customHeight="1">
      <c r="A46" s="611"/>
      <c r="F46" s="658"/>
    </row>
    <row r="47" spans="1:6" ht="12.75" customHeight="1">
      <c r="A47" s="1024" t="s">
        <v>1828</v>
      </c>
      <c r="F47" s="586" t="s">
        <v>1827</v>
      </c>
    </row>
    <row r="48" spans="1:6" ht="12.75" customHeight="1">
      <c r="A48" s="2489"/>
      <c r="B48" s="2489"/>
      <c r="C48" s="2489"/>
      <c r="D48" s="2489"/>
      <c r="E48" s="2489"/>
      <c r="F48" s="2489"/>
    </row>
    <row r="49" ht="12.75" customHeight="1"/>
    <row r="50" ht="12.75" customHeight="1"/>
    <row r="51" ht="12.75" customHeight="1"/>
  </sheetData>
  <mergeCells count="3">
    <mergeCell ref="E1:F1"/>
    <mergeCell ref="E3:F3"/>
    <mergeCell ref="A48:F48"/>
  </mergeCells>
  <pageMargins left="0.78740157480314965" right="0.78740157480314965" top="1.1811023622047245" bottom="0.98425196850393704" header="0.51181102362204722" footer="0.51181102362204722"/>
  <pageSetup paperSize="9" scale="75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>
  <sheetPr syncVertical="1" syncRef="A1">
    <tabColor theme="8" tint="0.39997558519241921"/>
  </sheetPr>
  <dimension ref="A1:F116"/>
  <sheetViews>
    <sheetView showGridLines="0" view="pageLayout" zoomScale="70" zoomScalePageLayoutView="70" workbookViewId="0">
      <selection activeCell="A3" sqref="A3:F5"/>
    </sheetView>
  </sheetViews>
  <sheetFormatPr baseColWidth="10" defaultColWidth="11" defaultRowHeight="12.75"/>
  <cols>
    <col min="1" max="1" width="31.85546875" style="841" customWidth="1"/>
    <col min="2" max="2" width="12" style="841" customWidth="1"/>
    <col min="3" max="5" width="10.7109375" style="841" customWidth="1"/>
    <col min="6" max="6" width="30.7109375" style="841" customWidth="1"/>
    <col min="7" max="13" width="11" style="841" customWidth="1"/>
    <col min="14" max="23" width="9.85546875" style="841" customWidth="1"/>
    <col min="24" max="27" width="11" style="841" customWidth="1"/>
    <col min="28" max="28" width="14.42578125" style="841" customWidth="1"/>
    <col min="29" max="29" width="4.140625" style="841" customWidth="1"/>
    <col min="30" max="30" width="13.28515625" style="841" customWidth="1"/>
    <col min="31" max="31" width="28.140625" style="841" customWidth="1"/>
    <col min="32" max="32" width="11" style="841" customWidth="1"/>
    <col min="33" max="33" width="14.42578125" style="841" customWidth="1"/>
    <col min="34" max="34" width="4.140625" style="841" customWidth="1"/>
    <col min="35" max="36" width="11" style="841" customWidth="1"/>
    <col min="37" max="37" width="14.42578125" style="841" customWidth="1"/>
    <col min="38" max="38" width="4.140625" style="841" customWidth="1"/>
    <col min="39" max="39" width="14.42578125" style="841" customWidth="1"/>
    <col min="40" max="238" width="11" style="841"/>
    <col min="239" max="239" width="32.7109375" style="841" customWidth="1"/>
    <col min="240" max="243" width="10.7109375" style="841" customWidth="1"/>
    <col min="244" max="244" width="30.7109375" style="841" customWidth="1"/>
    <col min="245" max="250" width="10.140625" style="841" customWidth="1"/>
    <col min="251" max="251" width="28.28515625" style="841" customWidth="1"/>
    <col min="252" max="253" width="20.7109375" style="841" customWidth="1"/>
    <col min="254" max="269" width="11" style="841" customWidth="1"/>
    <col min="270" max="279" width="9.85546875" style="841" customWidth="1"/>
    <col min="280" max="283" width="11" style="841" customWidth="1"/>
    <col min="284" max="284" width="14.42578125" style="841" customWidth="1"/>
    <col min="285" max="285" width="4.140625" style="841" customWidth="1"/>
    <col min="286" max="286" width="13.28515625" style="841" customWidth="1"/>
    <col min="287" max="287" width="28.140625" style="841" customWidth="1"/>
    <col min="288" max="288" width="11" style="841" customWidth="1"/>
    <col min="289" max="289" width="14.42578125" style="841" customWidth="1"/>
    <col min="290" max="290" width="4.140625" style="841" customWidth="1"/>
    <col min="291" max="292" width="11" style="841" customWidth="1"/>
    <col min="293" max="293" width="14.42578125" style="841" customWidth="1"/>
    <col min="294" max="294" width="4.140625" style="841" customWidth="1"/>
    <col min="295" max="295" width="14.42578125" style="841" customWidth="1"/>
    <col min="296" max="494" width="11" style="841"/>
    <col min="495" max="495" width="32.7109375" style="841" customWidth="1"/>
    <col min="496" max="499" width="10.7109375" style="841" customWidth="1"/>
    <col min="500" max="500" width="30.7109375" style="841" customWidth="1"/>
    <col min="501" max="506" width="10.140625" style="841" customWidth="1"/>
    <col min="507" max="507" width="28.28515625" style="841" customWidth="1"/>
    <col min="508" max="509" width="20.7109375" style="841" customWidth="1"/>
    <col min="510" max="525" width="11" style="841" customWidth="1"/>
    <col min="526" max="535" width="9.85546875" style="841" customWidth="1"/>
    <col min="536" max="539" width="11" style="841" customWidth="1"/>
    <col min="540" max="540" width="14.42578125" style="841" customWidth="1"/>
    <col min="541" max="541" width="4.140625" style="841" customWidth="1"/>
    <col min="542" max="542" width="13.28515625" style="841" customWidth="1"/>
    <col min="543" max="543" width="28.140625" style="841" customWidth="1"/>
    <col min="544" max="544" width="11" style="841" customWidth="1"/>
    <col min="545" max="545" width="14.42578125" style="841" customWidth="1"/>
    <col min="546" max="546" width="4.140625" style="841" customWidth="1"/>
    <col min="547" max="548" width="11" style="841" customWidth="1"/>
    <col min="549" max="549" width="14.42578125" style="841" customWidth="1"/>
    <col min="550" max="550" width="4.140625" style="841" customWidth="1"/>
    <col min="551" max="551" width="14.42578125" style="841" customWidth="1"/>
    <col min="552" max="750" width="11" style="841"/>
    <col min="751" max="751" width="32.7109375" style="841" customWidth="1"/>
    <col min="752" max="755" width="10.7109375" style="841" customWidth="1"/>
    <col min="756" max="756" width="30.7109375" style="841" customWidth="1"/>
    <col min="757" max="762" width="10.140625" style="841" customWidth="1"/>
    <col min="763" max="763" width="28.28515625" style="841" customWidth="1"/>
    <col min="764" max="765" width="20.7109375" style="841" customWidth="1"/>
    <col min="766" max="781" width="11" style="841" customWidth="1"/>
    <col min="782" max="791" width="9.85546875" style="841" customWidth="1"/>
    <col min="792" max="795" width="11" style="841" customWidth="1"/>
    <col min="796" max="796" width="14.42578125" style="841" customWidth="1"/>
    <col min="797" max="797" width="4.140625" style="841" customWidth="1"/>
    <col min="798" max="798" width="13.28515625" style="841" customWidth="1"/>
    <col min="799" max="799" width="28.140625" style="841" customWidth="1"/>
    <col min="800" max="800" width="11" style="841" customWidth="1"/>
    <col min="801" max="801" width="14.42578125" style="841" customWidth="1"/>
    <col min="802" max="802" width="4.140625" style="841" customWidth="1"/>
    <col min="803" max="804" width="11" style="841" customWidth="1"/>
    <col min="805" max="805" width="14.42578125" style="841" customWidth="1"/>
    <col min="806" max="806" width="4.140625" style="841" customWidth="1"/>
    <col min="807" max="807" width="14.42578125" style="841" customWidth="1"/>
    <col min="808" max="1006" width="11" style="841"/>
    <col min="1007" max="1007" width="32.7109375" style="841" customWidth="1"/>
    <col min="1008" max="1011" width="10.7109375" style="841" customWidth="1"/>
    <col min="1012" max="1012" width="30.7109375" style="841" customWidth="1"/>
    <col min="1013" max="1018" width="10.140625" style="841" customWidth="1"/>
    <col min="1019" max="1019" width="28.28515625" style="841" customWidth="1"/>
    <col min="1020" max="1021" width="20.7109375" style="841" customWidth="1"/>
    <col min="1022" max="1037" width="11" style="841" customWidth="1"/>
    <col min="1038" max="1047" width="9.85546875" style="841" customWidth="1"/>
    <col min="1048" max="1051" width="11" style="841" customWidth="1"/>
    <col min="1052" max="1052" width="14.42578125" style="841" customWidth="1"/>
    <col min="1053" max="1053" width="4.140625" style="841" customWidth="1"/>
    <col min="1054" max="1054" width="13.28515625" style="841" customWidth="1"/>
    <col min="1055" max="1055" width="28.140625" style="841" customWidth="1"/>
    <col min="1056" max="1056" width="11" style="841" customWidth="1"/>
    <col min="1057" max="1057" width="14.42578125" style="841" customWidth="1"/>
    <col min="1058" max="1058" width="4.140625" style="841" customWidth="1"/>
    <col min="1059" max="1060" width="11" style="841" customWidth="1"/>
    <col min="1061" max="1061" width="14.42578125" style="841" customWidth="1"/>
    <col min="1062" max="1062" width="4.140625" style="841" customWidth="1"/>
    <col min="1063" max="1063" width="14.42578125" style="841" customWidth="1"/>
    <col min="1064" max="1262" width="11" style="841"/>
    <col min="1263" max="1263" width="32.7109375" style="841" customWidth="1"/>
    <col min="1264" max="1267" width="10.7109375" style="841" customWidth="1"/>
    <col min="1268" max="1268" width="30.7109375" style="841" customWidth="1"/>
    <col min="1269" max="1274" width="10.140625" style="841" customWidth="1"/>
    <col min="1275" max="1275" width="28.28515625" style="841" customWidth="1"/>
    <col min="1276" max="1277" width="20.7109375" style="841" customWidth="1"/>
    <col min="1278" max="1293" width="11" style="841" customWidth="1"/>
    <col min="1294" max="1303" width="9.85546875" style="841" customWidth="1"/>
    <col min="1304" max="1307" width="11" style="841" customWidth="1"/>
    <col min="1308" max="1308" width="14.42578125" style="841" customWidth="1"/>
    <col min="1309" max="1309" width="4.140625" style="841" customWidth="1"/>
    <col min="1310" max="1310" width="13.28515625" style="841" customWidth="1"/>
    <col min="1311" max="1311" width="28.140625" style="841" customWidth="1"/>
    <col min="1312" max="1312" width="11" style="841" customWidth="1"/>
    <col min="1313" max="1313" width="14.42578125" style="841" customWidth="1"/>
    <col min="1314" max="1314" width="4.140625" style="841" customWidth="1"/>
    <col min="1315" max="1316" width="11" style="841" customWidth="1"/>
    <col min="1317" max="1317" width="14.42578125" style="841" customWidth="1"/>
    <col min="1318" max="1318" width="4.140625" style="841" customWidth="1"/>
    <col min="1319" max="1319" width="14.42578125" style="841" customWidth="1"/>
    <col min="1320" max="1518" width="11" style="841"/>
    <col min="1519" max="1519" width="32.7109375" style="841" customWidth="1"/>
    <col min="1520" max="1523" width="10.7109375" style="841" customWidth="1"/>
    <col min="1524" max="1524" width="30.7109375" style="841" customWidth="1"/>
    <col min="1525" max="1530" width="10.140625" style="841" customWidth="1"/>
    <col min="1531" max="1531" width="28.28515625" style="841" customWidth="1"/>
    <col min="1532" max="1533" width="20.7109375" style="841" customWidth="1"/>
    <col min="1534" max="1549" width="11" style="841" customWidth="1"/>
    <col min="1550" max="1559" width="9.85546875" style="841" customWidth="1"/>
    <col min="1560" max="1563" width="11" style="841" customWidth="1"/>
    <col min="1564" max="1564" width="14.42578125" style="841" customWidth="1"/>
    <col min="1565" max="1565" width="4.140625" style="841" customWidth="1"/>
    <col min="1566" max="1566" width="13.28515625" style="841" customWidth="1"/>
    <col min="1567" max="1567" width="28.140625" style="841" customWidth="1"/>
    <col min="1568" max="1568" width="11" style="841" customWidth="1"/>
    <col min="1569" max="1569" width="14.42578125" style="841" customWidth="1"/>
    <col min="1570" max="1570" width="4.140625" style="841" customWidth="1"/>
    <col min="1571" max="1572" width="11" style="841" customWidth="1"/>
    <col min="1573" max="1573" width="14.42578125" style="841" customWidth="1"/>
    <col min="1574" max="1574" width="4.140625" style="841" customWidth="1"/>
    <col min="1575" max="1575" width="14.42578125" style="841" customWidth="1"/>
    <col min="1576" max="1774" width="11" style="841"/>
    <col min="1775" max="1775" width="32.7109375" style="841" customWidth="1"/>
    <col min="1776" max="1779" width="10.7109375" style="841" customWidth="1"/>
    <col min="1780" max="1780" width="30.7109375" style="841" customWidth="1"/>
    <col min="1781" max="1786" width="10.140625" style="841" customWidth="1"/>
    <col min="1787" max="1787" width="28.28515625" style="841" customWidth="1"/>
    <col min="1788" max="1789" width="20.7109375" style="841" customWidth="1"/>
    <col min="1790" max="1805" width="11" style="841" customWidth="1"/>
    <col min="1806" max="1815" width="9.85546875" style="841" customWidth="1"/>
    <col min="1816" max="1819" width="11" style="841" customWidth="1"/>
    <col min="1820" max="1820" width="14.42578125" style="841" customWidth="1"/>
    <col min="1821" max="1821" width="4.140625" style="841" customWidth="1"/>
    <col min="1822" max="1822" width="13.28515625" style="841" customWidth="1"/>
    <col min="1823" max="1823" width="28.140625" style="841" customWidth="1"/>
    <col min="1824" max="1824" width="11" style="841" customWidth="1"/>
    <col min="1825" max="1825" width="14.42578125" style="841" customWidth="1"/>
    <col min="1826" max="1826" width="4.140625" style="841" customWidth="1"/>
    <col min="1827" max="1828" width="11" style="841" customWidth="1"/>
    <col min="1829" max="1829" width="14.42578125" style="841" customWidth="1"/>
    <col min="1830" max="1830" width="4.140625" style="841" customWidth="1"/>
    <col min="1831" max="1831" width="14.42578125" style="841" customWidth="1"/>
    <col min="1832" max="2030" width="11" style="841"/>
    <col min="2031" max="2031" width="32.7109375" style="841" customWidth="1"/>
    <col min="2032" max="2035" width="10.7109375" style="841" customWidth="1"/>
    <col min="2036" max="2036" width="30.7109375" style="841" customWidth="1"/>
    <col min="2037" max="2042" width="10.140625" style="841" customWidth="1"/>
    <col min="2043" max="2043" width="28.28515625" style="841" customWidth="1"/>
    <col min="2044" max="2045" width="20.7109375" style="841" customWidth="1"/>
    <col min="2046" max="2061" width="11" style="841" customWidth="1"/>
    <col min="2062" max="2071" width="9.85546875" style="841" customWidth="1"/>
    <col min="2072" max="2075" width="11" style="841" customWidth="1"/>
    <col min="2076" max="2076" width="14.42578125" style="841" customWidth="1"/>
    <col min="2077" max="2077" width="4.140625" style="841" customWidth="1"/>
    <col min="2078" max="2078" width="13.28515625" style="841" customWidth="1"/>
    <col min="2079" max="2079" width="28.140625" style="841" customWidth="1"/>
    <col min="2080" max="2080" width="11" style="841" customWidth="1"/>
    <col min="2081" max="2081" width="14.42578125" style="841" customWidth="1"/>
    <col min="2082" max="2082" width="4.140625" style="841" customWidth="1"/>
    <col min="2083" max="2084" width="11" style="841" customWidth="1"/>
    <col min="2085" max="2085" width="14.42578125" style="841" customWidth="1"/>
    <col min="2086" max="2086" width="4.140625" style="841" customWidth="1"/>
    <col min="2087" max="2087" width="14.42578125" style="841" customWidth="1"/>
    <col min="2088" max="2286" width="11" style="841"/>
    <col min="2287" max="2287" width="32.7109375" style="841" customWidth="1"/>
    <col min="2288" max="2291" width="10.7109375" style="841" customWidth="1"/>
    <col min="2292" max="2292" width="30.7109375" style="841" customWidth="1"/>
    <col min="2293" max="2298" width="10.140625" style="841" customWidth="1"/>
    <col min="2299" max="2299" width="28.28515625" style="841" customWidth="1"/>
    <col min="2300" max="2301" width="20.7109375" style="841" customWidth="1"/>
    <col min="2302" max="2317" width="11" style="841" customWidth="1"/>
    <col min="2318" max="2327" width="9.85546875" style="841" customWidth="1"/>
    <col min="2328" max="2331" width="11" style="841" customWidth="1"/>
    <col min="2332" max="2332" width="14.42578125" style="841" customWidth="1"/>
    <col min="2333" max="2333" width="4.140625" style="841" customWidth="1"/>
    <col min="2334" max="2334" width="13.28515625" style="841" customWidth="1"/>
    <col min="2335" max="2335" width="28.140625" style="841" customWidth="1"/>
    <col min="2336" max="2336" width="11" style="841" customWidth="1"/>
    <col min="2337" max="2337" width="14.42578125" style="841" customWidth="1"/>
    <col min="2338" max="2338" width="4.140625" style="841" customWidth="1"/>
    <col min="2339" max="2340" width="11" style="841" customWidth="1"/>
    <col min="2341" max="2341" width="14.42578125" style="841" customWidth="1"/>
    <col min="2342" max="2342" width="4.140625" style="841" customWidth="1"/>
    <col min="2343" max="2343" width="14.42578125" style="841" customWidth="1"/>
    <col min="2344" max="2542" width="11" style="841"/>
    <col min="2543" max="2543" width="32.7109375" style="841" customWidth="1"/>
    <col min="2544" max="2547" width="10.7109375" style="841" customWidth="1"/>
    <col min="2548" max="2548" width="30.7109375" style="841" customWidth="1"/>
    <col min="2549" max="2554" width="10.140625" style="841" customWidth="1"/>
    <col min="2555" max="2555" width="28.28515625" style="841" customWidth="1"/>
    <col min="2556" max="2557" width="20.7109375" style="841" customWidth="1"/>
    <col min="2558" max="2573" width="11" style="841" customWidth="1"/>
    <col min="2574" max="2583" width="9.85546875" style="841" customWidth="1"/>
    <col min="2584" max="2587" width="11" style="841" customWidth="1"/>
    <col min="2588" max="2588" width="14.42578125" style="841" customWidth="1"/>
    <col min="2589" max="2589" width="4.140625" style="841" customWidth="1"/>
    <col min="2590" max="2590" width="13.28515625" style="841" customWidth="1"/>
    <col min="2591" max="2591" width="28.140625" style="841" customWidth="1"/>
    <col min="2592" max="2592" width="11" style="841" customWidth="1"/>
    <col min="2593" max="2593" width="14.42578125" style="841" customWidth="1"/>
    <col min="2594" max="2594" width="4.140625" style="841" customWidth="1"/>
    <col min="2595" max="2596" width="11" style="841" customWidth="1"/>
    <col min="2597" max="2597" width="14.42578125" style="841" customWidth="1"/>
    <col min="2598" max="2598" width="4.140625" style="841" customWidth="1"/>
    <col min="2599" max="2599" width="14.42578125" style="841" customWidth="1"/>
    <col min="2600" max="2798" width="11" style="841"/>
    <col min="2799" max="2799" width="32.7109375" style="841" customWidth="1"/>
    <col min="2800" max="2803" width="10.7109375" style="841" customWidth="1"/>
    <col min="2804" max="2804" width="30.7109375" style="841" customWidth="1"/>
    <col min="2805" max="2810" width="10.140625" style="841" customWidth="1"/>
    <col min="2811" max="2811" width="28.28515625" style="841" customWidth="1"/>
    <col min="2812" max="2813" width="20.7109375" style="841" customWidth="1"/>
    <col min="2814" max="2829" width="11" style="841" customWidth="1"/>
    <col min="2830" max="2839" width="9.85546875" style="841" customWidth="1"/>
    <col min="2840" max="2843" width="11" style="841" customWidth="1"/>
    <col min="2844" max="2844" width="14.42578125" style="841" customWidth="1"/>
    <col min="2845" max="2845" width="4.140625" style="841" customWidth="1"/>
    <col min="2846" max="2846" width="13.28515625" style="841" customWidth="1"/>
    <col min="2847" max="2847" width="28.140625" style="841" customWidth="1"/>
    <col min="2848" max="2848" width="11" style="841" customWidth="1"/>
    <col min="2849" max="2849" width="14.42578125" style="841" customWidth="1"/>
    <col min="2850" max="2850" width="4.140625" style="841" customWidth="1"/>
    <col min="2851" max="2852" width="11" style="841" customWidth="1"/>
    <col min="2853" max="2853" width="14.42578125" style="841" customWidth="1"/>
    <col min="2854" max="2854" width="4.140625" style="841" customWidth="1"/>
    <col min="2855" max="2855" width="14.42578125" style="841" customWidth="1"/>
    <col min="2856" max="3054" width="11" style="841"/>
    <col min="3055" max="3055" width="32.7109375" style="841" customWidth="1"/>
    <col min="3056" max="3059" width="10.7109375" style="841" customWidth="1"/>
    <col min="3060" max="3060" width="30.7109375" style="841" customWidth="1"/>
    <col min="3061" max="3066" width="10.140625" style="841" customWidth="1"/>
    <col min="3067" max="3067" width="28.28515625" style="841" customWidth="1"/>
    <col min="3068" max="3069" width="20.7109375" style="841" customWidth="1"/>
    <col min="3070" max="3085" width="11" style="841" customWidth="1"/>
    <col min="3086" max="3095" width="9.85546875" style="841" customWidth="1"/>
    <col min="3096" max="3099" width="11" style="841" customWidth="1"/>
    <col min="3100" max="3100" width="14.42578125" style="841" customWidth="1"/>
    <col min="3101" max="3101" width="4.140625" style="841" customWidth="1"/>
    <col min="3102" max="3102" width="13.28515625" style="841" customWidth="1"/>
    <col min="3103" max="3103" width="28.140625" style="841" customWidth="1"/>
    <col min="3104" max="3104" width="11" style="841" customWidth="1"/>
    <col min="3105" max="3105" width="14.42578125" style="841" customWidth="1"/>
    <col min="3106" max="3106" width="4.140625" style="841" customWidth="1"/>
    <col min="3107" max="3108" width="11" style="841" customWidth="1"/>
    <col min="3109" max="3109" width="14.42578125" style="841" customWidth="1"/>
    <col min="3110" max="3110" width="4.140625" style="841" customWidth="1"/>
    <col min="3111" max="3111" width="14.42578125" style="841" customWidth="1"/>
    <col min="3112" max="3310" width="11" style="841"/>
    <col min="3311" max="3311" width="32.7109375" style="841" customWidth="1"/>
    <col min="3312" max="3315" width="10.7109375" style="841" customWidth="1"/>
    <col min="3316" max="3316" width="30.7109375" style="841" customWidth="1"/>
    <col min="3317" max="3322" width="10.140625" style="841" customWidth="1"/>
    <col min="3323" max="3323" width="28.28515625" style="841" customWidth="1"/>
    <col min="3324" max="3325" width="20.7109375" style="841" customWidth="1"/>
    <col min="3326" max="3341" width="11" style="841" customWidth="1"/>
    <col min="3342" max="3351" width="9.85546875" style="841" customWidth="1"/>
    <col min="3352" max="3355" width="11" style="841" customWidth="1"/>
    <col min="3356" max="3356" width="14.42578125" style="841" customWidth="1"/>
    <col min="3357" max="3357" width="4.140625" style="841" customWidth="1"/>
    <col min="3358" max="3358" width="13.28515625" style="841" customWidth="1"/>
    <col min="3359" max="3359" width="28.140625" style="841" customWidth="1"/>
    <col min="3360" max="3360" width="11" style="841" customWidth="1"/>
    <col min="3361" max="3361" width="14.42578125" style="841" customWidth="1"/>
    <col min="3362" max="3362" width="4.140625" style="841" customWidth="1"/>
    <col min="3363" max="3364" width="11" style="841" customWidth="1"/>
    <col min="3365" max="3365" width="14.42578125" style="841" customWidth="1"/>
    <col min="3366" max="3366" width="4.140625" style="841" customWidth="1"/>
    <col min="3367" max="3367" width="14.42578125" style="841" customWidth="1"/>
    <col min="3368" max="3566" width="11" style="841"/>
    <col min="3567" max="3567" width="32.7109375" style="841" customWidth="1"/>
    <col min="3568" max="3571" width="10.7109375" style="841" customWidth="1"/>
    <col min="3572" max="3572" width="30.7109375" style="841" customWidth="1"/>
    <col min="3573" max="3578" width="10.140625" style="841" customWidth="1"/>
    <col min="3579" max="3579" width="28.28515625" style="841" customWidth="1"/>
    <col min="3580" max="3581" width="20.7109375" style="841" customWidth="1"/>
    <col min="3582" max="3597" width="11" style="841" customWidth="1"/>
    <col min="3598" max="3607" width="9.85546875" style="841" customWidth="1"/>
    <col min="3608" max="3611" width="11" style="841" customWidth="1"/>
    <col min="3612" max="3612" width="14.42578125" style="841" customWidth="1"/>
    <col min="3613" max="3613" width="4.140625" style="841" customWidth="1"/>
    <col min="3614" max="3614" width="13.28515625" style="841" customWidth="1"/>
    <col min="3615" max="3615" width="28.140625" style="841" customWidth="1"/>
    <col min="3616" max="3616" width="11" style="841" customWidth="1"/>
    <col min="3617" max="3617" width="14.42578125" style="841" customWidth="1"/>
    <col min="3618" max="3618" width="4.140625" style="841" customWidth="1"/>
    <col min="3619" max="3620" width="11" style="841" customWidth="1"/>
    <col min="3621" max="3621" width="14.42578125" style="841" customWidth="1"/>
    <col min="3622" max="3622" width="4.140625" style="841" customWidth="1"/>
    <col min="3623" max="3623" width="14.42578125" style="841" customWidth="1"/>
    <col min="3624" max="3822" width="11" style="841"/>
    <col min="3823" max="3823" width="32.7109375" style="841" customWidth="1"/>
    <col min="3824" max="3827" width="10.7109375" style="841" customWidth="1"/>
    <col min="3828" max="3828" width="30.7109375" style="841" customWidth="1"/>
    <col min="3829" max="3834" width="10.140625" style="841" customWidth="1"/>
    <col min="3835" max="3835" width="28.28515625" style="841" customWidth="1"/>
    <col min="3836" max="3837" width="20.7109375" style="841" customWidth="1"/>
    <col min="3838" max="3853" width="11" style="841" customWidth="1"/>
    <col min="3854" max="3863" width="9.85546875" style="841" customWidth="1"/>
    <col min="3864" max="3867" width="11" style="841" customWidth="1"/>
    <col min="3868" max="3868" width="14.42578125" style="841" customWidth="1"/>
    <col min="3869" max="3869" width="4.140625" style="841" customWidth="1"/>
    <col min="3870" max="3870" width="13.28515625" style="841" customWidth="1"/>
    <col min="3871" max="3871" width="28.140625" style="841" customWidth="1"/>
    <col min="3872" max="3872" width="11" style="841" customWidth="1"/>
    <col min="3873" max="3873" width="14.42578125" style="841" customWidth="1"/>
    <col min="3874" max="3874" width="4.140625" style="841" customWidth="1"/>
    <col min="3875" max="3876" width="11" style="841" customWidth="1"/>
    <col min="3877" max="3877" width="14.42578125" style="841" customWidth="1"/>
    <col min="3878" max="3878" width="4.140625" style="841" customWidth="1"/>
    <col min="3879" max="3879" width="14.42578125" style="841" customWidth="1"/>
    <col min="3880" max="4078" width="11" style="841"/>
    <col min="4079" max="4079" width="32.7109375" style="841" customWidth="1"/>
    <col min="4080" max="4083" width="10.7109375" style="841" customWidth="1"/>
    <col min="4084" max="4084" width="30.7109375" style="841" customWidth="1"/>
    <col min="4085" max="4090" width="10.140625" style="841" customWidth="1"/>
    <col min="4091" max="4091" width="28.28515625" style="841" customWidth="1"/>
    <col min="4092" max="4093" width="20.7109375" style="841" customWidth="1"/>
    <col min="4094" max="4109" width="11" style="841" customWidth="1"/>
    <col min="4110" max="4119" width="9.85546875" style="841" customWidth="1"/>
    <col min="4120" max="4123" width="11" style="841" customWidth="1"/>
    <col min="4124" max="4124" width="14.42578125" style="841" customWidth="1"/>
    <col min="4125" max="4125" width="4.140625" style="841" customWidth="1"/>
    <col min="4126" max="4126" width="13.28515625" style="841" customWidth="1"/>
    <col min="4127" max="4127" width="28.140625" style="841" customWidth="1"/>
    <col min="4128" max="4128" width="11" style="841" customWidth="1"/>
    <col min="4129" max="4129" width="14.42578125" style="841" customWidth="1"/>
    <col min="4130" max="4130" width="4.140625" style="841" customWidth="1"/>
    <col min="4131" max="4132" width="11" style="841" customWidth="1"/>
    <col min="4133" max="4133" width="14.42578125" style="841" customWidth="1"/>
    <col min="4134" max="4134" width="4.140625" style="841" customWidth="1"/>
    <col min="4135" max="4135" width="14.42578125" style="841" customWidth="1"/>
    <col min="4136" max="4334" width="11" style="841"/>
    <col min="4335" max="4335" width="32.7109375" style="841" customWidth="1"/>
    <col min="4336" max="4339" width="10.7109375" style="841" customWidth="1"/>
    <col min="4340" max="4340" width="30.7109375" style="841" customWidth="1"/>
    <col min="4341" max="4346" width="10.140625" style="841" customWidth="1"/>
    <col min="4347" max="4347" width="28.28515625" style="841" customWidth="1"/>
    <col min="4348" max="4349" width="20.7109375" style="841" customWidth="1"/>
    <col min="4350" max="4365" width="11" style="841" customWidth="1"/>
    <col min="4366" max="4375" width="9.85546875" style="841" customWidth="1"/>
    <col min="4376" max="4379" width="11" style="841" customWidth="1"/>
    <col min="4380" max="4380" width="14.42578125" style="841" customWidth="1"/>
    <col min="4381" max="4381" width="4.140625" style="841" customWidth="1"/>
    <col min="4382" max="4382" width="13.28515625" style="841" customWidth="1"/>
    <col min="4383" max="4383" width="28.140625" style="841" customWidth="1"/>
    <col min="4384" max="4384" width="11" style="841" customWidth="1"/>
    <col min="4385" max="4385" width="14.42578125" style="841" customWidth="1"/>
    <col min="4386" max="4386" width="4.140625" style="841" customWidth="1"/>
    <col min="4387" max="4388" width="11" style="841" customWidth="1"/>
    <col min="4389" max="4389" width="14.42578125" style="841" customWidth="1"/>
    <col min="4390" max="4390" width="4.140625" style="841" customWidth="1"/>
    <col min="4391" max="4391" width="14.42578125" style="841" customWidth="1"/>
    <col min="4392" max="4590" width="11" style="841"/>
    <col min="4591" max="4591" width="32.7109375" style="841" customWidth="1"/>
    <col min="4592" max="4595" width="10.7109375" style="841" customWidth="1"/>
    <col min="4596" max="4596" width="30.7109375" style="841" customWidth="1"/>
    <col min="4597" max="4602" width="10.140625" style="841" customWidth="1"/>
    <col min="4603" max="4603" width="28.28515625" style="841" customWidth="1"/>
    <col min="4604" max="4605" width="20.7109375" style="841" customWidth="1"/>
    <col min="4606" max="4621" width="11" style="841" customWidth="1"/>
    <col min="4622" max="4631" width="9.85546875" style="841" customWidth="1"/>
    <col min="4632" max="4635" width="11" style="841" customWidth="1"/>
    <col min="4636" max="4636" width="14.42578125" style="841" customWidth="1"/>
    <col min="4637" max="4637" width="4.140625" style="841" customWidth="1"/>
    <col min="4638" max="4638" width="13.28515625" style="841" customWidth="1"/>
    <col min="4639" max="4639" width="28.140625" style="841" customWidth="1"/>
    <col min="4640" max="4640" width="11" style="841" customWidth="1"/>
    <col min="4641" max="4641" width="14.42578125" style="841" customWidth="1"/>
    <col min="4642" max="4642" width="4.140625" style="841" customWidth="1"/>
    <col min="4643" max="4644" width="11" style="841" customWidth="1"/>
    <col min="4645" max="4645" width="14.42578125" style="841" customWidth="1"/>
    <col min="4646" max="4646" width="4.140625" style="841" customWidth="1"/>
    <col min="4647" max="4647" width="14.42578125" style="841" customWidth="1"/>
    <col min="4648" max="4846" width="11" style="841"/>
    <col min="4847" max="4847" width="32.7109375" style="841" customWidth="1"/>
    <col min="4848" max="4851" width="10.7109375" style="841" customWidth="1"/>
    <col min="4852" max="4852" width="30.7109375" style="841" customWidth="1"/>
    <col min="4853" max="4858" width="10.140625" style="841" customWidth="1"/>
    <col min="4859" max="4859" width="28.28515625" style="841" customWidth="1"/>
    <col min="4860" max="4861" width="20.7109375" style="841" customWidth="1"/>
    <col min="4862" max="4877" width="11" style="841" customWidth="1"/>
    <col min="4878" max="4887" width="9.85546875" style="841" customWidth="1"/>
    <col min="4888" max="4891" width="11" style="841" customWidth="1"/>
    <col min="4892" max="4892" width="14.42578125" style="841" customWidth="1"/>
    <col min="4893" max="4893" width="4.140625" style="841" customWidth="1"/>
    <col min="4894" max="4894" width="13.28515625" style="841" customWidth="1"/>
    <col min="4895" max="4895" width="28.140625" style="841" customWidth="1"/>
    <col min="4896" max="4896" width="11" style="841" customWidth="1"/>
    <col min="4897" max="4897" width="14.42578125" style="841" customWidth="1"/>
    <col min="4898" max="4898" width="4.140625" style="841" customWidth="1"/>
    <col min="4899" max="4900" width="11" style="841" customWidth="1"/>
    <col min="4901" max="4901" width="14.42578125" style="841" customWidth="1"/>
    <col min="4902" max="4902" width="4.140625" style="841" customWidth="1"/>
    <col min="4903" max="4903" width="14.42578125" style="841" customWidth="1"/>
    <col min="4904" max="5102" width="11" style="841"/>
    <col min="5103" max="5103" width="32.7109375" style="841" customWidth="1"/>
    <col min="5104" max="5107" width="10.7109375" style="841" customWidth="1"/>
    <col min="5108" max="5108" width="30.7109375" style="841" customWidth="1"/>
    <col min="5109" max="5114" width="10.140625" style="841" customWidth="1"/>
    <col min="5115" max="5115" width="28.28515625" style="841" customWidth="1"/>
    <col min="5116" max="5117" width="20.7109375" style="841" customWidth="1"/>
    <col min="5118" max="5133" width="11" style="841" customWidth="1"/>
    <col min="5134" max="5143" width="9.85546875" style="841" customWidth="1"/>
    <col min="5144" max="5147" width="11" style="841" customWidth="1"/>
    <col min="5148" max="5148" width="14.42578125" style="841" customWidth="1"/>
    <col min="5149" max="5149" width="4.140625" style="841" customWidth="1"/>
    <col min="5150" max="5150" width="13.28515625" style="841" customWidth="1"/>
    <col min="5151" max="5151" width="28.140625" style="841" customWidth="1"/>
    <col min="5152" max="5152" width="11" style="841" customWidth="1"/>
    <col min="5153" max="5153" width="14.42578125" style="841" customWidth="1"/>
    <col min="5154" max="5154" width="4.140625" style="841" customWidth="1"/>
    <col min="5155" max="5156" width="11" style="841" customWidth="1"/>
    <col min="5157" max="5157" width="14.42578125" style="841" customWidth="1"/>
    <col min="5158" max="5158" width="4.140625" style="841" customWidth="1"/>
    <col min="5159" max="5159" width="14.42578125" style="841" customWidth="1"/>
    <col min="5160" max="5358" width="11" style="841"/>
    <col min="5359" max="5359" width="32.7109375" style="841" customWidth="1"/>
    <col min="5360" max="5363" width="10.7109375" style="841" customWidth="1"/>
    <col min="5364" max="5364" width="30.7109375" style="841" customWidth="1"/>
    <col min="5365" max="5370" width="10.140625" style="841" customWidth="1"/>
    <col min="5371" max="5371" width="28.28515625" style="841" customWidth="1"/>
    <col min="5372" max="5373" width="20.7109375" style="841" customWidth="1"/>
    <col min="5374" max="5389" width="11" style="841" customWidth="1"/>
    <col min="5390" max="5399" width="9.85546875" style="841" customWidth="1"/>
    <col min="5400" max="5403" width="11" style="841" customWidth="1"/>
    <col min="5404" max="5404" width="14.42578125" style="841" customWidth="1"/>
    <col min="5405" max="5405" width="4.140625" style="841" customWidth="1"/>
    <col min="5406" max="5406" width="13.28515625" style="841" customWidth="1"/>
    <col min="5407" max="5407" width="28.140625" style="841" customWidth="1"/>
    <col min="5408" max="5408" width="11" style="841" customWidth="1"/>
    <col min="5409" max="5409" width="14.42578125" style="841" customWidth="1"/>
    <col min="5410" max="5410" width="4.140625" style="841" customWidth="1"/>
    <col min="5411" max="5412" width="11" style="841" customWidth="1"/>
    <col min="5413" max="5413" width="14.42578125" style="841" customWidth="1"/>
    <col min="5414" max="5414" width="4.140625" style="841" customWidth="1"/>
    <col min="5415" max="5415" width="14.42578125" style="841" customWidth="1"/>
    <col min="5416" max="5614" width="11" style="841"/>
    <col min="5615" max="5615" width="32.7109375" style="841" customWidth="1"/>
    <col min="5616" max="5619" width="10.7109375" style="841" customWidth="1"/>
    <col min="5620" max="5620" width="30.7109375" style="841" customWidth="1"/>
    <col min="5621" max="5626" width="10.140625" style="841" customWidth="1"/>
    <col min="5627" max="5627" width="28.28515625" style="841" customWidth="1"/>
    <col min="5628" max="5629" width="20.7109375" style="841" customWidth="1"/>
    <col min="5630" max="5645" width="11" style="841" customWidth="1"/>
    <col min="5646" max="5655" width="9.85546875" style="841" customWidth="1"/>
    <col min="5656" max="5659" width="11" style="841" customWidth="1"/>
    <col min="5660" max="5660" width="14.42578125" style="841" customWidth="1"/>
    <col min="5661" max="5661" width="4.140625" style="841" customWidth="1"/>
    <col min="5662" max="5662" width="13.28515625" style="841" customWidth="1"/>
    <col min="5663" max="5663" width="28.140625" style="841" customWidth="1"/>
    <col min="5664" max="5664" width="11" style="841" customWidth="1"/>
    <col min="5665" max="5665" width="14.42578125" style="841" customWidth="1"/>
    <col min="5666" max="5666" width="4.140625" style="841" customWidth="1"/>
    <col min="5667" max="5668" width="11" style="841" customWidth="1"/>
    <col min="5669" max="5669" width="14.42578125" style="841" customWidth="1"/>
    <col min="5670" max="5670" width="4.140625" style="841" customWidth="1"/>
    <col min="5671" max="5671" width="14.42578125" style="841" customWidth="1"/>
    <col min="5672" max="5870" width="11" style="841"/>
    <col min="5871" max="5871" width="32.7109375" style="841" customWidth="1"/>
    <col min="5872" max="5875" width="10.7109375" style="841" customWidth="1"/>
    <col min="5876" max="5876" width="30.7109375" style="841" customWidth="1"/>
    <col min="5877" max="5882" width="10.140625" style="841" customWidth="1"/>
    <col min="5883" max="5883" width="28.28515625" style="841" customWidth="1"/>
    <col min="5884" max="5885" width="20.7109375" style="841" customWidth="1"/>
    <col min="5886" max="5901" width="11" style="841" customWidth="1"/>
    <col min="5902" max="5911" width="9.85546875" style="841" customWidth="1"/>
    <col min="5912" max="5915" width="11" style="841" customWidth="1"/>
    <col min="5916" max="5916" width="14.42578125" style="841" customWidth="1"/>
    <col min="5917" max="5917" width="4.140625" style="841" customWidth="1"/>
    <col min="5918" max="5918" width="13.28515625" style="841" customWidth="1"/>
    <col min="5919" max="5919" width="28.140625" style="841" customWidth="1"/>
    <col min="5920" max="5920" width="11" style="841" customWidth="1"/>
    <col min="5921" max="5921" width="14.42578125" style="841" customWidth="1"/>
    <col min="5922" max="5922" width="4.140625" style="841" customWidth="1"/>
    <col min="5923" max="5924" width="11" style="841" customWidth="1"/>
    <col min="5925" max="5925" width="14.42578125" style="841" customWidth="1"/>
    <col min="5926" max="5926" width="4.140625" style="841" customWidth="1"/>
    <col min="5927" max="5927" width="14.42578125" style="841" customWidth="1"/>
    <col min="5928" max="6126" width="11" style="841"/>
    <col min="6127" max="6127" width="32.7109375" style="841" customWidth="1"/>
    <col min="6128" max="6131" width="10.7109375" style="841" customWidth="1"/>
    <col min="6132" max="6132" width="30.7109375" style="841" customWidth="1"/>
    <col min="6133" max="6138" width="10.140625" style="841" customWidth="1"/>
    <col min="6139" max="6139" width="28.28515625" style="841" customWidth="1"/>
    <col min="6140" max="6141" width="20.7109375" style="841" customWidth="1"/>
    <col min="6142" max="6157" width="11" style="841" customWidth="1"/>
    <col min="6158" max="6167" width="9.85546875" style="841" customWidth="1"/>
    <col min="6168" max="6171" width="11" style="841" customWidth="1"/>
    <col min="6172" max="6172" width="14.42578125" style="841" customWidth="1"/>
    <col min="6173" max="6173" width="4.140625" style="841" customWidth="1"/>
    <col min="6174" max="6174" width="13.28515625" style="841" customWidth="1"/>
    <col min="6175" max="6175" width="28.140625" style="841" customWidth="1"/>
    <col min="6176" max="6176" width="11" style="841" customWidth="1"/>
    <col min="6177" max="6177" width="14.42578125" style="841" customWidth="1"/>
    <col min="6178" max="6178" width="4.140625" style="841" customWidth="1"/>
    <col min="6179" max="6180" width="11" style="841" customWidth="1"/>
    <col min="6181" max="6181" width="14.42578125" style="841" customWidth="1"/>
    <col min="6182" max="6182" width="4.140625" style="841" customWidth="1"/>
    <col min="6183" max="6183" width="14.42578125" style="841" customWidth="1"/>
    <col min="6184" max="6382" width="11" style="841"/>
    <col min="6383" max="6383" width="32.7109375" style="841" customWidth="1"/>
    <col min="6384" max="6387" width="10.7109375" style="841" customWidth="1"/>
    <col min="6388" max="6388" width="30.7109375" style="841" customWidth="1"/>
    <col min="6389" max="6394" width="10.140625" style="841" customWidth="1"/>
    <col min="6395" max="6395" width="28.28515625" style="841" customWidth="1"/>
    <col min="6396" max="6397" width="20.7109375" style="841" customWidth="1"/>
    <col min="6398" max="6413" width="11" style="841" customWidth="1"/>
    <col min="6414" max="6423" width="9.85546875" style="841" customWidth="1"/>
    <col min="6424" max="6427" width="11" style="841" customWidth="1"/>
    <col min="6428" max="6428" width="14.42578125" style="841" customWidth="1"/>
    <col min="6429" max="6429" width="4.140625" style="841" customWidth="1"/>
    <col min="6430" max="6430" width="13.28515625" style="841" customWidth="1"/>
    <col min="6431" max="6431" width="28.140625" style="841" customWidth="1"/>
    <col min="6432" max="6432" width="11" style="841" customWidth="1"/>
    <col min="6433" max="6433" width="14.42578125" style="841" customWidth="1"/>
    <col min="6434" max="6434" width="4.140625" style="841" customWidth="1"/>
    <col min="6435" max="6436" width="11" style="841" customWidth="1"/>
    <col min="6437" max="6437" width="14.42578125" style="841" customWidth="1"/>
    <col min="6438" max="6438" width="4.140625" style="841" customWidth="1"/>
    <col min="6439" max="6439" width="14.42578125" style="841" customWidth="1"/>
    <col min="6440" max="6638" width="11" style="841"/>
    <col min="6639" max="6639" width="32.7109375" style="841" customWidth="1"/>
    <col min="6640" max="6643" width="10.7109375" style="841" customWidth="1"/>
    <col min="6644" max="6644" width="30.7109375" style="841" customWidth="1"/>
    <col min="6645" max="6650" width="10.140625" style="841" customWidth="1"/>
    <col min="6651" max="6651" width="28.28515625" style="841" customWidth="1"/>
    <col min="6652" max="6653" width="20.7109375" style="841" customWidth="1"/>
    <col min="6654" max="6669" width="11" style="841" customWidth="1"/>
    <col min="6670" max="6679" width="9.85546875" style="841" customWidth="1"/>
    <col min="6680" max="6683" width="11" style="841" customWidth="1"/>
    <col min="6684" max="6684" width="14.42578125" style="841" customWidth="1"/>
    <col min="6685" max="6685" width="4.140625" style="841" customWidth="1"/>
    <col min="6686" max="6686" width="13.28515625" style="841" customWidth="1"/>
    <col min="6687" max="6687" width="28.140625" style="841" customWidth="1"/>
    <col min="6688" max="6688" width="11" style="841" customWidth="1"/>
    <col min="6689" max="6689" width="14.42578125" style="841" customWidth="1"/>
    <col min="6690" max="6690" width="4.140625" style="841" customWidth="1"/>
    <col min="6691" max="6692" width="11" style="841" customWidth="1"/>
    <col min="6693" max="6693" width="14.42578125" style="841" customWidth="1"/>
    <col min="6694" max="6694" width="4.140625" style="841" customWidth="1"/>
    <col min="6695" max="6695" width="14.42578125" style="841" customWidth="1"/>
    <col min="6696" max="6894" width="11" style="841"/>
    <col min="6895" max="6895" width="32.7109375" style="841" customWidth="1"/>
    <col min="6896" max="6899" width="10.7109375" style="841" customWidth="1"/>
    <col min="6900" max="6900" width="30.7109375" style="841" customWidth="1"/>
    <col min="6901" max="6906" width="10.140625" style="841" customWidth="1"/>
    <col min="6907" max="6907" width="28.28515625" style="841" customWidth="1"/>
    <col min="6908" max="6909" width="20.7109375" style="841" customWidth="1"/>
    <col min="6910" max="6925" width="11" style="841" customWidth="1"/>
    <col min="6926" max="6935" width="9.85546875" style="841" customWidth="1"/>
    <col min="6936" max="6939" width="11" style="841" customWidth="1"/>
    <col min="6940" max="6940" width="14.42578125" style="841" customWidth="1"/>
    <col min="6941" max="6941" width="4.140625" style="841" customWidth="1"/>
    <col min="6942" max="6942" width="13.28515625" style="841" customWidth="1"/>
    <col min="6943" max="6943" width="28.140625" style="841" customWidth="1"/>
    <col min="6944" max="6944" width="11" style="841" customWidth="1"/>
    <col min="6945" max="6945" width="14.42578125" style="841" customWidth="1"/>
    <col min="6946" max="6946" width="4.140625" style="841" customWidth="1"/>
    <col min="6947" max="6948" width="11" style="841" customWidth="1"/>
    <col min="6949" max="6949" width="14.42578125" style="841" customWidth="1"/>
    <col min="6950" max="6950" width="4.140625" style="841" customWidth="1"/>
    <col min="6951" max="6951" width="14.42578125" style="841" customWidth="1"/>
    <col min="6952" max="7150" width="11" style="841"/>
    <col min="7151" max="7151" width="32.7109375" style="841" customWidth="1"/>
    <col min="7152" max="7155" width="10.7109375" style="841" customWidth="1"/>
    <col min="7156" max="7156" width="30.7109375" style="841" customWidth="1"/>
    <col min="7157" max="7162" width="10.140625" style="841" customWidth="1"/>
    <col min="7163" max="7163" width="28.28515625" style="841" customWidth="1"/>
    <col min="7164" max="7165" width="20.7109375" style="841" customWidth="1"/>
    <col min="7166" max="7181" width="11" style="841" customWidth="1"/>
    <col min="7182" max="7191" width="9.85546875" style="841" customWidth="1"/>
    <col min="7192" max="7195" width="11" style="841" customWidth="1"/>
    <col min="7196" max="7196" width="14.42578125" style="841" customWidth="1"/>
    <col min="7197" max="7197" width="4.140625" style="841" customWidth="1"/>
    <col min="7198" max="7198" width="13.28515625" style="841" customWidth="1"/>
    <col min="7199" max="7199" width="28.140625" style="841" customWidth="1"/>
    <col min="7200" max="7200" width="11" style="841" customWidth="1"/>
    <col min="7201" max="7201" width="14.42578125" style="841" customWidth="1"/>
    <col min="7202" max="7202" width="4.140625" style="841" customWidth="1"/>
    <col min="7203" max="7204" width="11" style="841" customWidth="1"/>
    <col min="7205" max="7205" width="14.42578125" style="841" customWidth="1"/>
    <col min="7206" max="7206" width="4.140625" style="841" customWidth="1"/>
    <col min="7207" max="7207" width="14.42578125" style="841" customWidth="1"/>
    <col min="7208" max="7406" width="11" style="841"/>
    <col min="7407" max="7407" width="32.7109375" style="841" customWidth="1"/>
    <col min="7408" max="7411" width="10.7109375" style="841" customWidth="1"/>
    <col min="7412" max="7412" width="30.7109375" style="841" customWidth="1"/>
    <col min="7413" max="7418" width="10.140625" style="841" customWidth="1"/>
    <col min="7419" max="7419" width="28.28515625" style="841" customWidth="1"/>
    <col min="7420" max="7421" width="20.7109375" style="841" customWidth="1"/>
    <col min="7422" max="7437" width="11" style="841" customWidth="1"/>
    <col min="7438" max="7447" width="9.85546875" style="841" customWidth="1"/>
    <col min="7448" max="7451" width="11" style="841" customWidth="1"/>
    <col min="7452" max="7452" width="14.42578125" style="841" customWidth="1"/>
    <col min="7453" max="7453" width="4.140625" style="841" customWidth="1"/>
    <col min="7454" max="7454" width="13.28515625" style="841" customWidth="1"/>
    <col min="7455" max="7455" width="28.140625" style="841" customWidth="1"/>
    <col min="7456" max="7456" width="11" style="841" customWidth="1"/>
    <col min="7457" max="7457" width="14.42578125" style="841" customWidth="1"/>
    <col min="7458" max="7458" width="4.140625" style="841" customWidth="1"/>
    <col min="7459" max="7460" width="11" style="841" customWidth="1"/>
    <col min="7461" max="7461" width="14.42578125" style="841" customWidth="1"/>
    <col min="7462" max="7462" width="4.140625" style="841" customWidth="1"/>
    <col min="7463" max="7463" width="14.42578125" style="841" customWidth="1"/>
    <col min="7464" max="7662" width="11" style="841"/>
    <col min="7663" max="7663" width="32.7109375" style="841" customWidth="1"/>
    <col min="7664" max="7667" width="10.7109375" style="841" customWidth="1"/>
    <col min="7668" max="7668" width="30.7109375" style="841" customWidth="1"/>
    <col min="7669" max="7674" width="10.140625" style="841" customWidth="1"/>
    <col min="7675" max="7675" width="28.28515625" style="841" customWidth="1"/>
    <col min="7676" max="7677" width="20.7109375" style="841" customWidth="1"/>
    <col min="7678" max="7693" width="11" style="841" customWidth="1"/>
    <col min="7694" max="7703" width="9.85546875" style="841" customWidth="1"/>
    <col min="7704" max="7707" width="11" style="841" customWidth="1"/>
    <col min="7708" max="7708" width="14.42578125" style="841" customWidth="1"/>
    <col min="7709" max="7709" width="4.140625" style="841" customWidth="1"/>
    <col min="7710" max="7710" width="13.28515625" style="841" customWidth="1"/>
    <col min="7711" max="7711" width="28.140625" style="841" customWidth="1"/>
    <col min="7712" max="7712" width="11" style="841" customWidth="1"/>
    <col min="7713" max="7713" width="14.42578125" style="841" customWidth="1"/>
    <col min="7714" max="7714" width="4.140625" style="841" customWidth="1"/>
    <col min="7715" max="7716" width="11" style="841" customWidth="1"/>
    <col min="7717" max="7717" width="14.42578125" style="841" customWidth="1"/>
    <col min="7718" max="7718" width="4.140625" style="841" customWidth="1"/>
    <col min="7719" max="7719" width="14.42578125" style="841" customWidth="1"/>
    <col min="7720" max="7918" width="11" style="841"/>
    <col min="7919" max="7919" width="32.7109375" style="841" customWidth="1"/>
    <col min="7920" max="7923" width="10.7109375" style="841" customWidth="1"/>
    <col min="7924" max="7924" width="30.7109375" style="841" customWidth="1"/>
    <col min="7925" max="7930" width="10.140625" style="841" customWidth="1"/>
    <col min="7931" max="7931" width="28.28515625" style="841" customWidth="1"/>
    <col min="7932" max="7933" width="20.7109375" style="841" customWidth="1"/>
    <col min="7934" max="7949" width="11" style="841" customWidth="1"/>
    <col min="7950" max="7959" width="9.85546875" style="841" customWidth="1"/>
    <col min="7960" max="7963" width="11" style="841" customWidth="1"/>
    <col min="7964" max="7964" width="14.42578125" style="841" customWidth="1"/>
    <col min="7965" max="7965" width="4.140625" style="841" customWidth="1"/>
    <col min="7966" max="7966" width="13.28515625" style="841" customWidth="1"/>
    <col min="7967" max="7967" width="28.140625" style="841" customWidth="1"/>
    <col min="7968" max="7968" width="11" style="841" customWidth="1"/>
    <col min="7969" max="7969" width="14.42578125" style="841" customWidth="1"/>
    <col min="7970" max="7970" width="4.140625" style="841" customWidth="1"/>
    <col min="7971" max="7972" width="11" style="841" customWidth="1"/>
    <col min="7973" max="7973" width="14.42578125" style="841" customWidth="1"/>
    <col min="7974" max="7974" width="4.140625" style="841" customWidth="1"/>
    <col min="7975" max="7975" width="14.42578125" style="841" customWidth="1"/>
    <col min="7976" max="8174" width="11" style="841"/>
    <col min="8175" max="8175" width="32.7109375" style="841" customWidth="1"/>
    <col min="8176" max="8179" width="10.7109375" style="841" customWidth="1"/>
    <col min="8180" max="8180" width="30.7109375" style="841" customWidth="1"/>
    <col min="8181" max="8186" width="10.140625" style="841" customWidth="1"/>
    <col min="8187" max="8187" width="28.28515625" style="841" customWidth="1"/>
    <col min="8188" max="8189" width="20.7109375" style="841" customWidth="1"/>
    <col min="8190" max="8205" width="11" style="841" customWidth="1"/>
    <col min="8206" max="8215" width="9.85546875" style="841" customWidth="1"/>
    <col min="8216" max="8219" width="11" style="841" customWidth="1"/>
    <col min="8220" max="8220" width="14.42578125" style="841" customWidth="1"/>
    <col min="8221" max="8221" width="4.140625" style="841" customWidth="1"/>
    <col min="8222" max="8222" width="13.28515625" style="841" customWidth="1"/>
    <col min="8223" max="8223" width="28.140625" style="841" customWidth="1"/>
    <col min="8224" max="8224" width="11" style="841" customWidth="1"/>
    <col min="8225" max="8225" width="14.42578125" style="841" customWidth="1"/>
    <col min="8226" max="8226" width="4.140625" style="841" customWidth="1"/>
    <col min="8227" max="8228" width="11" style="841" customWidth="1"/>
    <col min="8229" max="8229" width="14.42578125" style="841" customWidth="1"/>
    <col min="8230" max="8230" width="4.140625" style="841" customWidth="1"/>
    <col min="8231" max="8231" width="14.42578125" style="841" customWidth="1"/>
    <col min="8232" max="8430" width="11" style="841"/>
    <col min="8431" max="8431" width="32.7109375" style="841" customWidth="1"/>
    <col min="8432" max="8435" width="10.7109375" style="841" customWidth="1"/>
    <col min="8436" max="8436" width="30.7109375" style="841" customWidth="1"/>
    <col min="8437" max="8442" width="10.140625" style="841" customWidth="1"/>
    <col min="8443" max="8443" width="28.28515625" style="841" customWidth="1"/>
    <col min="8444" max="8445" width="20.7109375" style="841" customWidth="1"/>
    <col min="8446" max="8461" width="11" style="841" customWidth="1"/>
    <col min="8462" max="8471" width="9.85546875" style="841" customWidth="1"/>
    <col min="8472" max="8475" width="11" style="841" customWidth="1"/>
    <col min="8476" max="8476" width="14.42578125" style="841" customWidth="1"/>
    <col min="8477" max="8477" width="4.140625" style="841" customWidth="1"/>
    <col min="8478" max="8478" width="13.28515625" style="841" customWidth="1"/>
    <col min="8479" max="8479" width="28.140625" style="841" customWidth="1"/>
    <col min="8480" max="8480" width="11" style="841" customWidth="1"/>
    <col min="8481" max="8481" width="14.42578125" style="841" customWidth="1"/>
    <col min="8482" max="8482" width="4.140625" style="841" customWidth="1"/>
    <col min="8483" max="8484" width="11" style="841" customWidth="1"/>
    <col min="8485" max="8485" width="14.42578125" style="841" customWidth="1"/>
    <col min="8486" max="8486" width="4.140625" style="841" customWidth="1"/>
    <col min="8487" max="8487" width="14.42578125" style="841" customWidth="1"/>
    <col min="8488" max="8686" width="11" style="841"/>
    <col min="8687" max="8687" width="32.7109375" style="841" customWidth="1"/>
    <col min="8688" max="8691" width="10.7109375" style="841" customWidth="1"/>
    <col min="8692" max="8692" width="30.7109375" style="841" customWidth="1"/>
    <col min="8693" max="8698" width="10.140625" style="841" customWidth="1"/>
    <col min="8699" max="8699" width="28.28515625" style="841" customWidth="1"/>
    <col min="8700" max="8701" width="20.7109375" style="841" customWidth="1"/>
    <col min="8702" max="8717" width="11" style="841" customWidth="1"/>
    <col min="8718" max="8727" width="9.85546875" style="841" customWidth="1"/>
    <col min="8728" max="8731" width="11" style="841" customWidth="1"/>
    <col min="8732" max="8732" width="14.42578125" style="841" customWidth="1"/>
    <col min="8733" max="8733" width="4.140625" style="841" customWidth="1"/>
    <col min="8734" max="8734" width="13.28515625" style="841" customWidth="1"/>
    <col min="8735" max="8735" width="28.140625" style="841" customWidth="1"/>
    <col min="8736" max="8736" width="11" style="841" customWidth="1"/>
    <col min="8737" max="8737" width="14.42578125" style="841" customWidth="1"/>
    <col min="8738" max="8738" width="4.140625" style="841" customWidth="1"/>
    <col min="8739" max="8740" width="11" style="841" customWidth="1"/>
    <col min="8741" max="8741" width="14.42578125" style="841" customWidth="1"/>
    <col min="8742" max="8742" width="4.140625" style="841" customWidth="1"/>
    <col min="8743" max="8743" width="14.42578125" style="841" customWidth="1"/>
    <col min="8744" max="8942" width="11" style="841"/>
    <col min="8943" max="8943" width="32.7109375" style="841" customWidth="1"/>
    <col min="8944" max="8947" width="10.7109375" style="841" customWidth="1"/>
    <col min="8948" max="8948" width="30.7109375" style="841" customWidth="1"/>
    <col min="8949" max="8954" width="10.140625" style="841" customWidth="1"/>
    <col min="8955" max="8955" width="28.28515625" style="841" customWidth="1"/>
    <col min="8956" max="8957" width="20.7109375" style="841" customWidth="1"/>
    <col min="8958" max="8973" width="11" style="841" customWidth="1"/>
    <col min="8974" max="8983" width="9.85546875" style="841" customWidth="1"/>
    <col min="8984" max="8987" width="11" style="841" customWidth="1"/>
    <col min="8988" max="8988" width="14.42578125" style="841" customWidth="1"/>
    <col min="8989" max="8989" width="4.140625" style="841" customWidth="1"/>
    <col min="8990" max="8990" width="13.28515625" style="841" customWidth="1"/>
    <col min="8991" max="8991" width="28.140625" style="841" customWidth="1"/>
    <col min="8992" max="8992" width="11" style="841" customWidth="1"/>
    <col min="8993" max="8993" width="14.42578125" style="841" customWidth="1"/>
    <col min="8994" max="8994" width="4.140625" style="841" customWidth="1"/>
    <col min="8995" max="8996" width="11" style="841" customWidth="1"/>
    <col min="8997" max="8997" width="14.42578125" style="841" customWidth="1"/>
    <col min="8998" max="8998" width="4.140625" style="841" customWidth="1"/>
    <col min="8999" max="8999" width="14.42578125" style="841" customWidth="1"/>
    <col min="9000" max="9198" width="11" style="841"/>
    <col min="9199" max="9199" width="32.7109375" style="841" customWidth="1"/>
    <col min="9200" max="9203" width="10.7109375" style="841" customWidth="1"/>
    <col min="9204" max="9204" width="30.7109375" style="841" customWidth="1"/>
    <col min="9205" max="9210" width="10.140625" style="841" customWidth="1"/>
    <col min="9211" max="9211" width="28.28515625" style="841" customWidth="1"/>
    <col min="9212" max="9213" width="20.7109375" style="841" customWidth="1"/>
    <col min="9214" max="9229" width="11" style="841" customWidth="1"/>
    <col min="9230" max="9239" width="9.85546875" style="841" customWidth="1"/>
    <col min="9240" max="9243" width="11" style="841" customWidth="1"/>
    <col min="9244" max="9244" width="14.42578125" style="841" customWidth="1"/>
    <col min="9245" max="9245" width="4.140625" style="841" customWidth="1"/>
    <col min="9246" max="9246" width="13.28515625" style="841" customWidth="1"/>
    <col min="9247" max="9247" width="28.140625" style="841" customWidth="1"/>
    <col min="9248" max="9248" width="11" style="841" customWidth="1"/>
    <col min="9249" max="9249" width="14.42578125" style="841" customWidth="1"/>
    <col min="9250" max="9250" width="4.140625" style="841" customWidth="1"/>
    <col min="9251" max="9252" width="11" style="841" customWidth="1"/>
    <col min="9253" max="9253" width="14.42578125" style="841" customWidth="1"/>
    <col min="9254" max="9254" width="4.140625" style="841" customWidth="1"/>
    <col min="9255" max="9255" width="14.42578125" style="841" customWidth="1"/>
    <col min="9256" max="9454" width="11" style="841"/>
    <col min="9455" max="9455" width="32.7109375" style="841" customWidth="1"/>
    <col min="9456" max="9459" width="10.7109375" style="841" customWidth="1"/>
    <col min="9460" max="9460" width="30.7109375" style="841" customWidth="1"/>
    <col min="9461" max="9466" width="10.140625" style="841" customWidth="1"/>
    <col min="9467" max="9467" width="28.28515625" style="841" customWidth="1"/>
    <col min="9468" max="9469" width="20.7109375" style="841" customWidth="1"/>
    <col min="9470" max="9485" width="11" style="841" customWidth="1"/>
    <col min="9486" max="9495" width="9.85546875" style="841" customWidth="1"/>
    <col min="9496" max="9499" width="11" style="841" customWidth="1"/>
    <col min="9500" max="9500" width="14.42578125" style="841" customWidth="1"/>
    <col min="9501" max="9501" width="4.140625" style="841" customWidth="1"/>
    <col min="9502" max="9502" width="13.28515625" style="841" customWidth="1"/>
    <col min="9503" max="9503" width="28.140625" style="841" customWidth="1"/>
    <col min="9504" max="9504" width="11" style="841" customWidth="1"/>
    <col min="9505" max="9505" width="14.42578125" style="841" customWidth="1"/>
    <col min="9506" max="9506" width="4.140625" style="841" customWidth="1"/>
    <col min="9507" max="9508" width="11" style="841" customWidth="1"/>
    <col min="9509" max="9509" width="14.42578125" style="841" customWidth="1"/>
    <col min="9510" max="9510" width="4.140625" style="841" customWidth="1"/>
    <col min="9511" max="9511" width="14.42578125" style="841" customWidth="1"/>
    <col min="9512" max="9710" width="11" style="841"/>
    <col min="9711" max="9711" width="32.7109375" style="841" customWidth="1"/>
    <col min="9712" max="9715" width="10.7109375" style="841" customWidth="1"/>
    <col min="9716" max="9716" width="30.7109375" style="841" customWidth="1"/>
    <col min="9717" max="9722" width="10.140625" style="841" customWidth="1"/>
    <col min="9723" max="9723" width="28.28515625" style="841" customWidth="1"/>
    <col min="9724" max="9725" width="20.7109375" style="841" customWidth="1"/>
    <col min="9726" max="9741" width="11" style="841" customWidth="1"/>
    <col min="9742" max="9751" width="9.85546875" style="841" customWidth="1"/>
    <col min="9752" max="9755" width="11" style="841" customWidth="1"/>
    <col min="9756" max="9756" width="14.42578125" style="841" customWidth="1"/>
    <col min="9757" max="9757" width="4.140625" style="841" customWidth="1"/>
    <col min="9758" max="9758" width="13.28515625" style="841" customWidth="1"/>
    <col min="9759" max="9759" width="28.140625" style="841" customWidth="1"/>
    <col min="9760" max="9760" width="11" style="841" customWidth="1"/>
    <col min="9761" max="9761" width="14.42578125" style="841" customWidth="1"/>
    <col min="9762" max="9762" width="4.140625" style="841" customWidth="1"/>
    <col min="9763" max="9764" width="11" style="841" customWidth="1"/>
    <col min="9765" max="9765" width="14.42578125" style="841" customWidth="1"/>
    <col min="9766" max="9766" width="4.140625" style="841" customWidth="1"/>
    <col min="9767" max="9767" width="14.42578125" style="841" customWidth="1"/>
    <col min="9768" max="9966" width="11" style="841"/>
    <col min="9967" max="9967" width="32.7109375" style="841" customWidth="1"/>
    <col min="9968" max="9971" width="10.7109375" style="841" customWidth="1"/>
    <col min="9972" max="9972" width="30.7109375" style="841" customWidth="1"/>
    <col min="9973" max="9978" width="10.140625" style="841" customWidth="1"/>
    <col min="9979" max="9979" width="28.28515625" style="841" customWidth="1"/>
    <col min="9980" max="9981" width="20.7109375" style="841" customWidth="1"/>
    <col min="9982" max="9997" width="11" style="841" customWidth="1"/>
    <col min="9998" max="10007" width="9.85546875" style="841" customWidth="1"/>
    <col min="10008" max="10011" width="11" style="841" customWidth="1"/>
    <col min="10012" max="10012" width="14.42578125" style="841" customWidth="1"/>
    <col min="10013" max="10013" width="4.140625" style="841" customWidth="1"/>
    <col min="10014" max="10014" width="13.28515625" style="841" customWidth="1"/>
    <col min="10015" max="10015" width="28.140625" style="841" customWidth="1"/>
    <col min="10016" max="10016" width="11" style="841" customWidth="1"/>
    <col min="10017" max="10017" width="14.42578125" style="841" customWidth="1"/>
    <col min="10018" max="10018" width="4.140625" style="841" customWidth="1"/>
    <col min="10019" max="10020" width="11" style="841" customWidth="1"/>
    <col min="10021" max="10021" width="14.42578125" style="841" customWidth="1"/>
    <col min="10022" max="10022" width="4.140625" style="841" customWidth="1"/>
    <col min="10023" max="10023" width="14.42578125" style="841" customWidth="1"/>
    <col min="10024" max="10222" width="11" style="841"/>
    <col min="10223" max="10223" width="32.7109375" style="841" customWidth="1"/>
    <col min="10224" max="10227" width="10.7109375" style="841" customWidth="1"/>
    <col min="10228" max="10228" width="30.7109375" style="841" customWidth="1"/>
    <col min="10229" max="10234" width="10.140625" style="841" customWidth="1"/>
    <col min="10235" max="10235" width="28.28515625" style="841" customWidth="1"/>
    <col min="10236" max="10237" width="20.7109375" style="841" customWidth="1"/>
    <col min="10238" max="10253" width="11" style="841" customWidth="1"/>
    <col min="10254" max="10263" width="9.85546875" style="841" customWidth="1"/>
    <col min="10264" max="10267" width="11" style="841" customWidth="1"/>
    <col min="10268" max="10268" width="14.42578125" style="841" customWidth="1"/>
    <col min="10269" max="10269" width="4.140625" style="841" customWidth="1"/>
    <col min="10270" max="10270" width="13.28515625" style="841" customWidth="1"/>
    <col min="10271" max="10271" width="28.140625" style="841" customWidth="1"/>
    <col min="10272" max="10272" width="11" style="841" customWidth="1"/>
    <col min="10273" max="10273" width="14.42578125" style="841" customWidth="1"/>
    <col min="10274" max="10274" width="4.140625" style="841" customWidth="1"/>
    <col min="10275" max="10276" width="11" style="841" customWidth="1"/>
    <col min="10277" max="10277" width="14.42578125" style="841" customWidth="1"/>
    <col min="10278" max="10278" width="4.140625" style="841" customWidth="1"/>
    <col min="10279" max="10279" width="14.42578125" style="841" customWidth="1"/>
    <col min="10280" max="10478" width="11" style="841"/>
    <col min="10479" max="10479" width="32.7109375" style="841" customWidth="1"/>
    <col min="10480" max="10483" width="10.7109375" style="841" customWidth="1"/>
    <col min="10484" max="10484" width="30.7109375" style="841" customWidth="1"/>
    <col min="10485" max="10490" width="10.140625" style="841" customWidth="1"/>
    <col min="10491" max="10491" width="28.28515625" style="841" customWidth="1"/>
    <col min="10492" max="10493" width="20.7109375" style="841" customWidth="1"/>
    <col min="10494" max="10509" width="11" style="841" customWidth="1"/>
    <col min="10510" max="10519" width="9.85546875" style="841" customWidth="1"/>
    <col min="10520" max="10523" width="11" style="841" customWidth="1"/>
    <col min="10524" max="10524" width="14.42578125" style="841" customWidth="1"/>
    <col min="10525" max="10525" width="4.140625" style="841" customWidth="1"/>
    <col min="10526" max="10526" width="13.28515625" style="841" customWidth="1"/>
    <col min="10527" max="10527" width="28.140625" style="841" customWidth="1"/>
    <col min="10528" max="10528" width="11" style="841" customWidth="1"/>
    <col min="10529" max="10529" width="14.42578125" style="841" customWidth="1"/>
    <col min="10530" max="10530" width="4.140625" style="841" customWidth="1"/>
    <col min="10531" max="10532" width="11" style="841" customWidth="1"/>
    <col min="10533" max="10533" width="14.42578125" style="841" customWidth="1"/>
    <col min="10534" max="10534" width="4.140625" style="841" customWidth="1"/>
    <col min="10535" max="10535" width="14.42578125" style="841" customWidth="1"/>
    <col min="10536" max="10734" width="11" style="841"/>
    <col min="10735" max="10735" width="32.7109375" style="841" customWidth="1"/>
    <col min="10736" max="10739" width="10.7109375" style="841" customWidth="1"/>
    <col min="10740" max="10740" width="30.7109375" style="841" customWidth="1"/>
    <col min="10741" max="10746" width="10.140625" style="841" customWidth="1"/>
    <col min="10747" max="10747" width="28.28515625" style="841" customWidth="1"/>
    <col min="10748" max="10749" width="20.7109375" style="841" customWidth="1"/>
    <col min="10750" max="10765" width="11" style="841" customWidth="1"/>
    <col min="10766" max="10775" width="9.85546875" style="841" customWidth="1"/>
    <col min="10776" max="10779" width="11" style="841" customWidth="1"/>
    <col min="10780" max="10780" width="14.42578125" style="841" customWidth="1"/>
    <col min="10781" max="10781" width="4.140625" style="841" customWidth="1"/>
    <col min="10782" max="10782" width="13.28515625" style="841" customWidth="1"/>
    <col min="10783" max="10783" width="28.140625" style="841" customWidth="1"/>
    <col min="10784" max="10784" width="11" style="841" customWidth="1"/>
    <col min="10785" max="10785" width="14.42578125" style="841" customWidth="1"/>
    <col min="10786" max="10786" width="4.140625" style="841" customWidth="1"/>
    <col min="10787" max="10788" width="11" style="841" customWidth="1"/>
    <col min="10789" max="10789" width="14.42578125" style="841" customWidth="1"/>
    <col min="10790" max="10790" width="4.140625" style="841" customWidth="1"/>
    <col min="10791" max="10791" width="14.42578125" style="841" customWidth="1"/>
    <col min="10792" max="10990" width="11" style="841"/>
    <col min="10991" max="10991" width="32.7109375" style="841" customWidth="1"/>
    <col min="10992" max="10995" width="10.7109375" style="841" customWidth="1"/>
    <col min="10996" max="10996" width="30.7109375" style="841" customWidth="1"/>
    <col min="10997" max="11002" width="10.140625" style="841" customWidth="1"/>
    <col min="11003" max="11003" width="28.28515625" style="841" customWidth="1"/>
    <col min="11004" max="11005" width="20.7109375" style="841" customWidth="1"/>
    <col min="11006" max="11021" width="11" style="841" customWidth="1"/>
    <col min="11022" max="11031" width="9.85546875" style="841" customWidth="1"/>
    <col min="11032" max="11035" width="11" style="841" customWidth="1"/>
    <col min="11036" max="11036" width="14.42578125" style="841" customWidth="1"/>
    <col min="11037" max="11037" width="4.140625" style="841" customWidth="1"/>
    <col min="11038" max="11038" width="13.28515625" style="841" customWidth="1"/>
    <col min="11039" max="11039" width="28.140625" style="841" customWidth="1"/>
    <col min="11040" max="11040" width="11" style="841" customWidth="1"/>
    <col min="11041" max="11041" width="14.42578125" style="841" customWidth="1"/>
    <col min="11042" max="11042" width="4.140625" style="841" customWidth="1"/>
    <col min="11043" max="11044" width="11" style="841" customWidth="1"/>
    <col min="11045" max="11045" width="14.42578125" style="841" customWidth="1"/>
    <col min="11046" max="11046" width="4.140625" style="841" customWidth="1"/>
    <col min="11047" max="11047" width="14.42578125" style="841" customWidth="1"/>
    <col min="11048" max="11246" width="11" style="841"/>
    <col min="11247" max="11247" width="32.7109375" style="841" customWidth="1"/>
    <col min="11248" max="11251" width="10.7109375" style="841" customWidth="1"/>
    <col min="11252" max="11252" width="30.7109375" style="841" customWidth="1"/>
    <col min="11253" max="11258" width="10.140625" style="841" customWidth="1"/>
    <col min="11259" max="11259" width="28.28515625" style="841" customWidth="1"/>
    <col min="11260" max="11261" width="20.7109375" style="841" customWidth="1"/>
    <col min="11262" max="11277" width="11" style="841" customWidth="1"/>
    <col min="11278" max="11287" width="9.85546875" style="841" customWidth="1"/>
    <col min="11288" max="11291" width="11" style="841" customWidth="1"/>
    <col min="11292" max="11292" width="14.42578125" style="841" customWidth="1"/>
    <col min="11293" max="11293" width="4.140625" style="841" customWidth="1"/>
    <col min="11294" max="11294" width="13.28515625" style="841" customWidth="1"/>
    <col min="11295" max="11295" width="28.140625" style="841" customWidth="1"/>
    <col min="11296" max="11296" width="11" style="841" customWidth="1"/>
    <col min="11297" max="11297" width="14.42578125" style="841" customWidth="1"/>
    <col min="11298" max="11298" width="4.140625" style="841" customWidth="1"/>
    <col min="11299" max="11300" width="11" style="841" customWidth="1"/>
    <col min="11301" max="11301" width="14.42578125" style="841" customWidth="1"/>
    <col min="11302" max="11302" width="4.140625" style="841" customWidth="1"/>
    <col min="11303" max="11303" width="14.42578125" style="841" customWidth="1"/>
    <col min="11304" max="11502" width="11" style="841"/>
    <col min="11503" max="11503" width="32.7109375" style="841" customWidth="1"/>
    <col min="11504" max="11507" width="10.7109375" style="841" customWidth="1"/>
    <col min="11508" max="11508" width="30.7109375" style="841" customWidth="1"/>
    <col min="11509" max="11514" width="10.140625" style="841" customWidth="1"/>
    <col min="11515" max="11515" width="28.28515625" style="841" customWidth="1"/>
    <col min="11516" max="11517" width="20.7109375" style="841" customWidth="1"/>
    <col min="11518" max="11533" width="11" style="841" customWidth="1"/>
    <col min="11534" max="11543" width="9.85546875" style="841" customWidth="1"/>
    <col min="11544" max="11547" width="11" style="841" customWidth="1"/>
    <col min="11548" max="11548" width="14.42578125" style="841" customWidth="1"/>
    <col min="11549" max="11549" width="4.140625" style="841" customWidth="1"/>
    <col min="11550" max="11550" width="13.28515625" style="841" customWidth="1"/>
    <col min="11551" max="11551" width="28.140625" style="841" customWidth="1"/>
    <col min="11552" max="11552" width="11" style="841" customWidth="1"/>
    <col min="11553" max="11553" width="14.42578125" style="841" customWidth="1"/>
    <col min="11554" max="11554" width="4.140625" style="841" customWidth="1"/>
    <col min="11555" max="11556" width="11" style="841" customWidth="1"/>
    <col min="11557" max="11557" width="14.42578125" style="841" customWidth="1"/>
    <col min="11558" max="11558" width="4.140625" style="841" customWidth="1"/>
    <col min="11559" max="11559" width="14.42578125" style="841" customWidth="1"/>
    <col min="11560" max="11758" width="11" style="841"/>
    <col min="11759" max="11759" width="32.7109375" style="841" customWidth="1"/>
    <col min="11760" max="11763" width="10.7109375" style="841" customWidth="1"/>
    <col min="11764" max="11764" width="30.7109375" style="841" customWidth="1"/>
    <col min="11765" max="11770" width="10.140625" style="841" customWidth="1"/>
    <col min="11771" max="11771" width="28.28515625" style="841" customWidth="1"/>
    <col min="11772" max="11773" width="20.7109375" style="841" customWidth="1"/>
    <col min="11774" max="11789" width="11" style="841" customWidth="1"/>
    <col min="11790" max="11799" width="9.85546875" style="841" customWidth="1"/>
    <col min="11800" max="11803" width="11" style="841" customWidth="1"/>
    <col min="11804" max="11804" width="14.42578125" style="841" customWidth="1"/>
    <col min="11805" max="11805" width="4.140625" style="841" customWidth="1"/>
    <col min="11806" max="11806" width="13.28515625" style="841" customWidth="1"/>
    <col min="11807" max="11807" width="28.140625" style="841" customWidth="1"/>
    <col min="11808" max="11808" width="11" style="841" customWidth="1"/>
    <col min="11809" max="11809" width="14.42578125" style="841" customWidth="1"/>
    <col min="11810" max="11810" width="4.140625" style="841" customWidth="1"/>
    <col min="11811" max="11812" width="11" style="841" customWidth="1"/>
    <col min="11813" max="11813" width="14.42578125" style="841" customWidth="1"/>
    <col min="11814" max="11814" width="4.140625" style="841" customWidth="1"/>
    <col min="11815" max="11815" width="14.42578125" style="841" customWidth="1"/>
    <col min="11816" max="12014" width="11" style="841"/>
    <col min="12015" max="12015" width="32.7109375" style="841" customWidth="1"/>
    <col min="12016" max="12019" width="10.7109375" style="841" customWidth="1"/>
    <col min="12020" max="12020" width="30.7109375" style="841" customWidth="1"/>
    <col min="12021" max="12026" width="10.140625" style="841" customWidth="1"/>
    <col min="12027" max="12027" width="28.28515625" style="841" customWidth="1"/>
    <col min="12028" max="12029" width="20.7109375" style="841" customWidth="1"/>
    <col min="12030" max="12045" width="11" style="841" customWidth="1"/>
    <col min="12046" max="12055" width="9.85546875" style="841" customWidth="1"/>
    <col min="12056" max="12059" width="11" style="841" customWidth="1"/>
    <col min="12060" max="12060" width="14.42578125" style="841" customWidth="1"/>
    <col min="12061" max="12061" width="4.140625" style="841" customWidth="1"/>
    <col min="12062" max="12062" width="13.28515625" style="841" customWidth="1"/>
    <col min="12063" max="12063" width="28.140625" style="841" customWidth="1"/>
    <col min="12064" max="12064" width="11" style="841" customWidth="1"/>
    <col min="12065" max="12065" width="14.42578125" style="841" customWidth="1"/>
    <col min="12066" max="12066" width="4.140625" style="841" customWidth="1"/>
    <col min="12067" max="12068" width="11" style="841" customWidth="1"/>
    <col min="12069" max="12069" width="14.42578125" style="841" customWidth="1"/>
    <col min="12070" max="12070" width="4.140625" style="841" customWidth="1"/>
    <col min="12071" max="12071" width="14.42578125" style="841" customWidth="1"/>
    <col min="12072" max="12270" width="11" style="841"/>
    <col min="12271" max="12271" width="32.7109375" style="841" customWidth="1"/>
    <col min="12272" max="12275" width="10.7109375" style="841" customWidth="1"/>
    <col min="12276" max="12276" width="30.7109375" style="841" customWidth="1"/>
    <col min="12277" max="12282" width="10.140625" style="841" customWidth="1"/>
    <col min="12283" max="12283" width="28.28515625" style="841" customWidth="1"/>
    <col min="12284" max="12285" width="20.7109375" style="841" customWidth="1"/>
    <col min="12286" max="12301" width="11" style="841" customWidth="1"/>
    <col min="12302" max="12311" width="9.85546875" style="841" customWidth="1"/>
    <col min="12312" max="12315" width="11" style="841" customWidth="1"/>
    <col min="12316" max="12316" width="14.42578125" style="841" customWidth="1"/>
    <col min="12317" max="12317" width="4.140625" style="841" customWidth="1"/>
    <col min="12318" max="12318" width="13.28515625" style="841" customWidth="1"/>
    <col min="12319" max="12319" width="28.140625" style="841" customWidth="1"/>
    <col min="12320" max="12320" width="11" style="841" customWidth="1"/>
    <col min="12321" max="12321" width="14.42578125" style="841" customWidth="1"/>
    <col min="12322" max="12322" width="4.140625" style="841" customWidth="1"/>
    <col min="12323" max="12324" width="11" style="841" customWidth="1"/>
    <col min="12325" max="12325" width="14.42578125" style="841" customWidth="1"/>
    <col min="12326" max="12326" width="4.140625" style="841" customWidth="1"/>
    <col min="12327" max="12327" width="14.42578125" style="841" customWidth="1"/>
    <col min="12328" max="12526" width="11" style="841"/>
    <col min="12527" max="12527" width="32.7109375" style="841" customWidth="1"/>
    <col min="12528" max="12531" width="10.7109375" style="841" customWidth="1"/>
    <col min="12532" max="12532" width="30.7109375" style="841" customWidth="1"/>
    <col min="12533" max="12538" width="10.140625" style="841" customWidth="1"/>
    <col min="12539" max="12539" width="28.28515625" style="841" customWidth="1"/>
    <col min="12540" max="12541" width="20.7109375" style="841" customWidth="1"/>
    <col min="12542" max="12557" width="11" style="841" customWidth="1"/>
    <col min="12558" max="12567" width="9.85546875" style="841" customWidth="1"/>
    <col min="12568" max="12571" width="11" style="841" customWidth="1"/>
    <col min="12572" max="12572" width="14.42578125" style="841" customWidth="1"/>
    <col min="12573" max="12573" width="4.140625" style="841" customWidth="1"/>
    <col min="12574" max="12574" width="13.28515625" style="841" customWidth="1"/>
    <col min="12575" max="12575" width="28.140625" style="841" customWidth="1"/>
    <col min="12576" max="12576" width="11" style="841" customWidth="1"/>
    <col min="12577" max="12577" width="14.42578125" style="841" customWidth="1"/>
    <col min="12578" max="12578" width="4.140625" style="841" customWidth="1"/>
    <col min="12579" max="12580" width="11" style="841" customWidth="1"/>
    <col min="12581" max="12581" width="14.42578125" style="841" customWidth="1"/>
    <col min="12582" max="12582" width="4.140625" style="841" customWidth="1"/>
    <col min="12583" max="12583" width="14.42578125" style="841" customWidth="1"/>
    <col min="12584" max="12782" width="11" style="841"/>
    <col min="12783" max="12783" width="32.7109375" style="841" customWidth="1"/>
    <col min="12784" max="12787" width="10.7109375" style="841" customWidth="1"/>
    <col min="12788" max="12788" width="30.7109375" style="841" customWidth="1"/>
    <col min="12789" max="12794" width="10.140625" style="841" customWidth="1"/>
    <col min="12795" max="12795" width="28.28515625" style="841" customWidth="1"/>
    <col min="12796" max="12797" width="20.7109375" style="841" customWidth="1"/>
    <col min="12798" max="12813" width="11" style="841" customWidth="1"/>
    <col min="12814" max="12823" width="9.85546875" style="841" customWidth="1"/>
    <col min="12824" max="12827" width="11" style="841" customWidth="1"/>
    <col min="12828" max="12828" width="14.42578125" style="841" customWidth="1"/>
    <col min="12829" max="12829" width="4.140625" style="841" customWidth="1"/>
    <col min="12830" max="12830" width="13.28515625" style="841" customWidth="1"/>
    <col min="12831" max="12831" width="28.140625" style="841" customWidth="1"/>
    <col min="12832" max="12832" width="11" style="841" customWidth="1"/>
    <col min="12833" max="12833" width="14.42578125" style="841" customWidth="1"/>
    <col min="12834" max="12834" width="4.140625" style="841" customWidth="1"/>
    <col min="12835" max="12836" width="11" style="841" customWidth="1"/>
    <col min="12837" max="12837" width="14.42578125" style="841" customWidth="1"/>
    <col min="12838" max="12838" width="4.140625" style="841" customWidth="1"/>
    <col min="12839" max="12839" width="14.42578125" style="841" customWidth="1"/>
    <col min="12840" max="13038" width="11" style="841"/>
    <col min="13039" max="13039" width="32.7109375" style="841" customWidth="1"/>
    <col min="13040" max="13043" width="10.7109375" style="841" customWidth="1"/>
    <col min="13044" max="13044" width="30.7109375" style="841" customWidth="1"/>
    <col min="13045" max="13050" width="10.140625" style="841" customWidth="1"/>
    <col min="13051" max="13051" width="28.28515625" style="841" customWidth="1"/>
    <col min="13052" max="13053" width="20.7109375" style="841" customWidth="1"/>
    <col min="13054" max="13069" width="11" style="841" customWidth="1"/>
    <col min="13070" max="13079" width="9.85546875" style="841" customWidth="1"/>
    <col min="13080" max="13083" width="11" style="841" customWidth="1"/>
    <col min="13084" max="13084" width="14.42578125" style="841" customWidth="1"/>
    <col min="13085" max="13085" width="4.140625" style="841" customWidth="1"/>
    <col min="13086" max="13086" width="13.28515625" style="841" customWidth="1"/>
    <col min="13087" max="13087" width="28.140625" style="841" customWidth="1"/>
    <col min="13088" max="13088" width="11" style="841" customWidth="1"/>
    <col min="13089" max="13089" width="14.42578125" style="841" customWidth="1"/>
    <col min="13090" max="13090" width="4.140625" style="841" customWidth="1"/>
    <col min="13091" max="13092" width="11" style="841" customWidth="1"/>
    <col min="13093" max="13093" width="14.42578125" style="841" customWidth="1"/>
    <col min="13094" max="13094" width="4.140625" style="841" customWidth="1"/>
    <col min="13095" max="13095" width="14.42578125" style="841" customWidth="1"/>
    <col min="13096" max="13294" width="11" style="841"/>
    <col min="13295" max="13295" width="32.7109375" style="841" customWidth="1"/>
    <col min="13296" max="13299" width="10.7109375" style="841" customWidth="1"/>
    <col min="13300" max="13300" width="30.7109375" style="841" customWidth="1"/>
    <col min="13301" max="13306" width="10.140625" style="841" customWidth="1"/>
    <col min="13307" max="13307" width="28.28515625" style="841" customWidth="1"/>
    <col min="13308" max="13309" width="20.7109375" style="841" customWidth="1"/>
    <col min="13310" max="13325" width="11" style="841" customWidth="1"/>
    <col min="13326" max="13335" width="9.85546875" style="841" customWidth="1"/>
    <col min="13336" max="13339" width="11" style="841" customWidth="1"/>
    <col min="13340" max="13340" width="14.42578125" style="841" customWidth="1"/>
    <col min="13341" max="13341" width="4.140625" style="841" customWidth="1"/>
    <col min="13342" max="13342" width="13.28515625" style="841" customWidth="1"/>
    <col min="13343" max="13343" width="28.140625" style="841" customWidth="1"/>
    <col min="13344" max="13344" width="11" style="841" customWidth="1"/>
    <col min="13345" max="13345" width="14.42578125" style="841" customWidth="1"/>
    <col min="13346" max="13346" width="4.140625" style="841" customWidth="1"/>
    <col min="13347" max="13348" width="11" style="841" customWidth="1"/>
    <col min="13349" max="13349" width="14.42578125" style="841" customWidth="1"/>
    <col min="13350" max="13350" width="4.140625" style="841" customWidth="1"/>
    <col min="13351" max="13351" width="14.42578125" style="841" customWidth="1"/>
    <col min="13352" max="13550" width="11" style="841"/>
    <col min="13551" max="13551" width="32.7109375" style="841" customWidth="1"/>
    <col min="13552" max="13555" width="10.7109375" style="841" customWidth="1"/>
    <col min="13556" max="13556" width="30.7109375" style="841" customWidth="1"/>
    <col min="13557" max="13562" width="10.140625" style="841" customWidth="1"/>
    <col min="13563" max="13563" width="28.28515625" style="841" customWidth="1"/>
    <col min="13564" max="13565" width="20.7109375" style="841" customWidth="1"/>
    <col min="13566" max="13581" width="11" style="841" customWidth="1"/>
    <col min="13582" max="13591" width="9.85546875" style="841" customWidth="1"/>
    <col min="13592" max="13595" width="11" style="841" customWidth="1"/>
    <col min="13596" max="13596" width="14.42578125" style="841" customWidth="1"/>
    <col min="13597" max="13597" width="4.140625" style="841" customWidth="1"/>
    <col min="13598" max="13598" width="13.28515625" style="841" customWidth="1"/>
    <col min="13599" max="13599" width="28.140625" style="841" customWidth="1"/>
    <col min="13600" max="13600" width="11" style="841" customWidth="1"/>
    <col min="13601" max="13601" width="14.42578125" style="841" customWidth="1"/>
    <col min="13602" max="13602" width="4.140625" style="841" customWidth="1"/>
    <col min="13603" max="13604" width="11" style="841" customWidth="1"/>
    <col min="13605" max="13605" width="14.42578125" style="841" customWidth="1"/>
    <col min="13606" max="13606" width="4.140625" style="841" customWidth="1"/>
    <col min="13607" max="13607" width="14.42578125" style="841" customWidth="1"/>
    <col min="13608" max="13806" width="11" style="841"/>
    <col min="13807" max="13807" width="32.7109375" style="841" customWidth="1"/>
    <col min="13808" max="13811" width="10.7109375" style="841" customWidth="1"/>
    <col min="13812" max="13812" width="30.7109375" style="841" customWidth="1"/>
    <col min="13813" max="13818" width="10.140625" style="841" customWidth="1"/>
    <col min="13819" max="13819" width="28.28515625" style="841" customWidth="1"/>
    <col min="13820" max="13821" width="20.7109375" style="841" customWidth="1"/>
    <col min="13822" max="13837" width="11" style="841" customWidth="1"/>
    <col min="13838" max="13847" width="9.85546875" style="841" customWidth="1"/>
    <col min="13848" max="13851" width="11" style="841" customWidth="1"/>
    <col min="13852" max="13852" width="14.42578125" style="841" customWidth="1"/>
    <col min="13853" max="13853" width="4.140625" style="841" customWidth="1"/>
    <col min="13854" max="13854" width="13.28515625" style="841" customWidth="1"/>
    <col min="13855" max="13855" width="28.140625" style="841" customWidth="1"/>
    <col min="13856" max="13856" width="11" style="841" customWidth="1"/>
    <col min="13857" max="13857" width="14.42578125" style="841" customWidth="1"/>
    <col min="13858" max="13858" width="4.140625" style="841" customWidth="1"/>
    <col min="13859" max="13860" width="11" style="841" customWidth="1"/>
    <col min="13861" max="13861" width="14.42578125" style="841" customWidth="1"/>
    <col min="13862" max="13862" width="4.140625" style="841" customWidth="1"/>
    <col min="13863" max="13863" width="14.42578125" style="841" customWidth="1"/>
    <col min="13864" max="14062" width="11" style="841"/>
    <col min="14063" max="14063" width="32.7109375" style="841" customWidth="1"/>
    <col min="14064" max="14067" width="10.7109375" style="841" customWidth="1"/>
    <col min="14068" max="14068" width="30.7109375" style="841" customWidth="1"/>
    <col min="14069" max="14074" width="10.140625" style="841" customWidth="1"/>
    <col min="14075" max="14075" width="28.28515625" style="841" customWidth="1"/>
    <col min="14076" max="14077" width="20.7109375" style="841" customWidth="1"/>
    <col min="14078" max="14093" width="11" style="841" customWidth="1"/>
    <col min="14094" max="14103" width="9.85546875" style="841" customWidth="1"/>
    <col min="14104" max="14107" width="11" style="841" customWidth="1"/>
    <col min="14108" max="14108" width="14.42578125" style="841" customWidth="1"/>
    <col min="14109" max="14109" width="4.140625" style="841" customWidth="1"/>
    <col min="14110" max="14110" width="13.28515625" style="841" customWidth="1"/>
    <col min="14111" max="14111" width="28.140625" style="841" customWidth="1"/>
    <col min="14112" max="14112" width="11" style="841" customWidth="1"/>
    <col min="14113" max="14113" width="14.42578125" style="841" customWidth="1"/>
    <col min="14114" max="14114" width="4.140625" style="841" customWidth="1"/>
    <col min="14115" max="14116" width="11" style="841" customWidth="1"/>
    <col min="14117" max="14117" width="14.42578125" style="841" customWidth="1"/>
    <col min="14118" max="14118" width="4.140625" style="841" customWidth="1"/>
    <col min="14119" max="14119" width="14.42578125" style="841" customWidth="1"/>
    <col min="14120" max="14318" width="11" style="841"/>
    <col min="14319" max="14319" width="32.7109375" style="841" customWidth="1"/>
    <col min="14320" max="14323" width="10.7109375" style="841" customWidth="1"/>
    <col min="14324" max="14324" width="30.7109375" style="841" customWidth="1"/>
    <col min="14325" max="14330" width="10.140625" style="841" customWidth="1"/>
    <col min="14331" max="14331" width="28.28515625" style="841" customWidth="1"/>
    <col min="14332" max="14333" width="20.7109375" style="841" customWidth="1"/>
    <col min="14334" max="14349" width="11" style="841" customWidth="1"/>
    <col min="14350" max="14359" width="9.85546875" style="841" customWidth="1"/>
    <col min="14360" max="14363" width="11" style="841" customWidth="1"/>
    <col min="14364" max="14364" width="14.42578125" style="841" customWidth="1"/>
    <col min="14365" max="14365" width="4.140625" style="841" customWidth="1"/>
    <col min="14366" max="14366" width="13.28515625" style="841" customWidth="1"/>
    <col min="14367" max="14367" width="28.140625" style="841" customWidth="1"/>
    <col min="14368" max="14368" width="11" style="841" customWidth="1"/>
    <col min="14369" max="14369" width="14.42578125" style="841" customWidth="1"/>
    <col min="14370" max="14370" width="4.140625" style="841" customWidth="1"/>
    <col min="14371" max="14372" width="11" style="841" customWidth="1"/>
    <col min="14373" max="14373" width="14.42578125" style="841" customWidth="1"/>
    <col min="14374" max="14374" width="4.140625" style="841" customWidth="1"/>
    <col min="14375" max="14375" width="14.42578125" style="841" customWidth="1"/>
    <col min="14376" max="14574" width="11" style="841"/>
    <col min="14575" max="14575" width="32.7109375" style="841" customWidth="1"/>
    <col min="14576" max="14579" width="10.7109375" style="841" customWidth="1"/>
    <col min="14580" max="14580" width="30.7109375" style="841" customWidth="1"/>
    <col min="14581" max="14586" width="10.140625" style="841" customWidth="1"/>
    <col min="14587" max="14587" width="28.28515625" style="841" customWidth="1"/>
    <col min="14588" max="14589" width="20.7109375" style="841" customWidth="1"/>
    <col min="14590" max="14605" width="11" style="841" customWidth="1"/>
    <col min="14606" max="14615" width="9.85546875" style="841" customWidth="1"/>
    <col min="14616" max="14619" width="11" style="841" customWidth="1"/>
    <col min="14620" max="14620" width="14.42578125" style="841" customWidth="1"/>
    <col min="14621" max="14621" width="4.140625" style="841" customWidth="1"/>
    <col min="14622" max="14622" width="13.28515625" style="841" customWidth="1"/>
    <col min="14623" max="14623" width="28.140625" style="841" customWidth="1"/>
    <col min="14624" max="14624" width="11" style="841" customWidth="1"/>
    <col min="14625" max="14625" width="14.42578125" style="841" customWidth="1"/>
    <col min="14626" max="14626" width="4.140625" style="841" customWidth="1"/>
    <col min="14627" max="14628" width="11" style="841" customWidth="1"/>
    <col min="14629" max="14629" width="14.42578125" style="841" customWidth="1"/>
    <col min="14630" max="14630" width="4.140625" style="841" customWidth="1"/>
    <col min="14631" max="14631" width="14.42578125" style="841" customWidth="1"/>
    <col min="14632" max="14830" width="11" style="841"/>
    <col min="14831" max="14831" width="32.7109375" style="841" customWidth="1"/>
    <col min="14832" max="14835" width="10.7109375" style="841" customWidth="1"/>
    <col min="14836" max="14836" width="30.7109375" style="841" customWidth="1"/>
    <col min="14837" max="14842" width="10.140625" style="841" customWidth="1"/>
    <col min="14843" max="14843" width="28.28515625" style="841" customWidth="1"/>
    <col min="14844" max="14845" width="20.7109375" style="841" customWidth="1"/>
    <col min="14846" max="14861" width="11" style="841" customWidth="1"/>
    <col min="14862" max="14871" width="9.85546875" style="841" customWidth="1"/>
    <col min="14872" max="14875" width="11" style="841" customWidth="1"/>
    <col min="14876" max="14876" width="14.42578125" style="841" customWidth="1"/>
    <col min="14877" max="14877" width="4.140625" style="841" customWidth="1"/>
    <col min="14878" max="14878" width="13.28515625" style="841" customWidth="1"/>
    <col min="14879" max="14879" width="28.140625" style="841" customWidth="1"/>
    <col min="14880" max="14880" width="11" style="841" customWidth="1"/>
    <col min="14881" max="14881" width="14.42578125" style="841" customWidth="1"/>
    <col min="14882" max="14882" width="4.140625" style="841" customWidth="1"/>
    <col min="14883" max="14884" width="11" style="841" customWidth="1"/>
    <col min="14885" max="14885" width="14.42578125" style="841" customWidth="1"/>
    <col min="14886" max="14886" width="4.140625" style="841" customWidth="1"/>
    <col min="14887" max="14887" width="14.42578125" style="841" customWidth="1"/>
    <col min="14888" max="15086" width="11" style="841"/>
    <col min="15087" max="15087" width="32.7109375" style="841" customWidth="1"/>
    <col min="15088" max="15091" width="10.7109375" style="841" customWidth="1"/>
    <col min="15092" max="15092" width="30.7109375" style="841" customWidth="1"/>
    <col min="15093" max="15098" width="10.140625" style="841" customWidth="1"/>
    <col min="15099" max="15099" width="28.28515625" style="841" customWidth="1"/>
    <col min="15100" max="15101" width="20.7109375" style="841" customWidth="1"/>
    <col min="15102" max="15117" width="11" style="841" customWidth="1"/>
    <col min="15118" max="15127" width="9.85546875" style="841" customWidth="1"/>
    <col min="15128" max="15131" width="11" style="841" customWidth="1"/>
    <col min="15132" max="15132" width="14.42578125" style="841" customWidth="1"/>
    <col min="15133" max="15133" width="4.140625" style="841" customWidth="1"/>
    <col min="15134" max="15134" width="13.28515625" style="841" customWidth="1"/>
    <col min="15135" max="15135" width="28.140625" style="841" customWidth="1"/>
    <col min="15136" max="15136" width="11" style="841" customWidth="1"/>
    <col min="15137" max="15137" width="14.42578125" style="841" customWidth="1"/>
    <col min="15138" max="15138" width="4.140625" style="841" customWidth="1"/>
    <col min="15139" max="15140" width="11" style="841" customWidth="1"/>
    <col min="15141" max="15141" width="14.42578125" style="841" customWidth="1"/>
    <col min="15142" max="15142" width="4.140625" style="841" customWidth="1"/>
    <col min="15143" max="15143" width="14.42578125" style="841" customWidth="1"/>
    <col min="15144" max="15342" width="11" style="841"/>
    <col min="15343" max="15343" width="32.7109375" style="841" customWidth="1"/>
    <col min="15344" max="15347" width="10.7109375" style="841" customWidth="1"/>
    <col min="15348" max="15348" width="30.7109375" style="841" customWidth="1"/>
    <col min="15349" max="15354" width="10.140625" style="841" customWidth="1"/>
    <col min="15355" max="15355" width="28.28515625" style="841" customWidth="1"/>
    <col min="15356" max="15357" width="20.7109375" style="841" customWidth="1"/>
    <col min="15358" max="15373" width="11" style="841" customWidth="1"/>
    <col min="15374" max="15383" width="9.85546875" style="841" customWidth="1"/>
    <col min="15384" max="15387" width="11" style="841" customWidth="1"/>
    <col min="15388" max="15388" width="14.42578125" style="841" customWidth="1"/>
    <col min="15389" max="15389" width="4.140625" style="841" customWidth="1"/>
    <col min="15390" max="15390" width="13.28515625" style="841" customWidth="1"/>
    <col min="15391" max="15391" width="28.140625" style="841" customWidth="1"/>
    <col min="15392" max="15392" width="11" style="841" customWidth="1"/>
    <col min="15393" max="15393" width="14.42578125" style="841" customWidth="1"/>
    <col min="15394" max="15394" width="4.140625" style="841" customWidth="1"/>
    <col min="15395" max="15396" width="11" style="841" customWidth="1"/>
    <col min="15397" max="15397" width="14.42578125" style="841" customWidth="1"/>
    <col min="15398" max="15398" width="4.140625" style="841" customWidth="1"/>
    <col min="15399" max="15399" width="14.42578125" style="841" customWidth="1"/>
    <col min="15400" max="15598" width="11" style="841"/>
    <col min="15599" max="15599" width="32.7109375" style="841" customWidth="1"/>
    <col min="15600" max="15603" width="10.7109375" style="841" customWidth="1"/>
    <col min="15604" max="15604" width="30.7109375" style="841" customWidth="1"/>
    <col min="15605" max="15610" width="10.140625" style="841" customWidth="1"/>
    <col min="15611" max="15611" width="28.28515625" style="841" customWidth="1"/>
    <col min="15612" max="15613" width="20.7109375" style="841" customWidth="1"/>
    <col min="15614" max="15629" width="11" style="841" customWidth="1"/>
    <col min="15630" max="15639" width="9.85546875" style="841" customWidth="1"/>
    <col min="15640" max="15643" width="11" style="841" customWidth="1"/>
    <col min="15644" max="15644" width="14.42578125" style="841" customWidth="1"/>
    <col min="15645" max="15645" width="4.140625" style="841" customWidth="1"/>
    <col min="15646" max="15646" width="13.28515625" style="841" customWidth="1"/>
    <col min="15647" max="15647" width="28.140625" style="841" customWidth="1"/>
    <col min="15648" max="15648" width="11" style="841" customWidth="1"/>
    <col min="15649" max="15649" width="14.42578125" style="841" customWidth="1"/>
    <col min="15650" max="15650" width="4.140625" style="841" customWidth="1"/>
    <col min="15651" max="15652" width="11" style="841" customWidth="1"/>
    <col min="15653" max="15653" width="14.42578125" style="841" customWidth="1"/>
    <col min="15654" max="15654" width="4.140625" style="841" customWidth="1"/>
    <col min="15655" max="15655" width="14.42578125" style="841" customWidth="1"/>
    <col min="15656" max="15854" width="11" style="841"/>
    <col min="15855" max="15855" width="32.7109375" style="841" customWidth="1"/>
    <col min="15856" max="15859" width="10.7109375" style="841" customWidth="1"/>
    <col min="15860" max="15860" width="30.7109375" style="841" customWidth="1"/>
    <col min="15861" max="15866" width="10.140625" style="841" customWidth="1"/>
    <col min="15867" max="15867" width="28.28515625" style="841" customWidth="1"/>
    <col min="15868" max="15869" width="20.7109375" style="841" customWidth="1"/>
    <col min="15870" max="15885" width="11" style="841" customWidth="1"/>
    <col min="15886" max="15895" width="9.85546875" style="841" customWidth="1"/>
    <col min="15896" max="15899" width="11" style="841" customWidth="1"/>
    <col min="15900" max="15900" width="14.42578125" style="841" customWidth="1"/>
    <col min="15901" max="15901" width="4.140625" style="841" customWidth="1"/>
    <col min="15902" max="15902" width="13.28515625" style="841" customWidth="1"/>
    <col min="15903" max="15903" width="28.140625" style="841" customWidth="1"/>
    <col min="15904" max="15904" width="11" style="841" customWidth="1"/>
    <col min="15905" max="15905" width="14.42578125" style="841" customWidth="1"/>
    <col min="15906" max="15906" width="4.140625" style="841" customWidth="1"/>
    <col min="15907" max="15908" width="11" style="841" customWidth="1"/>
    <col min="15909" max="15909" width="14.42578125" style="841" customWidth="1"/>
    <col min="15910" max="15910" width="4.140625" style="841" customWidth="1"/>
    <col min="15911" max="15911" width="14.42578125" style="841" customWidth="1"/>
    <col min="15912" max="16110" width="11" style="841"/>
    <col min="16111" max="16111" width="32.7109375" style="841" customWidth="1"/>
    <col min="16112" max="16115" width="10.7109375" style="841" customWidth="1"/>
    <col min="16116" max="16116" width="30.7109375" style="841" customWidth="1"/>
    <col min="16117" max="16122" width="10.140625" style="841" customWidth="1"/>
    <col min="16123" max="16123" width="28.28515625" style="841" customWidth="1"/>
    <col min="16124" max="16125" width="20.7109375" style="841" customWidth="1"/>
    <col min="16126" max="16141" width="11" style="841" customWidth="1"/>
    <col min="16142" max="16151" width="9.85546875" style="841" customWidth="1"/>
    <col min="16152" max="16155" width="11" style="841" customWidth="1"/>
    <col min="16156" max="16156" width="14.42578125" style="841" customWidth="1"/>
    <col min="16157" max="16157" width="4.140625" style="841" customWidth="1"/>
    <col min="16158" max="16158" width="13.28515625" style="841" customWidth="1"/>
    <col min="16159" max="16159" width="28.140625" style="841" customWidth="1"/>
    <col min="16160" max="16160" width="11" style="841" customWidth="1"/>
    <col min="16161" max="16161" width="14.42578125" style="841" customWidth="1"/>
    <col min="16162" max="16162" width="4.140625" style="841" customWidth="1"/>
    <col min="16163" max="16164" width="11" style="841" customWidth="1"/>
    <col min="16165" max="16165" width="14.42578125" style="841" customWidth="1"/>
    <col min="16166" max="16166" width="4.140625" style="841" customWidth="1"/>
    <col min="16167" max="16167" width="14.42578125" style="841" customWidth="1"/>
    <col min="16168" max="16384" width="11" style="841"/>
  </cols>
  <sheetData>
    <row r="1" spans="1:6" ht="24.75" customHeight="1">
      <c r="A1" s="811" t="s">
        <v>501</v>
      </c>
      <c r="E1" s="2546" t="s">
        <v>502</v>
      </c>
      <c r="F1" s="2546"/>
    </row>
    <row r="2" spans="1:6" ht="18.95" customHeight="1">
      <c r="F2" s="842"/>
    </row>
    <row r="3" spans="1:6" ht="18.95" customHeight="1">
      <c r="A3" s="2243" t="s">
        <v>2414</v>
      </c>
      <c r="B3" s="2244"/>
      <c r="C3" s="2245"/>
      <c r="D3" s="2244"/>
      <c r="E3" s="2553" t="s">
        <v>2413</v>
      </c>
      <c r="F3" s="2553"/>
    </row>
    <row r="4" spans="1:6" ht="18.95" customHeight="1">
      <c r="A4" s="2243" t="s">
        <v>360</v>
      </c>
      <c r="B4" s="2244"/>
      <c r="C4" s="2244"/>
      <c r="D4" s="2244"/>
      <c r="E4" s="2244"/>
      <c r="F4" s="2246" t="s">
        <v>260</v>
      </c>
    </row>
    <row r="5" spans="1:6" ht="18.95" customHeight="1">
      <c r="A5" s="2247"/>
      <c r="B5" s="2244"/>
      <c r="C5" s="2244"/>
      <c r="D5" s="2244"/>
      <c r="E5" s="2244"/>
      <c r="F5" s="2245"/>
    </row>
    <row r="6" spans="1:6" ht="16.5" customHeight="1">
      <c r="A6" s="1759" t="s">
        <v>2357</v>
      </c>
      <c r="B6" s="2522" t="s">
        <v>453</v>
      </c>
      <c r="C6" s="2522"/>
      <c r="D6" s="2522" t="s">
        <v>545</v>
      </c>
      <c r="E6" s="2522"/>
      <c r="F6" s="1658" t="s">
        <v>2356</v>
      </c>
    </row>
    <row r="7" spans="1:6" ht="12.95" customHeight="1">
      <c r="B7" s="2531" t="s">
        <v>455</v>
      </c>
      <c r="C7" s="2531"/>
      <c r="D7" s="2531" t="s">
        <v>323</v>
      </c>
      <c r="E7" s="2531"/>
    </row>
    <row r="8" spans="1:6" ht="12.95" customHeight="1">
      <c r="A8" s="674"/>
      <c r="B8" s="843" t="s">
        <v>15</v>
      </c>
      <c r="C8" s="843" t="s">
        <v>275</v>
      </c>
      <c r="D8" s="843" t="s">
        <v>15</v>
      </c>
      <c r="E8" s="843" t="s">
        <v>275</v>
      </c>
      <c r="F8" s="843"/>
    </row>
    <row r="9" spans="1:6" ht="12.95" customHeight="1">
      <c r="A9" s="214"/>
      <c r="B9" s="844" t="s">
        <v>33</v>
      </c>
      <c r="C9" s="844" t="s">
        <v>34</v>
      </c>
      <c r="D9" s="844" t="s">
        <v>33</v>
      </c>
      <c r="E9" s="844" t="s">
        <v>34</v>
      </c>
      <c r="F9" s="217"/>
    </row>
    <row r="10" spans="1:6" s="845" customFormat="1" ht="5.0999999999999996" customHeight="1">
      <c r="B10" s="846"/>
      <c r="C10" s="846"/>
      <c r="D10" s="846"/>
      <c r="E10" s="846"/>
      <c r="F10" s="846"/>
    </row>
    <row r="11" spans="1:6" s="845" customFormat="1" ht="17.100000000000001" customHeight="1">
      <c r="A11" s="51" t="s">
        <v>35</v>
      </c>
      <c r="B11" s="222">
        <f>SUM(B12:B19)</f>
        <v>110790</v>
      </c>
      <c r="C11" s="222">
        <f>SUM(C12:C19)</f>
        <v>62046</v>
      </c>
      <c r="D11" s="222">
        <f>SUM(D12:D19)</f>
        <v>27860</v>
      </c>
      <c r="E11" s="222">
        <f>SUM(E12:E19)</f>
        <v>15174</v>
      </c>
      <c r="F11" s="53" t="s">
        <v>36</v>
      </c>
    </row>
    <row r="12" spans="1:6" s="845" customFormat="1" ht="17.100000000000001" customHeight="1">
      <c r="A12" s="54" t="s">
        <v>37</v>
      </c>
      <c r="B12" s="55">
        <v>9265</v>
      </c>
      <c r="C12" s="55">
        <v>5251</v>
      </c>
      <c r="D12" s="55">
        <v>3700</v>
      </c>
      <c r="E12" s="55">
        <v>2013</v>
      </c>
      <c r="F12" s="56" t="s">
        <v>38</v>
      </c>
    </row>
    <row r="13" spans="1:6" s="845" customFormat="1" ht="17.100000000000001" customHeight="1">
      <c r="A13" s="54" t="s">
        <v>39</v>
      </c>
      <c r="B13" s="55">
        <v>9200</v>
      </c>
      <c r="C13" s="55">
        <v>5020</v>
      </c>
      <c r="D13" s="55">
        <v>6722</v>
      </c>
      <c r="E13" s="55">
        <v>3632</v>
      </c>
      <c r="F13" s="56" t="s">
        <v>40</v>
      </c>
    </row>
    <row r="14" spans="1:6" s="845" customFormat="1" ht="17.100000000000001" customHeight="1">
      <c r="A14" s="57" t="s">
        <v>41</v>
      </c>
      <c r="B14" s="55">
        <v>2119</v>
      </c>
      <c r="C14" s="55">
        <v>1245</v>
      </c>
      <c r="D14" s="55">
        <v>2119</v>
      </c>
      <c r="E14" s="55">
        <v>1245</v>
      </c>
      <c r="F14" s="56" t="s">
        <v>42</v>
      </c>
    </row>
    <row r="15" spans="1:6" s="845" customFormat="1" ht="17.100000000000001" customHeight="1">
      <c r="A15" s="58" t="s">
        <v>43</v>
      </c>
      <c r="B15" s="55">
        <v>13182</v>
      </c>
      <c r="C15" s="55">
        <v>7317</v>
      </c>
      <c r="D15" s="55">
        <v>2478</v>
      </c>
      <c r="E15" s="55">
        <v>1438</v>
      </c>
      <c r="F15" s="56" t="s">
        <v>44</v>
      </c>
    </row>
    <row r="16" spans="1:6" s="845" customFormat="1" ht="17.100000000000001" customHeight="1">
      <c r="A16" s="58" t="s">
        <v>45</v>
      </c>
      <c r="B16" s="55">
        <v>11656</v>
      </c>
      <c r="C16" s="55">
        <v>5836</v>
      </c>
      <c r="D16" s="55">
        <v>8334</v>
      </c>
      <c r="E16" s="55">
        <v>4088</v>
      </c>
      <c r="F16" s="56" t="s">
        <v>46</v>
      </c>
    </row>
    <row r="17" spans="1:6" s="845" customFormat="1" ht="17.100000000000001" customHeight="1">
      <c r="A17" s="58" t="s">
        <v>47</v>
      </c>
      <c r="B17" s="55">
        <v>38526</v>
      </c>
      <c r="C17" s="55">
        <v>21646</v>
      </c>
      <c r="D17" s="55">
        <v>1049</v>
      </c>
      <c r="E17" s="55">
        <v>620</v>
      </c>
      <c r="F17" s="56" t="s">
        <v>48</v>
      </c>
    </row>
    <row r="18" spans="1:6" s="845" customFormat="1" ht="17.100000000000001" customHeight="1">
      <c r="A18" s="58" t="s">
        <v>49</v>
      </c>
      <c r="B18" s="55">
        <v>18925</v>
      </c>
      <c r="C18" s="55">
        <v>10973</v>
      </c>
      <c r="D18" s="55">
        <v>3165</v>
      </c>
      <c r="E18" s="55">
        <v>1951</v>
      </c>
      <c r="F18" s="56" t="s">
        <v>50</v>
      </c>
    </row>
    <row r="19" spans="1:6" s="845" customFormat="1" ht="17.100000000000001" customHeight="1">
      <c r="A19" s="58" t="s">
        <v>51</v>
      </c>
      <c r="B19" s="55">
        <v>7917</v>
      </c>
      <c r="C19" s="55">
        <v>4758</v>
      </c>
      <c r="D19" s="55">
        <v>293</v>
      </c>
      <c r="E19" s="55">
        <v>187</v>
      </c>
      <c r="F19" s="56" t="s">
        <v>52</v>
      </c>
    </row>
    <row r="20" spans="1:6" s="845" customFormat="1" ht="17.100000000000001" customHeight="1">
      <c r="A20" s="59" t="s">
        <v>53</v>
      </c>
      <c r="B20" s="222">
        <f>SUM(B21:B28)</f>
        <v>61117</v>
      </c>
      <c r="C20" s="222">
        <f>SUM(C21:C28)</f>
        <v>34234</v>
      </c>
      <c r="D20" s="222">
        <f>SUM(D21:D28)</f>
        <v>9112</v>
      </c>
      <c r="E20" s="222">
        <f>SUM(E21:E28)</f>
        <v>5086</v>
      </c>
      <c r="F20" s="60" t="s">
        <v>54</v>
      </c>
    </row>
    <row r="21" spans="1:6" s="845" customFormat="1" ht="17.100000000000001" customHeight="1">
      <c r="A21" s="54" t="s">
        <v>55</v>
      </c>
      <c r="B21" s="55">
        <v>7545</v>
      </c>
      <c r="C21" s="55">
        <v>4175</v>
      </c>
      <c r="D21" s="55">
        <v>781</v>
      </c>
      <c r="E21" s="55">
        <v>428</v>
      </c>
      <c r="F21" s="61" t="s">
        <v>56</v>
      </c>
    </row>
    <row r="22" spans="1:6" s="845" customFormat="1" ht="17.100000000000001" customHeight="1">
      <c r="A22" s="54" t="s">
        <v>57</v>
      </c>
      <c r="B22" s="55">
        <v>4629</v>
      </c>
      <c r="C22" s="55">
        <v>2554</v>
      </c>
      <c r="D22" s="55">
        <v>2641</v>
      </c>
      <c r="E22" s="55">
        <v>1500</v>
      </c>
      <c r="F22" s="61" t="s">
        <v>58</v>
      </c>
    </row>
    <row r="23" spans="1:6" s="845" customFormat="1" ht="17.100000000000001" customHeight="1">
      <c r="A23" s="54" t="s">
        <v>59</v>
      </c>
      <c r="B23" s="55">
        <v>3475</v>
      </c>
      <c r="C23" s="55">
        <v>1886</v>
      </c>
      <c r="D23" s="55">
        <v>2009</v>
      </c>
      <c r="E23" s="55">
        <v>1075</v>
      </c>
      <c r="F23" s="61" t="s">
        <v>60</v>
      </c>
    </row>
    <row r="24" spans="1:6" s="845" customFormat="1" ht="17.100000000000001" customHeight="1">
      <c r="A24" s="54" t="s">
        <v>61</v>
      </c>
      <c r="B24" s="55">
        <v>5827</v>
      </c>
      <c r="C24" s="55">
        <v>3147</v>
      </c>
      <c r="D24" s="55">
        <v>2053</v>
      </c>
      <c r="E24" s="55">
        <v>1097</v>
      </c>
      <c r="F24" s="56" t="s">
        <v>62</v>
      </c>
    </row>
    <row r="25" spans="1:6" s="845" customFormat="1" ht="17.100000000000001" customHeight="1">
      <c r="A25" s="54" t="s">
        <v>63</v>
      </c>
      <c r="B25" s="55">
        <v>2871</v>
      </c>
      <c r="C25" s="55">
        <v>1584</v>
      </c>
      <c r="D25" s="55">
        <v>203</v>
      </c>
      <c r="E25" s="55">
        <v>108</v>
      </c>
      <c r="F25" s="61" t="s">
        <v>64</v>
      </c>
    </row>
    <row r="26" spans="1:6" s="845" customFormat="1" ht="17.100000000000001" customHeight="1">
      <c r="A26" s="54" t="s">
        <v>65</v>
      </c>
      <c r="B26" s="55">
        <v>13750</v>
      </c>
      <c r="C26" s="55">
        <v>7948</v>
      </c>
      <c r="D26" s="55">
        <v>1425</v>
      </c>
      <c r="E26" s="55">
        <v>878</v>
      </c>
      <c r="F26" s="61" t="s">
        <v>66</v>
      </c>
    </row>
    <row r="27" spans="1:6" s="845" customFormat="1" ht="17.100000000000001" customHeight="1">
      <c r="A27" s="54" t="s">
        <v>67</v>
      </c>
      <c r="B27" s="55">
        <v>16336</v>
      </c>
      <c r="C27" s="55">
        <v>9239</v>
      </c>
      <c r="D27" s="55">
        <v>0</v>
      </c>
      <c r="E27" s="55">
        <v>0</v>
      </c>
      <c r="F27" s="61" t="s">
        <v>68</v>
      </c>
    </row>
    <row r="28" spans="1:6" s="845" customFormat="1" ht="17.100000000000001" customHeight="1">
      <c r="A28" s="54" t="s">
        <v>69</v>
      </c>
      <c r="B28" s="55">
        <v>6684</v>
      </c>
      <c r="C28" s="55">
        <v>3701</v>
      </c>
      <c r="D28" s="55">
        <v>0</v>
      </c>
      <c r="E28" s="55">
        <v>0</v>
      </c>
      <c r="F28" s="61" t="s">
        <v>70</v>
      </c>
    </row>
    <row r="29" spans="1:6" s="845" customFormat="1" ht="17.100000000000001" customHeight="1">
      <c r="A29" s="51" t="s">
        <v>71</v>
      </c>
      <c r="B29" s="222">
        <f>SUM(B30:B38)</f>
        <v>143060</v>
      </c>
      <c r="C29" s="222">
        <f>SUM(C30:C38)</f>
        <v>74720</v>
      </c>
      <c r="D29" s="222">
        <f>SUM(D30:D38)</f>
        <v>29381</v>
      </c>
      <c r="E29" s="222">
        <f>SUM(E30:E38)</f>
        <v>15100</v>
      </c>
      <c r="F29" s="53" t="s">
        <v>72</v>
      </c>
    </row>
    <row r="30" spans="1:6" s="845" customFormat="1" ht="17.100000000000001" customHeight="1">
      <c r="A30" s="62" t="s">
        <v>73</v>
      </c>
      <c r="B30" s="55">
        <v>29148</v>
      </c>
      <c r="C30" s="55">
        <v>15192</v>
      </c>
      <c r="D30" s="55">
        <v>2303</v>
      </c>
      <c r="E30" s="55">
        <v>1140</v>
      </c>
      <c r="F30" s="56" t="s">
        <v>74</v>
      </c>
    </row>
    <row r="31" spans="1:6" s="845" customFormat="1" ht="17.100000000000001" customHeight="1">
      <c r="A31" s="63" t="s">
        <v>75</v>
      </c>
      <c r="B31" s="55">
        <v>8229</v>
      </c>
      <c r="C31" s="55">
        <v>4037</v>
      </c>
      <c r="D31" s="55">
        <v>3715</v>
      </c>
      <c r="E31" s="55">
        <v>1793</v>
      </c>
      <c r="F31" s="56" t="s">
        <v>76</v>
      </c>
    </row>
    <row r="32" spans="1:6" s="845" customFormat="1" ht="17.100000000000001" customHeight="1">
      <c r="A32" s="62" t="s">
        <v>77</v>
      </c>
      <c r="B32" s="55">
        <v>7635</v>
      </c>
      <c r="C32" s="55">
        <v>3993</v>
      </c>
      <c r="D32" s="55">
        <v>1579</v>
      </c>
      <c r="E32" s="55">
        <v>821</v>
      </c>
      <c r="F32" s="56" t="s">
        <v>78</v>
      </c>
    </row>
    <row r="33" spans="1:6" s="845" customFormat="1" ht="17.100000000000001" customHeight="1">
      <c r="A33" s="54" t="s">
        <v>79</v>
      </c>
      <c r="B33" s="55">
        <v>44509</v>
      </c>
      <c r="C33" s="55">
        <v>23799</v>
      </c>
      <c r="D33" s="55">
        <v>314</v>
      </c>
      <c r="E33" s="55">
        <v>172</v>
      </c>
      <c r="F33" s="56" t="s">
        <v>80</v>
      </c>
    </row>
    <row r="34" spans="1:6" s="845" customFormat="1" ht="17.100000000000001" customHeight="1">
      <c r="A34" s="63" t="s">
        <v>81</v>
      </c>
      <c r="B34" s="55">
        <v>5837</v>
      </c>
      <c r="C34" s="55">
        <v>3066</v>
      </c>
      <c r="D34" s="55">
        <v>1558</v>
      </c>
      <c r="E34" s="55">
        <v>767</v>
      </c>
      <c r="F34" s="56" t="s">
        <v>1535</v>
      </c>
    </row>
    <row r="35" spans="1:6" s="845" customFormat="1" ht="17.100000000000001" customHeight="1">
      <c r="A35" s="54" t="s">
        <v>82</v>
      </c>
      <c r="B35" s="55">
        <v>10496</v>
      </c>
      <c r="C35" s="55">
        <v>5264</v>
      </c>
      <c r="D35" s="55">
        <v>1409</v>
      </c>
      <c r="E35" s="55">
        <v>726</v>
      </c>
      <c r="F35" s="56" t="s">
        <v>83</v>
      </c>
    </row>
    <row r="36" spans="1:6" s="845" customFormat="1" ht="17.100000000000001" customHeight="1">
      <c r="A36" s="54" t="s">
        <v>84</v>
      </c>
      <c r="B36" s="55">
        <v>17878</v>
      </c>
      <c r="C36" s="55">
        <v>9280</v>
      </c>
      <c r="D36" s="55">
        <v>9374</v>
      </c>
      <c r="E36" s="55">
        <v>4898</v>
      </c>
      <c r="F36" s="56" t="s">
        <v>85</v>
      </c>
    </row>
    <row r="37" spans="1:6" s="845" customFormat="1" ht="17.100000000000001" customHeight="1">
      <c r="A37" s="54" t="s">
        <v>86</v>
      </c>
      <c r="B37" s="55">
        <v>14128</v>
      </c>
      <c r="C37" s="55">
        <v>7406</v>
      </c>
      <c r="D37" s="55">
        <v>4163</v>
      </c>
      <c r="E37" s="55">
        <v>2229</v>
      </c>
      <c r="F37" s="56" t="s">
        <v>87</v>
      </c>
    </row>
    <row r="38" spans="1:6" s="845" customFormat="1" ht="17.100000000000001" customHeight="1">
      <c r="A38" s="54" t="s">
        <v>88</v>
      </c>
      <c r="B38" s="55">
        <v>5200</v>
      </c>
      <c r="C38" s="55">
        <v>2683</v>
      </c>
      <c r="D38" s="55">
        <v>4966</v>
      </c>
      <c r="E38" s="55">
        <v>2554</v>
      </c>
      <c r="F38" s="56" t="s">
        <v>89</v>
      </c>
    </row>
    <row r="39" spans="1:6" s="845" customFormat="1" ht="17.100000000000001" customHeight="1">
      <c r="A39" s="64" t="s">
        <v>90</v>
      </c>
      <c r="B39" s="222">
        <f>SUM(B40:B46)</f>
        <v>153324</v>
      </c>
      <c r="C39" s="222">
        <f>SUM(C40:C46)</f>
        <v>79829</v>
      </c>
      <c r="D39" s="222">
        <f>SUM(D40:D46)</f>
        <v>37578</v>
      </c>
      <c r="E39" s="222">
        <f>SUM(E40:E46)</f>
        <v>19087</v>
      </c>
      <c r="F39" s="53" t="s">
        <v>91</v>
      </c>
    </row>
    <row r="40" spans="1:6" s="845" customFormat="1" ht="17.100000000000001" customHeight="1">
      <c r="A40" s="62" t="s">
        <v>92</v>
      </c>
      <c r="B40" s="55">
        <v>34639</v>
      </c>
      <c r="C40" s="55">
        <v>17911</v>
      </c>
      <c r="D40" s="55">
        <v>10707</v>
      </c>
      <c r="E40" s="55">
        <v>5436</v>
      </c>
      <c r="F40" s="61" t="s">
        <v>93</v>
      </c>
    </row>
    <row r="41" spans="1:6" s="845" customFormat="1" ht="17.100000000000001" customHeight="1">
      <c r="A41" s="62" t="s">
        <v>94</v>
      </c>
      <c r="B41" s="55">
        <v>18568</v>
      </c>
      <c r="C41" s="55">
        <v>9627</v>
      </c>
      <c r="D41" s="55">
        <v>6653</v>
      </c>
      <c r="E41" s="55">
        <v>3293</v>
      </c>
      <c r="F41" s="56" t="s">
        <v>95</v>
      </c>
    </row>
    <row r="42" spans="1:6" s="845" customFormat="1" ht="17.100000000000001" customHeight="1">
      <c r="A42" s="62" t="s">
        <v>96</v>
      </c>
      <c r="B42" s="55">
        <v>14806</v>
      </c>
      <c r="C42" s="55">
        <v>7552</v>
      </c>
      <c r="D42" s="55">
        <v>0</v>
      </c>
      <c r="E42" s="55">
        <v>0</v>
      </c>
      <c r="F42" s="56" t="s">
        <v>97</v>
      </c>
    </row>
    <row r="43" spans="1:6" s="845" customFormat="1" ht="17.100000000000001" customHeight="1">
      <c r="A43" s="62" t="s">
        <v>98</v>
      </c>
      <c r="B43" s="55">
        <v>32076</v>
      </c>
      <c r="C43" s="55">
        <v>16932</v>
      </c>
      <c r="D43" s="55">
        <v>919</v>
      </c>
      <c r="E43" s="55">
        <v>481</v>
      </c>
      <c r="F43" s="56" t="s">
        <v>99</v>
      </c>
    </row>
    <row r="44" spans="1:6" s="847" customFormat="1" ht="17.100000000000001" customHeight="1">
      <c r="A44" s="62" t="s">
        <v>100</v>
      </c>
      <c r="B44" s="55">
        <v>22155</v>
      </c>
      <c r="C44" s="55">
        <v>11062</v>
      </c>
      <c r="D44" s="55">
        <v>9985</v>
      </c>
      <c r="E44" s="55">
        <v>4954</v>
      </c>
      <c r="F44" s="61" t="s">
        <v>101</v>
      </c>
    </row>
    <row r="45" spans="1:6" s="845" customFormat="1" ht="17.100000000000001" customHeight="1">
      <c r="A45" s="62" t="s">
        <v>102</v>
      </c>
      <c r="B45" s="55">
        <v>10540</v>
      </c>
      <c r="C45" s="55">
        <v>5628</v>
      </c>
      <c r="D45" s="55">
        <v>4125</v>
      </c>
      <c r="E45" s="55">
        <v>2122</v>
      </c>
      <c r="F45" s="61" t="s">
        <v>103</v>
      </c>
    </row>
    <row r="46" spans="1:6" s="845" customFormat="1" ht="17.100000000000001" customHeight="1">
      <c r="A46" s="62" t="s">
        <v>104</v>
      </c>
      <c r="B46" s="55">
        <v>20540</v>
      </c>
      <c r="C46" s="55">
        <v>11117</v>
      </c>
      <c r="D46" s="55">
        <v>5189</v>
      </c>
      <c r="E46" s="55">
        <v>2801</v>
      </c>
      <c r="F46" s="56" t="s">
        <v>105</v>
      </c>
    </row>
    <row r="47" spans="1:6" s="845" customFormat="1" ht="17.100000000000001" customHeight="1">
      <c r="A47" s="65" t="s">
        <v>106</v>
      </c>
      <c r="B47" s="222">
        <f>SUM(B48:B52)</f>
        <v>78376</v>
      </c>
      <c r="C47" s="222">
        <f>SUM(C48:C52)</f>
        <v>41954</v>
      </c>
      <c r="D47" s="222">
        <f>SUM(D48:D52)</f>
        <v>28036</v>
      </c>
      <c r="E47" s="222">
        <f>SUM(E48:E52)</f>
        <v>14930</v>
      </c>
      <c r="F47" s="53" t="s">
        <v>107</v>
      </c>
    </row>
    <row r="48" spans="1:6" s="845" customFormat="1" ht="17.100000000000001" customHeight="1">
      <c r="A48" s="66" t="s">
        <v>108</v>
      </c>
      <c r="B48" s="55">
        <v>17621</v>
      </c>
      <c r="C48" s="55">
        <v>8559</v>
      </c>
      <c r="D48" s="55">
        <v>10776</v>
      </c>
      <c r="E48" s="55">
        <v>5328</v>
      </c>
      <c r="F48" s="56" t="s">
        <v>109</v>
      </c>
    </row>
    <row r="49" spans="1:6" s="300" customFormat="1" ht="17.100000000000001" customHeight="1">
      <c r="A49" s="62" t="s">
        <v>110</v>
      </c>
      <c r="B49" s="55">
        <v>17530</v>
      </c>
      <c r="C49" s="55">
        <v>9831</v>
      </c>
      <c r="D49" s="55">
        <v>6068</v>
      </c>
      <c r="E49" s="55">
        <v>3426</v>
      </c>
      <c r="F49" s="56" t="s">
        <v>111</v>
      </c>
    </row>
    <row r="50" spans="1:6" s="845" customFormat="1" ht="17.100000000000001" customHeight="1">
      <c r="A50" s="62" t="s">
        <v>112</v>
      </c>
      <c r="B50" s="55">
        <v>13180</v>
      </c>
      <c r="C50" s="55">
        <v>7670</v>
      </c>
      <c r="D50" s="55">
        <v>4747</v>
      </c>
      <c r="E50" s="55">
        <v>2891</v>
      </c>
      <c r="F50" s="56" t="s">
        <v>113</v>
      </c>
    </row>
    <row r="51" spans="1:6" s="845" customFormat="1" ht="17.100000000000001" customHeight="1">
      <c r="A51" s="62" t="s">
        <v>114</v>
      </c>
      <c r="B51" s="55">
        <v>11440</v>
      </c>
      <c r="C51" s="55">
        <v>6141</v>
      </c>
      <c r="D51" s="55">
        <v>3981</v>
      </c>
      <c r="E51" s="55">
        <v>2080</v>
      </c>
      <c r="F51" s="56" t="s">
        <v>115</v>
      </c>
    </row>
    <row r="52" spans="1:6" s="845" customFormat="1" ht="17.100000000000001" customHeight="1">
      <c r="A52" s="62" t="s">
        <v>116</v>
      </c>
      <c r="B52" s="55">
        <v>18605</v>
      </c>
      <c r="C52" s="55">
        <v>9753</v>
      </c>
      <c r="D52" s="55">
        <v>2464</v>
      </c>
      <c r="E52" s="55">
        <v>1205</v>
      </c>
      <c r="F52" s="61" t="s">
        <v>117</v>
      </c>
    </row>
    <row r="53" spans="1:6" s="845" customFormat="1" ht="12.75" customHeight="1">
      <c r="A53" s="303"/>
      <c r="B53" s="841"/>
      <c r="C53" s="841"/>
      <c r="D53" s="841"/>
      <c r="E53" s="841"/>
      <c r="F53" s="848"/>
    </row>
    <row r="54" spans="1:6" s="845" customFormat="1" ht="12.75" customHeight="1">
      <c r="A54" s="298"/>
      <c r="B54" s="841"/>
      <c r="C54" s="841"/>
      <c r="D54" s="841"/>
      <c r="E54" s="841"/>
      <c r="F54" s="848"/>
    </row>
    <row r="55" spans="1:6" s="845" customFormat="1" ht="17.25" customHeight="1">
      <c r="A55" s="849" t="s">
        <v>501</v>
      </c>
      <c r="B55" s="850"/>
      <c r="C55" s="850"/>
      <c r="D55" s="851"/>
      <c r="E55" s="2539" t="s">
        <v>502</v>
      </c>
      <c r="F55" s="2539"/>
    </row>
    <row r="56" spans="1:6" s="845" customFormat="1" ht="12.75" customHeight="1">
      <c r="A56" s="850"/>
      <c r="B56" s="850"/>
      <c r="C56" s="850"/>
      <c r="D56" s="851"/>
      <c r="E56" s="851"/>
      <c r="F56" s="852"/>
    </row>
    <row r="57" spans="1:6" s="845" customFormat="1" ht="20.25" customHeight="1">
      <c r="A57" s="1781" t="s">
        <v>2414</v>
      </c>
      <c r="B57" s="850"/>
      <c r="C57" s="853"/>
      <c r="D57" s="851"/>
      <c r="E57" s="2552" t="s">
        <v>2413</v>
      </c>
      <c r="F57" s="2552"/>
    </row>
    <row r="58" spans="1:6" s="845" customFormat="1" ht="18.75" customHeight="1">
      <c r="A58" s="691" t="s">
        <v>268</v>
      </c>
      <c r="B58" s="850"/>
      <c r="C58" s="850"/>
      <c r="D58" s="851"/>
      <c r="E58" s="851"/>
      <c r="F58" s="854" t="s">
        <v>521</v>
      </c>
    </row>
    <row r="59" spans="1:6" s="845" customFormat="1" ht="12.75" customHeight="1">
      <c r="A59" s="855"/>
      <c r="B59" s="850"/>
      <c r="C59" s="850"/>
      <c r="D59" s="851"/>
      <c r="E59" s="851"/>
      <c r="F59" s="850"/>
    </row>
    <row r="60" spans="1:6" s="845" customFormat="1" ht="15" customHeight="1">
      <c r="A60" s="1759" t="s">
        <v>2357</v>
      </c>
      <c r="B60" s="2517" t="s">
        <v>453</v>
      </c>
      <c r="C60" s="2517"/>
      <c r="D60" s="2517" t="s">
        <v>545</v>
      </c>
      <c r="E60" s="2517"/>
      <c r="F60" s="1658" t="s">
        <v>2356</v>
      </c>
    </row>
    <row r="61" spans="1:6" s="845" customFormat="1" ht="15" customHeight="1">
      <c r="A61" s="850"/>
      <c r="B61" s="2530" t="s">
        <v>455</v>
      </c>
      <c r="C61" s="2530"/>
      <c r="D61" s="2530" t="s">
        <v>323</v>
      </c>
      <c r="E61" s="2530"/>
      <c r="F61" s="850"/>
    </row>
    <row r="62" spans="1:6" s="845" customFormat="1" ht="15" customHeight="1">
      <c r="A62" s="692"/>
      <c r="B62" s="830" t="s">
        <v>15</v>
      </c>
      <c r="C62" s="830" t="s">
        <v>275</v>
      </c>
      <c r="D62" s="831" t="s">
        <v>15</v>
      </c>
      <c r="E62" s="831" t="s">
        <v>275</v>
      </c>
      <c r="F62" s="830"/>
    </row>
    <row r="63" spans="1:6" s="845" customFormat="1" ht="15" customHeight="1">
      <c r="A63" s="252"/>
      <c r="B63" s="856" t="s">
        <v>33</v>
      </c>
      <c r="C63" s="856" t="s">
        <v>34</v>
      </c>
      <c r="D63" s="857" t="s">
        <v>33</v>
      </c>
      <c r="E63" s="857" t="s">
        <v>34</v>
      </c>
      <c r="F63" s="256"/>
    </row>
    <row r="64" spans="1:6" s="845" customFormat="1" ht="15" customHeight="1">
      <c r="A64" s="858"/>
      <c r="B64" s="859"/>
      <c r="C64" s="859"/>
      <c r="D64" s="860"/>
      <c r="E64" s="860"/>
      <c r="F64" s="859"/>
    </row>
    <row r="65" spans="1:6" s="845" customFormat="1" ht="15" customHeight="1">
      <c r="A65" s="85" t="s">
        <v>120</v>
      </c>
      <c r="B65" s="260">
        <f>SUM(B66:B74)</f>
        <v>218759</v>
      </c>
      <c r="C65" s="260">
        <f>SUM(C66:C74)</f>
        <v>116841</v>
      </c>
      <c r="D65" s="260">
        <f>SUM(D66:D74)</f>
        <v>36161</v>
      </c>
      <c r="E65" s="260">
        <f>SUM(E66:E74)</f>
        <v>19735</v>
      </c>
      <c r="F65" s="96" t="s">
        <v>121</v>
      </c>
    </row>
    <row r="66" spans="1:6" s="845" customFormat="1" ht="15" customHeight="1">
      <c r="A66" s="261" t="s">
        <v>122</v>
      </c>
      <c r="B66" s="55">
        <v>7194</v>
      </c>
      <c r="C66" s="55">
        <v>3833</v>
      </c>
      <c r="D66" s="55">
        <v>2078</v>
      </c>
      <c r="E66" s="55">
        <v>1085</v>
      </c>
      <c r="F66" s="262" t="s">
        <v>123</v>
      </c>
    </row>
    <row r="67" spans="1:6" s="845" customFormat="1" ht="15" customHeight="1">
      <c r="A67" s="261" t="s">
        <v>124</v>
      </c>
      <c r="B67" s="55">
        <v>18451</v>
      </c>
      <c r="C67" s="55">
        <v>9389</v>
      </c>
      <c r="D67" s="55">
        <v>2144</v>
      </c>
      <c r="E67" s="55">
        <v>1034</v>
      </c>
      <c r="F67" s="262" t="s">
        <v>125</v>
      </c>
    </row>
    <row r="68" spans="1:6" s="845" customFormat="1" ht="15" customHeight="1">
      <c r="A68" s="263" t="s">
        <v>220</v>
      </c>
      <c r="B68" s="264">
        <v>94451</v>
      </c>
      <c r="C68" s="264">
        <v>49935</v>
      </c>
      <c r="D68" s="264">
        <v>0</v>
      </c>
      <c r="E68" s="264">
        <v>0</v>
      </c>
      <c r="F68" s="262" t="s">
        <v>127</v>
      </c>
    </row>
    <row r="69" spans="1:6" s="845" customFormat="1" ht="15" customHeight="1">
      <c r="A69" s="261" t="s">
        <v>128</v>
      </c>
      <c r="B69" s="55">
        <v>23675</v>
      </c>
      <c r="C69" s="55">
        <v>12939</v>
      </c>
      <c r="D69" s="55">
        <v>8703</v>
      </c>
      <c r="E69" s="55">
        <v>4755</v>
      </c>
      <c r="F69" s="262" t="s">
        <v>129</v>
      </c>
    </row>
    <row r="70" spans="1:6" s="845" customFormat="1" ht="15" customHeight="1">
      <c r="A70" s="261" t="s">
        <v>130</v>
      </c>
      <c r="B70" s="55">
        <v>11543</v>
      </c>
      <c r="C70" s="55">
        <v>6295</v>
      </c>
      <c r="D70" s="55">
        <v>4624</v>
      </c>
      <c r="E70" s="55">
        <v>2519</v>
      </c>
      <c r="F70" s="262" t="s">
        <v>131</v>
      </c>
    </row>
    <row r="71" spans="1:6" s="845" customFormat="1" ht="15" customHeight="1">
      <c r="A71" s="261" t="s">
        <v>132</v>
      </c>
      <c r="B71" s="55">
        <v>14692</v>
      </c>
      <c r="C71" s="55">
        <v>7739</v>
      </c>
      <c r="D71" s="55">
        <v>5677</v>
      </c>
      <c r="E71" s="55">
        <v>3125</v>
      </c>
      <c r="F71" s="262" t="s">
        <v>133</v>
      </c>
    </row>
    <row r="72" spans="1:6" s="845" customFormat="1" ht="15" customHeight="1">
      <c r="A72" s="261" t="s">
        <v>134</v>
      </c>
      <c r="B72" s="55">
        <v>17451</v>
      </c>
      <c r="C72" s="55">
        <v>9513</v>
      </c>
      <c r="D72" s="55">
        <v>2429</v>
      </c>
      <c r="E72" s="55">
        <v>1291</v>
      </c>
      <c r="F72" s="262" t="s">
        <v>135</v>
      </c>
    </row>
    <row r="73" spans="1:6" s="845" customFormat="1" ht="15" customHeight="1">
      <c r="A73" s="261" t="s">
        <v>136</v>
      </c>
      <c r="B73" s="55">
        <v>18470</v>
      </c>
      <c r="C73" s="55">
        <v>10007</v>
      </c>
      <c r="D73" s="55">
        <v>5010</v>
      </c>
      <c r="E73" s="55">
        <v>2788</v>
      </c>
      <c r="F73" s="262" t="s">
        <v>137</v>
      </c>
    </row>
    <row r="74" spans="1:6" s="845" customFormat="1" ht="15" customHeight="1">
      <c r="A74" s="261" t="s">
        <v>138</v>
      </c>
      <c r="B74" s="55">
        <v>12832</v>
      </c>
      <c r="C74" s="55">
        <v>7191</v>
      </c>
      <c r="D74" s="55">
        <v>5496</v>
      </c>
      <c r="E74" s="55">
        <v>3138</v>
      </c>
      <c r="F74" s="262" t="s">
        <v>139</v>
      </c>
    </row>
    <row r="75" spans="1:6" s="845" customFormat="1" ht="15" customHeight="1">
      <c r="A75" s="93" t="s">
        <v>140</v>
      </c>
      <c r="B75" s="260">
        <f>SUM(B76:B83)</f>
        <v>135248</v>
      </c>
      <c r="C75" s="260">
        <f>SUM(C76:C83)</f>
        <v>73375</v>
      </c>
      <c r="D75" s="260">
        <f>SUM(D76:D83)</f>
        <v>44801</v>
      </c>
      <c r="E75" s="260">
        <f>SUM(E76:E83)</f>
        <v>24638</v>
      </c>
      <c r="F75" s="94" t="s">
        <v>141</v>
      </c>
    </row>
    <row r="76" spans="1:6" s="845" customFormat="1" ht="15" customHeight="1">
      <c r="A76" s="261" t="s">
        <v>142</v>
      </c>
      <c r="B76" s="55">
        <v>14554</v>
      </c>
      <c r="C76" s="55">
        <v>7772</v>
      </c>
      <c r="D76" s="55">
        <v>7932</v>
      </c>
      <c r="E76" s="55">
        <v>4140</v>
      </c>
      <c r="F76" s="262" t="s">
        <v>143</v>
      </c>
    </row>
    <row r="77" spans="1:6" s="845" customFormat="1" ht="15" customHeight="1">
      <c r="A77" s="261" t="s">
        <v>144</v>
      </c>
      <c r="B77" s="55">
        <v>7628</v>
      </c>
      <c r="C77" s="55">
        <v>4030</v>
      </c>
      <c r="D77" s="55">
        <v>4334</v>
      </c>
      <c r="E77" s="55">
        <v>2233</v>
      </c>
      <c r="F77" s="262" t="s">
        <v>145</v>
      </c>
    </row>
    <row r="78" spans="1:6" s="845" customFormat="1" ht="15" customHeight="1">
      <c r="A78" s="261" t="s">
        <v>146</v>
      </c>
      <c r="B78" s="55">
        <v>14551</v>
      </c>
      <c r="C78" s="55">
        <v>8533</v>
      </c>
      <c r="D78" s="55">
        <v>6615</v>
      </c>
      <c r="E78" s="55">
        <v>4022</v>
      </c>
      <c r="F78" s="262" t="s">
        <v>147</v>
      </c>
    </row>
    <row r="79" spans="1:6" s="845" customFormat="1" ht="15" customHeight="1">
      <c r="A79" s="261" t="s">
        <v>148</v>
      </c>
      <c r="B79" s="55">
        <v>12748</v>
      </c>
      <c r="C79" s="55">
        <v>6323</v>
      </c>
      <c r="D79" s="55">
        <v>5082</v>
      </c>
      <c r="E79" s="55">
        <v>2575</v>
      </c>
      <c r="F79" s="262" t="s">
        <v>149</v>
      </c>
    </row>
    <row r="80" spans="1:6" ht="14.1" customHeight="1">
      <c r="A80" s="261" t="s">
        <v>150</v>
      </c>
      <c r="B80" s="55">
        <v>49028</v>
      </c>
      <c r="C80" s="55">
        <v>26653</v>
      </c>
      <c r="D80" s="55">
        <v>11500</v>
      </c>
      <c r="E80" s="55">
        <v>6388</v>
      </c>
      <c r="F80" s="262" t="s">
        <v>151</v>
      </c>
    </row>
    <row r="81" spans="1:6" s="300" customFormat="1" ht="12.95" customHeight="1">
      <c r="A81" s="261" t="s">
        <v>152</v>
      </c>
      <c r="B81" s="55">
        <v>8640</v>
      </c>
      <c r="C81" s="55">
        <v>4866</v>
      </c>
      <c r="D81" s="55">
        <v>3809</v>
      </c>
      <c r="E81" s="55">
        <v>2181</v>
      </c>
      <c r="F81" s="262" t="s">
        <v>153</v>
      </c>
    </row>
    <row r="82" spans="1:6" ht="14.25" customHeight="1">
      <c r="A82" s="261" t="s">
        <v>154</v>
      </c>
      <c r="B82" s="55">
        <v>21855</v>
      </c>
      <c r="C82" s="55">
        <v>11690</v>
      </c>
      <c r="D82" s="55">
        <v>3831</v>
      </c>
      <c r="E82" s="55">
        <v>2106</v>
      </c>
      <c r="F82" s="262" t="s">
        <v>1823</v>
      </c>
    </row>
    <row r="83" spans="1:6" ht="15">
      <c r="A83" s="261" t="s">
        <v>155</v>
      </c>
      <c r="B83" s="55">
        <v>6244</v>
      </c>
      <c r="C83" s="55">
        <v>3508</v>
      </c>
      <c r="D83" s="55">
        <v>1698</v>
      </c>
      <c r="E83" s="55">
        <v>993</v>
      </c>
      <c r="F83" s="262" t="s">
        <v>156</v>
      </c>
    </row>
    <row r="84" spans="1:6" ht="14.25">
      <c r="A84" s="95" t="s">
        <v>157</v>
      </c>
      <c r="B84" s="260">
        <f>SUM(B85:B89)</f>
        <v>62946</v>
      </c>
      <c r="C84" s="260">
        <f>SUM(C85:C89)</f>
        <v>33597</v>
      </c>
      <c r="D84" s="260">
        <f>SUM(D85:D89)</f>
        <v>27719</v>
      </c>
      <c r="E84" s="260">
        <f>SUM(E85:E89)</f>
        <v>15043</v>
      </c>
      <c r="F84" s="96" t="s">
        <v>158</v>
      </c>
    </row>
    <row r="85" spans="1:6" ht="12.95" customHeight="1">
      <c r="A85" s="261" t="s">
        <v>159</v>
      </c>
      <c r="B85" s="55">
        <v>17456</v>
      </c>
      <c r="C85" s="55">
        <v>9504</v>
      </c>
      <c r="D85" s="55">
        <v>3684</v>
      </c>
      <c r="E85" s="55">
        <v>2136</v>
      </c>
      <c r="F85" s="262" t="s">
        <v>160</v>
      </c>
    </row>
    <row r="86" spans="1:6" ht="12.95" customHeight="1">
      <c r="A86" s="261" t="s">
        <v>161</v>
      </c>
      <c r="B86" s="55">
        <v>11167</v>
      </c>
      <c r="C86" s="55">
        <v>5793</v>
      </c>
      <c r="D86" s="55">
        <v>4930</v>
      </c>
      <c r="E86" s="55">
        <v>2589</v>
      </c>
      <c r="F86" s="262" t="s">
        <v>162</v>
      </c>
    </row>
    <row r="87" spans="1:6" ht="18" customHeight="1">
      <c r="A87" s="261" t="s">
        <v>163</v>
      </c>
      <c r="B87" s="55">
        <v>12134</v>
      </c>
      <c r="C87" s="55">
        <v>6292</v>
      </c>
      <c r="D87" s="55">
        <v>5971</v>
      </c>
      <c r="E87" s="55">
        <v>3124</v>
      </c>
      <c r="F87" s="262" t="s">
        <v>164</v>
      </c>
    </row>
    <row r="88" spans="1:6" ht="15">
      <c r="A88" s="261" t="s">
        <v>165</v>
      </c>
      <c r="B88" s="55">
        <v>10657</v>
      </c>
      <c r="C88" s="55">
        <v>5703</v>
      </c>
      <c r="D88" s="55">
        <v>5484</v>
      </c>
      <c r="E88" s="55">
        <v>3003</v>
      </c>
      <c r="F88" s="262" t="s">
        <v>166</v>
      </c>
    </row>
    <row r="89" spans="1:6" ht="15">
      <c r="A89" s="261" t="s">
        <v>167</v>
      </c>
      <c r="B89" s="55">
        <v>11532</v>
      </c>
      <c r="C89" s="55">
        <v>6305</v>
      </c>
      <c r="D89" s="55">
        <v>7650</v>
      </c>
      <c r="E89" s="55">
        <v>4191</v>
      </c>
      <c r="F89" s="262" t="s">
        <v>168</v>
      </c>
    </row>
    <row r="90" spans="1:6" ht="14.25">
      <c r="A90" s="93" t="s">
        <v>169</v>
      </c>
      <c r="B90" s="260">
        <f>SUM(B91:B96)</f>
        <v>97518</v>
      </c>
      <c r="C90" s="260">
        <f>SUM(C91:C96)</f>
        <v>52062</v>
      </c>
      <c r="D90" s="260">
        <f>SUM(D91:D96)</f>
        <v>29789</v>
      </c>
      <c r="E90" s="260">
        <f>SUM(E91:E96)</f>
        <v>16014</v>
      </c>
      <c r="F90" s="94" t="s">
        <v>170</v>
      </c>
    </row>
    <row r="91" spans="1:6" ht="15">
      <c r="A91" s="261" t="s">
        <v>171</v>
      </c>
      <c r="B91" s="55">
        <v>21722</v>
      </c>
      <c r="C91" s="55">
        <v>11733</v>
      </c>
      <c r="D91" s="55">
        <v>4929</v>
      </c>
      <c r="E91" s="55">
        <v>2711</v>
      </c>
      <c r="F91" s="262" t="s">
        <v>172</v>
      </c>
    </row>
    <row r="92" spans="1:6" ht="15">
      <c r="A92" s="261" t="s">
        <v>173</v>
      </c>
      <c r="B92" s="55">
        <v>14215</v>
      </c>
      <c r="C92" s="55">
        <v>7491</v>
      </c>
      <c r="D92" s="55">
        <v>10017</v>
      </c>
      <c r="E92" s="55">
        <v>5319</v>
      </c>
      <c r="F92" s="262" t="s">
        <v>1825</v>
      </c>
    </row>
    <row r="93" spans="1:6" ht="15">
      <c r="A93" s="261" t="s">
        <v>175</v>
      </c>
      <c r="B93" s="55">
        <v>23708</v>
      </c>
      <c r="C93" s="55">
        <v>12676</v>
      </c>
      <c r="D93" s="55">
        <v>2177</v>
      </c>
      <c r="E93" s="55">
        <v>1164</v>
      </c>
      <c r="F93" s="262" t="s">
        <v>1830</v>
      </c>
    </row>
    <row r="94" spans="1:6" ht="15">
      <c r="A94" s="261" t="s">
        <v>177</v>
      </c>
      <c r="B94" s="55">
        <v>25373</v>
      </c>
      <c r="C94" s="55">
        <v>13664</v>
      </c>
      <c r="D94" s="55">
        <v>8033</v>
      </c>
      <c r="E94" s="55">
        <v>4382</v>
      </c>
      <c r="F94" s="262" t="s">
        <v>178</v>
      </c>
    </row>
    <row r="95" spans="1:6" ht="15">
      <c r="A95" s="261" t="s">
        <v>179</v>
      </c>
      <c r="B95" s="55">
        <v>4516</v>
      </c>
      <c r="C95" s="55">
        <v>2448</v>
      </c>
      <c r="D95" s="55">
        <v>1805</v>
      </c>
      <c r="E95" s="55">
        <v>993</v>
      </c>
      <c r="F95" s="262" t="s">
        <v>180</v>
      </c>
    </row>
    <row r="96" spans="1:6" ht="15">
      <c r="A96" s="261" t="s">
        <v>181</v>
      </c>
      <c r="B96" s="55">
        <v>7984</v>
      </c>
      <c r="C96" s="55">
        <v>4050</v>
      </c>
      <c r="D96" s="55">
        <v>2828</v>
      </c>
      <c r="E96" s="55">
        <v>1445</v>
      </c>
      <c r="F96" s="262" t="s">
        <v>182</v>
      </c>
    </row>
    <row r="97" spans="1:6" ht="14.25">
      <c r="A97" s="98" t="s">
        <v>183</v>
      </c>
      <c r="B97" s="260">
        <f>SUM(B98:B101)</f>
        <v>15807</v>
      </c>
      <c r="C97" s="260">
        <f>SUM(C98:C101)</f>
        <v>7974</v>
      </c>
      <c r="D97" s="260">
        <f>SUM(D98:D101)</f>
        <v>4018</v>
      </c>
      <c r="E97" s="260">
        <f>SUM(E98:E101)</f>
        <v>1909</v>
      </c>
      <c r="F97" s="94" t="s">
        <v>184</v>
      </c>
    </row>
    <row r="98" spans="1:6" ht="15">
      <c r="A98" s="261" t="s">
        <v>185</v>
      </c>
      <c r="B98" s="55">
        <v>1288</v>
      </c>
      <c r="C98" s="55">
        <v>602</v>
      </c>
      <c r="D98" s="55">
        <v>154</v>
      </c>
      <c r="E98" s="55">
        <v>64</v>
      </c>
      <c r="F98" s="262" t="s">
        <v>186</v>
      </c>
    </row>
    <row r="99" spans="1:6" ht="15">
      <c r="A99" s="261" t="s">
        <v>187</v>
      </c>
      <c r="B99" s="55">
        <v>7483</v>
      </c>
      <c r="C99" s="55">
        <v>3853</v>
      </c>
      <c r="D99" s="55">
        <v>1740</v>
      </c>
      <c r="E99" s="55">
        <v>856</v>
      </c>
      <c r="F99" s="262" t="s">
        <v>188</v>
      </c>
    </row>
    <row r="100" spans="1:6" ht="15">
      <c r="A100" s="261" t="s">
        <v>189</v>
      </c>
      <c r="B100" s="55">
        <v>3602</v>
      </c>
      <c r="C100" s="55">
        <v>1718</v>
      </c>
      <c r="D100" s="55">
        <v>2124</v>
      </c>
      <c r="E100" s="55">
        <v>989</v>
      </c>
      <c r="F100" s="262" t="s">
        <v>190</v>
      </c>
    </row>
    <row r="101" spans="1:6" ht="15">
      <c r="A101" s="261" t="s">
        <v>191</v>
      </c>
      <c r="B101" s="55">
        <v>3434</v>
      </c>
      <c r="C101" s="55">
        <v>1801</v>
      </c>
      <c r="D101" s="55">
        <v>0</v>
      </c>
      <c r="E101" s="55">
        <v>0</v>
      </c>
      <c r="F101" s="262" t="s">
        <v>192</v>
      </c>
    </row>
    <row r="102" spans="1:6" ht="14.25">
      <c r="A102" s="85" t="s">
        <v>193</v>
      </c>
      <c r="B102" s="260">
        <f>SUM(B103:B106)</f>
        <v>14588</v>
      </c>
      <c r="C102" s="260">
        <f>SUM(C103:C106)</f>
        <v>7601</v>
      </c>
      <c r="D102" s="260">
        <f>SUM(D103:D106)</f>
        <v>87</v>
      </c>
      <c r="E102" s="260">
        <f>SUM(E103:E106)</f>
        <v>45</v>
      </c>
      <c r="F102" s="94" t="s">
        <v>194</v>
      </c>
    </row>
    <row r="103" spans="1:6" ht="15">
      <c r="A103" s="261" t="s">
        <v>195</v>
      </c>
      <c r="B103" s="55">
        <v>2711</v>
      </c>
      <c r="C103" s="55">
        <v>1406</v>
      </c>
      <c r="D103" s="55">
        <v>0</v>
      </c>
      <c r="E103" s="55">
        <v>0</v>
      </c>
      <c r="F103" s="262" t="s">
        <v>196</v>
      </c>
    </row>
    <row r="104" spans="1:6" ht="15">
      <c r="A104" s="261" t="s">
        <v>197</v>
      </c>
      <c r="B104" s="55">
        <v>2095</v>
      </c>
      <c r="C104" s="55">
        <v>1061</v>
      </c>
      <c r="D104" s="55">
        <v>0</v>
      </c>
      <c r="E104" s="55">
        <v>0</v>
      </c>
      <c r="F104" s="262" t="s">
        <v>198</v>
      </c>
    </row>
    <row r="105" spans="1:6" ht="15">
      <c r="A105" s="261" t="s">
        <v>2361</v>
      </c>
      <c r="B105" s="55">
        <v>9196</v>
      </c>
      <c r="C105" s="55">
        <v>4844</v>
      </c>
      <c r="D105" s="55">
        <v>0</v>
      </c>
      <c r="E105" s="55">
        <v>0</v>
      </c>
      <c r="F105" s="262" t="s">
        <v>199</v>
      </c>
    </row>
    <row r="106" spans="1:6" ht="15">
      <c r="A106" s="261" t="s">
        <v>200</v>
      </c>
      <c r="B106" s="55">
        <v>586</v>
      </c>
      <c r="C106" s="55">
        <v>290</v>
      </c>
      <c r="D106" s="55">
        <v>87</v>
      </c>
      <c r="E106" s="55">
        <v>45</v>
      </c>
      <c r="F106" s="262" t="s">
        <v>201</v>
      </c>
    </row>
    <row r="107" spans="1:6" ht="14.25">
      <c r="A107" s="98" t="s">
        <v>202</v>
      </c>
      <c r="B107" s="260">
        <f>SUM(B108:B109)</f>
        <v>4853</v>
      </c>
      <c r="C107" s="260">
        <f>SUM(C108:C109)</f>
        <v>2673</v>
      </c>
      <c r="D107" s="260">
        <f>SUM(D108:D109)</f>
        <v>82</v>
      </c>
      <c r="E107" s="260">
        <f>SUM(E108:E109)</f>
        <v>42</v>
      </c>
      <c r="F107" s="94" t="s">
        <v>203</v>
      </c>
    </row>
    <row r="108" spans="1:6" ht="15">
      <c r="A108" s="99" t="s">
        <v>204</v>
      </c>
      <c r="B108" s="55">
        <v>82</v>
      </c>
      <c r="C108" s="55">
        <v>42</v>
      </c>
      <c r="D108" s="55">
        <v>82</v>
      </c>
      <c r="E108" s="55">
        <v>42</v>
      </c>
      <c r="F108" s="100" t="s">
        <v>2360</v>
      </c>
    </row>
    <row r="109" spans="1:6" ht="15">
      <c r="A109" s="101" t="s">
        <v>206</v>
      </c>
      <c r="B109" s="55">
        <v>4771</v>
      </c>
      <c r="C109" s="55">
        <v>2631</v>
      </c>
      <c r="D109" s="55">
        <v>0</v>
      </c>
      <c r="E109" s="55">
        <v>0</v>
      </c>
      <c r="F109" s="100" t="s">
        <v>2401</v>
      </c>
    </row>
    <row r="110" spans="1:6" ht="27.6" customHeight="1">
      <c r="A110" s="265" t="s">
        <v>223</v>
      </c>
      <c r="B110" s="266">
        <f>'qualif 29'!B47+'qualif 29'!B39+'qualif 29'!B29+'qualif 29'!B20+'qualif 29'!B11+'qualif 29'!B107+'qualif 29'!B102+'qualif 29'!B97+'qualif 29'!B90+'qualif 29'!B84+'qualif 29'!B75+'qualif 29'!B65</f>
        <v>1096386</v>
      </c>
      <c r="C110" s="266">
        <f>'qualif 29'!C47+'qualif 29'!C39+'qualif 29'!C29+'qualif 29'!C20+'qualif 29'!C11+'qualif 29'!C107+'qualif 29'!C102+'qualif 29'!C97+'qualif 29'!C90+'qualif 29'!C84+'qualif 29'!C75+'qualif 29'!C65</f>
        <v>586906</v>
      </c>
      <c r="D110" s="266">
        <f>'qualif 29'!D47+'qualif 29'!D39+'qualif 29'!D29+'qualif 29'!D20+'qualif 29'!D11+'qualif 29'!D107+'qualif 29'!D102+'qualif 29'!D97+'qualif 29'!D90+'qualif 29'!D84+'qualif 29'!D75+'qualif 29'!D65</f>
        <v>274624</v>
      </c>
      <c r="E110" s="266">
        <f>'qualif 29'!E47+'qualif 29'!E39+'qualif 29'!E29+'qualif 29'!E20+'qualif 29'!E11+'qualif 29'!E107+'qualif 29'!E102+'qualif 29'!E97+'qualif 29'!E90+'qualif 29'!E84+'qualif 29'!E75+'qualif 29'!E65</f>
        <v>146803</v>
      </c>
      <c r="F110" s="267" t="s">
        <v>15</v>
      </c>
    </row>
    <row r="111" spans="1:6" ht="15.75">
      <c r="A111" s="265"/>
      <c r="B111" s="746"/>
      <c r="C111" s="746"/>
      <c r="D111" s="746"/>
      <c r="E111" s="746"/>
      <c r="F111" s="268"/>
    </row>
    <row r="112" spans="1:6" ht="15.75">
      <c r="A112" s="265"/>
      <c r="B112" s="746"/>
      <c r="C112" s="746"/>
      <c r="D112" s="746"/>
      <c r="E112" s="746"/>
      <c r="F112" s="268"/>
    </row>
    <row r="113" spans="1:6" ht="15.75">
      <c r="A113" s="265"/>
      <c r="B113" s="266"/>
      <c r="C113" s="266"/>
      <c r="D113" s="266"/>
      <c r="E113" s="266"/>
      <c r="F113" s="268"/>
    </row>
    <row r="114" spans="1:6">
      <c r="A114" s="850"/>
      <c r="B114" s="746"/>
      <c r="C114" s="746"/>
      <c r="D114" s="746"/>
      <c r="E114" s="746"/>
      <c r="F114" s="850"/>
    </row>
    <row r="115" spans="1:6" ht="15">
      <c r="A115" s="1024" t="s">
        <v>1828</v>
      </c>
      <c r="B115" s="32"/>
      <c r="C115" s="32"/>
      <c r="D115" s="606"/>
      <c r="E115" s="782"/>
      <c r="F115" s="586" t="s">
        <v>1827</v>
      </c>
    </row>
    <row r="116" spans="1:6">
      <c r="D116" s="861"/>
      <c r="E116" s="861"/>
    </row>
  </sheetData>
  <mergeCells count="12">
    <mergeCell ref="E1:F1"/>
    <mergeCell ref="E3:F3"/>
    <mergeCell ref="B6:C6"/>
    <mergeCell ref="D6:E6"/>
    <mergeCell ref="B7:C7"/>
    <mergeCell ref="D7:E7"/>
    <mergeCell ref="E55:F55"/>
    <mergeCell ref="E57:F57"/>
    <mergeCell ref="B60:C60"/>
    <mergeCell ref="D60:E60"/>
    <mergeCell ref="B61:C61"/>
    <mergeCell ref="D61:E61"/>
  </mergeCells>
  <pageMargins left="0.78740157480314965" right="0.78740157480314965" top="1.1811023622047245" bottom="0.98425196850393704" header="0.51181102362204722" footer="0.51181102362204722"/>
  <pageSetup paperSize="9" scale="75" orientation="portrait" r:id="rId1"/>
  <headerFooter alignWithMargins="0"/>
  <rowBreaks count="1" manualBreakCount="1">
    <brk id="54" max="16383" man="1"/>
  </rowBreaks>
</worksheet>
</file>

<file path=xl/worksheets/sheet32.xml><?xml version="1.0" encoding="utf-8"?>
<worksheet xmlns="http://schemas.openxmlformats.org/spreadsheetml/2006/main" xmlns:r="http://schemas.openxmlformats.org/officeDocument/2006/relationships">
  <sheetPr syncVertical="1" syncRef="A1">
    <tabColor theme="8" tint="0.39997558519241921"/>
  </sheetPr>
  <dimension ref="A1:H95"/>
  <sheetViews>
    <sheetView showGridLines="0" view="pageLayout" zoomScale="70" zoomScalePageLayoutView="70" workbookViewId="0">
      <selection activeCell="C73" sqref="C73"/>
    </sheetView>
  </sheetViews>
  <sheetFormatPr baseColWidth="10" defaultColWidth="11" defaultRowHeight="12.75"/>
  <cols>
    <col min="1" max="1" width="42.85546875" style="865" customWidth="1"/>
    <col min="2" max="2" width="13.7109375" style="863" customWidth="1"/>
    <col min="3" max="5" width="11.5703125" style="863" customWidth="1"/>
    <col min="6" max="6" width="36.28515625" style="863" customWidth="1"/>
    <col min="7" max="7" width="1.28515625" style="863" customWidth="1"/>
    <col min="8" max="8" width="11" style="865" customWidth="1"/>
    <col min="9" max="12" width="14.42578125" style="865" customWidth="1"/>
    <col min="13" max="13" width="37.28515625" style="865" customWidth="1"/>
    <col min="14" max="15" width="11" style="865" customWidth="1"/>
    <col min="16" max="25" width="9.85546875" style="865" customWidth="1"/>
    <col min="26" max="29" width="11" style="865" customWidth="1"/>
    <col min="30" max="30" width="14.42578125" style="865" customWidth="1"/>
    <col min="31" max="31" width="4.140625" style="865" customWidth="1"/>
    <col min="32" max="32" width="13.28515625" style="865" customWidth="1"/>
    <col min="33" max="33" width="28.140625" style="865" customWidth="1"/>
    <col min="34" max="34" width="11" style="865" customWidth="1"/>
    <col min="35" max="35" width="14.42578125" style="865" customWidth="1"/>
    <col min="36" max="36" width="4.140625" style="865" customWidth="1"/>
    <col min="37" max="38" width="11" style="865" customWidth="1"/>
    <col min="39" max="39" width="14.42578125" style="865" customWidth="1"/>
    <col min="40" max="40" width="4.140625" style="865" customWidth="1"/>
    <col min="41" max="41" width="14.42578125" style="865" customWidth="1"/>
    <col min="42" max="238" width="11" style="865"/>
    <col min="239" max="239" width="41.42578125" style="865" customWidth="1"/>
    <col min="240" max="243" width="10.7109375" style="865" customWidth="1"/>
    <col min="244" max="244" width="31.7109375" style="865" customWidth="1"/>
    <col min="245" max="245" width="3.85546875" style="865" customWidth="1"/>
    <col min="246" max="249" width="13.7109375" style="865" customWidth="1"/>
    <col min="250" max="250" width="17.7109375" style="865" customWidth="1"/>
    <col min="251" max="251" width="33.7109375" style="865" customWidth="1"/>
    <col min="252" max="255" width="11" style="865" customWidth="1"/>
    <col min="256" max="256" width="53.28515625" style="865" customWidth="1"/>
    <col min="257" max="263" width="11" style="865" customWidth="1"/>
    <col min="264" max="268" width="14.42578125" style="865" customWidth="1"/>
    <col min="269" max="269" width="37.28515625" style="865" customWidth="1"/>
    <col min="270" max="271" width="11" style="865" customWidth="1"/>
    <col min="272" max="281" width="9.85546875" style="865" customWidth="1"/>
    <col min="282" max="285" width="11" style="865" customWidth="1"/>
    <col min="286" max="286" width="14.42578125" style="865" customWidth="1"/>
    <col min="287" max="287" width="4.140625" style="865" customWidth="1"/>
    <col min="288" max="288" width="13.28515625" style="865" customWidth="1"/>
    <col min="289" max="289" width="28.140625" style="865" customWidth="1"/>
    <col min="290" max="290" width="11" style="865" customWidth="1"/>
    <col min="291" max="291" width="14.42578125" style="865" customWidth="1"/>
    <col min="292" max="292" width="4.140625" style="865" customWidth="1"/>
    <col min="293" max="294" width="11" style="865" customWidth="1"/>
    <col min="295" max="295" width="14.42578125" style="865" customWidth="1"/>
    <col min="296" max="296" width="4.140625" style="865" customWidth="1"/>
    <col min="297" max="297" width="14.42578125" style="865" customWidth="1"/>
    <col min="298" max="494" width="11" style="865"/>
    <col min="495" max="495" width="41.42578125" style="865" customWidth="1"/>
    <col min="496" max="499" width="10.7109375" style="865" customWidth="1"/>
    <col min="500" max="500" width="31.7109375" style="865" customWidth="1"/>
    <col min="501" max="501" width="3.85546875" style="865" customWidth="1"/>
    <col min="502" max="505" width="13.7109375" style="865" customWidth="1"/>
    <col min="506" max="506" width="17.7109375" style="865" customWidth="1"/>
    <col min="507" max="507" width="33.7109375" style="865" customWidth="1"/>
    <col min="508" max="511" width="11" style="865" customWidth="1"/>
    <col min="512" max="512" width="53.28515625" style="865" customWidth="1"/>
    <col min="513" max="519" width="11" style="865" customWidth="1"/>
    <col min="520" max="524" width="14.42578125" style="865" customWidth="1"/>
    <col min="525" max="525" width="37.28515625" style="865" customWidth="1"/>
    <col min="526" max="527" width="11" style="865" customWidth="1"/>
    <col min="528" max="537" width="9.85546875" style="865" customWidth="1"/>
    <col min="538" max="541" width="11" style="865" customWidth="1"/>
    <col min="542" max="542" width="14.42578125" style="865" customWidth="1"/>
    <col min="543" max="543" width="4.140625" style="865" customWidth="1"/>
    <col min="544" max="544" width="13.28515625" style="865" customWidth="1"/>
    <col min="545" max="545" width="28.140625" style="865" customWidth="1"/>
    <col min="546" max="546" width="11" style="865" customWidth="1"/>
    <col min="547" max="547" width="14.42578125" style="865" customWidth="1"/>
    <col min="548" max="548" width="4.140625" style="865" customWidth="1"/>
    <col min="549" max="550" width="11" style="865" customWidth="1"/>
    <col min="551" max="551" width="14.42578125" style="865" customWidth="1"/>
    <col min="552" max="552" width="4.140625" style="865" customWidth="1"/>
    <col min="553" max="553" width="14.42578125" style="865" customWidth="1"/>
    <col min="554" max="750" width="11" style="865"/>
    <col min="751" max="751" width="41.42578125" style="865" customWidth="1"/>
    <col min="752" max="755" width="10.7109375" style="865" customWidth="1"/>
    <col min="756" max="756" width="31.7109375" style="865" customWidth="1"/>
    <col min="757" max="757" width="3.85546875" style="865" customWidth="1"/>
    <col min="758" max="761" width="13.7109375" style="865" customWidth="1"/>
    <col min="762" max="762" width="17.7109375" style="865" customWidth="1"/>
    <col min="763" max="763" width="33.7109375" style="865" customWidth="1"/>
    <col min="764" max="767" width="11" style="865" customWidth="1"/>
    <col min="768" max="768" width="53.28515625" style="865" customWidth="1"/>
    <col min="769" max="775" width="11" style="865" customWidth="1"/>
    <col min="776" max="780" width="14.42578125" style="865" customWidth="1"/>
    <col min="781" max="781" width="37.28515625" style="865" customWidth="1"/>
    <col min="782" max="783" width="11" style="865" customWidth="1"/>
    <col min="784" max="793" width="9.85546875" style="865" customWidth="1"/>
    <col min="794" max="797" width="11" style="865" customWidth="1"/>
    <col min="798" max="798" width="14.42578125" style="865" customWidth="1"/>
    <col min="799" max="799" width="4.140625" style="865" customWidth="1"/>
    <col min="800" max="800" width="13.28515625" style="865" customWidth="1"/>
    <col min="801" max="801" width="28.140625" style="865" customWidth="1"/>
    <col min="802" max="802" width="11" style="865" customWidth="1"/>
    <col min="803" max="803" width="14.42578125" style="865" customWidth="1"/>
    <col min="804" max="804" width="4.140625" style="865" customWidth="1"/>
    <col min="805" max="806" width="11" style="865" customWidth="1"/>
    <col min="807" max="807" width="14.42578125" style="865" customWidth="1"/>
    <col min="808" max="808" width="4.140625" style="865" customWidth="1"/>
    <col min="809" max="809" width="14.42578125" style="865" customWidth="1"/>
    <col min="810" max="1006" width="11" style="865"/>
    <col min="1007" max="1007" width="41.42578125" style="865" customWidth="1"/>
    <col min="1008" max="1011" width="10.7109375" style="865" customWidth="1"/>
    <col min="1012" max="1012" width="31.7109375" style="865" customWidth="1"/>
    <col min="1013" max="1013" width="3.85546875" style="865" customWidth="1"/>
    <col min="1014" max="1017" width="13.7109375" style="865" customWidth="1"/>
    <col min="1018" max="1018" width="17.7109375" style="865" customWidth="1"/>
    <col min="1019" max="1019" width="33.7109375" style="865" customWidth="1"/>
    <col min="1020" max="1023" width="11" style="865" customWidth="1"/>
    <col min="1024" max="1024" width="53.28515625" style="865" customWidth="1"/>
    <col min="1025" max="1031" width="11" style="865" customWidth="1"/>
    <col min="1032" max="1036" width="14.42578125" style="865" customWidth="1"/>
    <col min="1037" max="1037" width="37.28515625" style="865" customWidth="1"/>
    <col min="1038" max="1039" width="11" style="865" customWidth="1"/>
    <col min="1040" max="1049" width="9.85546875" style="865" customWidth="1"/>
    <col min="1050" max="1053" width="11" style="865" customWidth="1"/>
    <col min="1054" max="1054" width="14.42578125" style="865" customWidth="1"/>
    <col min="1055" max="1055" width="4.140625" style="865" customWidth="1"/>
    <col min="1056" max="1056" width="13.28515625" style="865" customWidth="1"/>
    <col min="1057" max="1057" width="28.140625" style="865" customWidth="1"/>
    <col min="1058" max="1058" width="11" style="865" customWidth="1"/>
    <col min="1059" max="1059" width="14.42578125" style="865" customWidth="1"/>
    <col min="1060" max="1060" width="4.140625" style="865" customWidth="1"/>
    <col min="1061" max="1062" width="11" style="865" customWidth="1"/>
    <col min="1063" max="1063" width="14.42578125" style="865" customWidth="1"/>
    <col min="1064" max="1064" width="4.140625" style="865" customWidth="1"/>
    <col min="1065" max="1065" width="14.42578125" style="865" customWidth="1"/>
    <col min="1066" max="1262" width="11" style="865"/>
    <col min="1263" max="1263" width="41.42578125" style="865" customWidth="1"/>
    <col min="1264" max="1267" width="10.7109375" style="865" customWidth="1"/>
    <col min="1268" max="1268" width="31.7109375" style="865" customWidth="1"/>
    <col min="1269" max="1269" width="3.85546875" style="865" customWidth="1"/>
    <col min="1270" max="1273" width="13.7109375" style="865" customWidth="1"/>
    <col min="1274" max="1274" width="17.7109375" style="865" customWidth="1"/>
    <col min="1275" max="1275" width="33.7109375" style="865" customWidth="1"/>
    <col min="1276" max="1279" width="11" style="865" customWidth="1"/>
    <col min="1280" max="1280" width="53.28515625" style="865" customWidth="1"/>
    <col min="1281" max="1287" width="11" style="865" customWidth="1"/>
    <col min="1288" max="1292" width="14.42578125" style="865" customWidth="1"/>
    <col min="1293" max="1293" width="37.28515625" style="865" customWidth="1"/>
    <col min="1294" max="1295" width="11" style="865" customWidth="1"/>
    <col min="1296" max="1305" width="9.85546875" style="865" customWidth="1"/>
    <col min="1306" max="1309" width="11" style="865" customWidth="1"/>
    <col min="1310" max="1310" width="14.42578125" style="865" customWidth="1"/>
    <col min="1311" max="1311" width="4.140625" style="865" customWidth="1"/>
    <col min="1312" max="1312" width="13.28515625" style="865" customWidth="1"/>
    <col min="1313" max="1313" width="28.140625" style="865" customWidth="1"/>
    <col min="1314" max="1314" width="11" style="865" customWidth="1"/>
    <col min="1315" max="1315" width="14.42578125" style="865" customWidth="1"/>
    <col min="1316" max="1316" width="4.140625" style="865" customWidth="1"/>
    <col min="1317" max="1318" width="11" style="865" customWidth="1"/>
    <col min="1319" max="1319" width="14.42578125" style="865" customWidth="1"/>
    <col min="1320" max="1320" width="4.140625" style="865" customWidth="1"/>
    <col min="1321" max="1321" width="14.42578125" style="865" customWidth="1"/>
    <col min="1322" max="1518" width="11" style="865"/>
    <col min="1519" max="1519" width="41.42578125" style="865" customWidth="1"/>
    <col min="1520" max="1523" width="10.7109375" style="865" customWidth="1"/>
    <col min="1524" max="1524" width="31.7109375" style="865" customWidth="1"/>
    <col min="1525" max="1525" width="3.85546875" style="865" customWidth="1"/>
    <col min="1526" max="1529" width="13.7109375" style="865" customWidth="1"/>
    <col min="1530" max="1530" width="17.7109375" style="865" customWidth="1"/>
    <col min="1531" max="1531" width="33.7109375" style="865" customWidth="1"/>
    <col min="1532" max="1535" width="11" style="865" customWidth="1"/>
    <col min="1536" max="1536" width="53.28515625" style="865" customWidth="1"/>
    <col min="1537" max="1543" width="11" style="865" customWidth="1"/>
    <col min="1544" max="1548" width="14.42578125" style="865" customWidth="1"/>
    <col min="1549" max="1549" width="37.28515625" style="865" customWidth="1"/>
    <col min="1550" max="1551" width="11" style="865" customWidth="1"/>
    <col min="1552" max="1561" width="9.85546875" style="865" customWidth="1"/>
    <col min="1562" max="1565" width="11" style="865" customWidth="1"/>
    <col min="1566" max="1566" width="14.42578125" style="865" customWidth="1"/>
    <col min="1567" max="1567" width="4.140625" style="865" customWidth="1"/>
    <col min="1568" max="1568" width="13.28515625" style="865" customWidth="1"/>
    <col min="1569" max="1569" width="28.140625" style="865" customWidth="1"/>
    <col min="1570" max="1570" width="11" style="865" customWidth="1"/>
    <col min="1571" max="1571" width="14.42578125" style="865" customWidth="1"/>
    <col min="1572" max="1572" width="4.140625" style="865" customWidth="1"/>
    <col min="1573" max="1574" width="11" style="865" customWidth="1"/>
    <col min="1575" max="1575" width="14.42578125" style="865" customWidth="1"/>
    <col min="1576" max="1576" width="4.140625" style="865" customWidth="1"/>
    <col min="1577" max="1577" width="14.42578125" style="865" customWidth="1"/>
    <col min="1578" max="1774" width="11" style="865"/>
    <col min="1775" max="1775" width="41.42578125" style="865" customWidth="1"/>
    <col min="1776" max="1779" width="10.7109375" style="865" customWidth="1"/>
    <col min="1780" max="1780" width="31.7109375" style="865" customWidth="1"/>
    <col min="1781" max="1781" width="3.85546875" style="865" customWidth="1"/>
    <col min="1782" max="1785" width="13.7109375" style="865" customWidth="1"/>
    <col min="1786" max="1786" width="17.7109375" style="865" customWidth="1"/>
    <col min="1787" max="1787" width="33.7109375" style="865" customWidth="1"/>
    <col min="1788" max="1791" width="11" style="865" customWidth="1"/>
    <col min="1792" max="1792" width="53.28515625" style="865" customWidth="1"/>
    <col min="1793" max="1799" width="11" style="865" customWidth="1"/>
    <col min="1800" max="1804" width="14.42578125" style="865" customWidth="1"/>
    <col min="1805" max="1805" width="37.28515625" style="865" customWidth="1"/>
    <col min="1806" max="1807" width="11" style="865" customWidth="1"/>
    <col min="1808" max="1817" width="9.85546875" style="865" customWidth="1"/>
    <col min="1818" max="1821" width="11" style="865" customWidth="1"/>
    <col min="1822" max="1822" width="14.42578125" style="865" customWidth="1"/>
    <col min="1823" max="1823" width="4.140625" style="865" customWidth="1"/>
    <col min="1824" max="1824" width="13.28515625" style="865" customWidth="1"/>
    <col min="1825" max="1825" width="28.140625" style="865" customWidth="1"/>
    <col min="1826" max="1826" width="11" style="865" customWidth="1"/>
    <col min="1827" max="1827" width="14.42578125" style="865" customWidth="1"/>
    <col min="1828" max="1828" width="4.140625" style="865" customWidth="1"/>
    <col min="1829" max="1830" width="11" style="865" customWidth="1"/>
    <col min="1831" max="1831" width="14.42578125" style="865" customWidth="1"/>
    <col min="1832" max="1832" width="4.140625" style="865" customWidth="1"/>
    <col min="1833" max="1833" width="14.42578125" style="865" customWidth="1"/>
    <col min="1834" max="2030" width="11" style="865"/>
    <col min="2031" max="2031" width="41.42578125" style="865" customWidth="1"/>
    <col min="2032" max="2035" width="10.7109375" style="865" customWidth="1"/>
    <col min="2036" max="2036" width="31.7109375" style="865" customWidth="1"/>
    <col min="2037" max="2037" width="3.85546875" style="865" customWidth="1"/>
    <col min="2038" max="2041" width="13.7109375" style="865" customWidth="1"/>
    <col min="2042" max="2042" width="17.7109375" style="865" customWidth="1"/>
    <col min="2043" max="2043" width="33.7109375" style="865" customWidth="1"/>
    <col min="2044" max="2047" width="11" style="865" customWidth="1"/>
    <col min="2048" max="2048" width="53.28515625" style="865" customWidth="1"/>
    <col min="2049" max="2055" width="11" style="865" customWidth="1"/>
    <col min="2056" max="2060" width="14.42578125" style="865" customWidth="1"/>
    <col min="2061" max="2061" width="37.28515625" style="865" customWidth="1"/>
    <col min="2062" max="2063" width="11" style="865" customWidth="1"/>
    <col min="2064" max="2073" width="9.85546875" style="865" customWidth="1"/>
    <col min="2074" max="2077" width="11" style="865" customWidth="1"/>
    <col min="2078" max="2078" width="14.42578125" style="865" customWidth="1"/>
    <col min="2079" max="2079" width="4.140625" style="865" customWidth="1"/>
    <col min="2080" max="2080" width="13.28515625" style="865" customWidth="1"/>
    <col min="2081" max="2081" width="28.140625" style="865" customWidth="1"/>
    <col min="2082" max="2082" width="11" style="865" customWidth="1"/>
    <col min="2083" max="2083" width="14.42578125" style="865" customWidth="1"/>
    <col min="2084" max="2084" width="4.140625" style="865" customWidth="1"/>
    <col min="2085" max="2086" width="11" style="865" customWidth="1"/>
    <col min="2087" max="2087" width="14.42578125" style="865" customWidth="1"/>
    <col min="2088" max="2088" width="4.140625" style="865" customWidth="1"/>
    <col min="2089" max="2089" width="14.42578125" style="865" customWidth="1"/>
    <col min="2090" max="2286" width="11" style="865"/>
    <col min="2287" max="2287" width="41.42578125" style="865" customWidth="1"/>
    <col min="2288" max="2291" width="10.7109375" style="865" customWidth="1"/>
    <col min="2292" max="2292" width="31.7109375" style="865" customWidth="1"/>
    <col min="2293" max="2293" width="3.85546875" style="865" customWidth="1"/>
    <col min="2294" max="2297" width="13.7109375" style="865" customWidth="1"/>
    <col min="2298" max="2298" width="17.7109375" style="865" customWidth="1"/>
    <col min="2299" max="2299" width="33.7109375" style="865" customWidth="1"/>
    <col min="2300" max="2303" width="11" style="865" customWidth="1"/>
    <col min="2304" max="2304" width="53.28515625" style="865" customWidth="1"/>
    <col min="2305" max="2311" width="11" style="865" customWidth="1"/>
    <col min="2312" max="2316" width="14.42578125" style="865" customWidth="1"/>
    <col min="2317" max="2317" width="37.28515625" style="865" customWidth="1"/>
    <col min="2318" max="2319" width="11" style="865" customWidth="1"/>
    <col min="2320" max="2329" width="9.85546875" style="865" customWidth="1"/>
    <col min="2330" max="2333" width="11" style="865" customWidth="1"/>
    <col min="2334" max="2334" width="14.42578125" style="865" customWidth="1"/>
    <col min="2335" max="2335" width="4.140625" style="865" customWidth="1"/>
    <col min="2336" max="2336" width="13.28515625" style="865" customWidth="1"/>
    <col min="2337" max="2337" width="28.140625" style="865" customWidth="1"/>
    <col min="2338" max="2338" width="11" style="865" customWidth="1"/>
    <col min="2339" max="2339" width="14.42578125" style="865" customWidth="1"/>
    <col min="2340" max="2340" width="4.140625" style="865" customWidth="1"/>
    <col min="2341" max="2342" width="11" style="865" customWidth="1"/>
    <col min="2343" max="2343" width="14.42578125" style="865" customWidth="1"/>
    <col min="2344" max="2344" width="4.140625" style="865" customWidth="1"/>
    <col min="2345" max="2345" width="14.42578125" style="865" customWidth="1"/>
    <col min="2346" max="2542" width="11" style="865"/>
    <col min="2543" max="2543" width="41.42578125" style="865" customWidth="1"/>
    <col min="2544" max="2547" width="10.7109375" style="865" customWidth="1"/>
    <col min="2548" max="2548" width="31.7109375" style="865" customWidth="1"/>
    <col min="2549" max="2549" width="3.85546875" style="865" customWidth="1"/>
    <col min="2550" max="2553" width="13.7109375" style="865" customWidth="1"/>
    <col min="2554" max="2554" width="17.7109375" style="865" customWidth="1"/>
    <col min="2555" max="2555" width="33.7109375" style="865" customWidth="1"/>
    <col min="2556" max="2559" width="11" style="865" customWidth="1"/>
    <col min="2560" max="2560" width="53.28515625" style="865" customWidth="1"/>
    <col min="2561" max="2567" width="11" style="865" customWidth="1"/>
    <col min="2568" max="2572" width="14.42578125" style="865" customWidth="1"/>
    <col min="2573" max="2573" width="37.28515625" style="865" customWidth="1"/>
    <col min="2574" max="2575" width="11" style="865" customWidth="1"/>
    <col min="2576" max="2585" width="9.85546875" style="865" customWidth="1"/>
    <col min="2586" max="2589" width="11" style="865" customWidth="1"/>
    <col min="2590" max="2590" width="14.42578125" style="865" customWidth="1"/>
    <col min="2591" max="2591" width="4.140625" style="865" customWidth="1"/>
    <col min="2592" max="2592" width="13.28515625" style="865" customWidth="1"/>
    <col min="2593" max="2593" width="28.140625" style="865" customWidth="1"/>
    <col min="2594" max="2594" width="11" style="865" customWidth="1"/>
    <col min="2595" max="2595" width="14.42578125" style="865" customWidth="1"/>
    <col min="2596" max="2596" width="4.140625" style="865" customWidth="1"/>
    <col min="2597" max="2598" width="11" style="865" customWidth="1"/>
    <col min="2599" max="2599" width="14.42578125" style="865" customWidth="1"/>
    <col min="2600" max="2600" width="4.140625" style="865" customWidth="1"/>
    <col min="2601" max="2601" width="14.42578125" style="865" customWidth="1"/>
    <col min="2602" max="2798" width="11" style="865"/>
    <col min="2799" max="2799" width="41.42578125" style="865" customWidth="1"/>
    <col min="2800" max="2803" width="10.7109375" style="865" customWidth="1"/>
    <col min="2804" max="2804" width="31.7109375" style="865" customWidth="1"/>
    <col min="2805" max="2805" width="3.85546875" style="865" customWidth="1"/>
    <col min="2806" max="2809" width="13.7109375" style="865" customWidth="1"/>
    <col min="2810" max="2810" width="17.7109375" style="865" customWidth="1"/>
    <col min="2811" max="2811" width="33.7109375" style="865" customWidth="1"/>
    <col min="2812" max="2815" width="11" style="865" customWidth="1"/>
    <col min="2816" max="2816" width="53.28515625" style="865" customWidth="1"/>
    <col min="2817" max="2823" width="11" style="865" customWidth="1"/>
    <col min="2824" max="2828" width="14.42578125" style="865" customWidth="1"/>
    <col min="2829" max="2829" width="37.28515625" style="865" customWidth="1"/>
    <col min="2830" max="2831" width="11" style="865" customWidth="1"/>
    <col min="2832" max="2841" width="9.85546875" style="865" customWidth="1"/>
    <col min="2842" max="2845" width="11" style="865" customWidth="1"/>
    <col min="2846" max="2846" width="14.42578125" style="865" customWidth="1"/>
    <col min="2847" max="2847" width="4.140625" style="865" customWidth="1"/>
    <col min="2848" max="2848" width="13.28515625" style="865" customWidth="1"/>
    <col min="2849" max="2849" width="28.140625" style="865" customWidth="1"/>
    <col min="2850" max="2850" width="11" style="865" customWidth="1"/>
    <col min="2851" max="2851" width="14.42578125" style="865" customWidth="1"/>
    <col min="2852" max="2852" width="4.140625" style="865" customWidth="1"/>
    <col min="2853" max="2854" width="11" style="865" customWidth="1"/>
    <col min="2855" max="2855" width="14.42578125" style="865" customWidth="1"/>
    <col min="2856" max="2856" width="4.140625" style="865" customWidth="1"/>
    <col min="2857" max="2857" width="14.42578125" style="865" customWidth="1"/>
    <col min="2858" max="3054" width="11" style="865"/>
    <col min="3055" max="3055" width="41.42578125" style="865" customWidth="1"/>
    <col min="3056" max="3059" width="10.7109375" style="865" customWidth="1"/>
    <col min="3060" max="3060" width="31.7109375" style="865" customWidth="1"/>
    <col min="3061" max="3061" width="3.85546875" style="865" customWidth="1"/>
    <col min="3062" max="3065" width="13.7109375" style="865" customWidth="1"/>
    <col min="3066" max="3066" width="17.7109375" style="865" customWidth="1"/>
    <col min="3067" max="3067" width="33.7109375" style="865" customWidth="1"/>
    <col min="3068" max="3071" width="11" style="865" customWidth="1"/>
    <col min="3072" max="3072" width="53.28515625" style="865" customWidth="1"/>
    <col min="3073" max="3079" width="11" style="865" customWidth="1"/>
    <col min="3080" max="3084" width="14.42578125" style="865" customWidth="1"/>
    <col min="3085" max="3085" width="37.28515625" style="865" customWidth="1"/>
    <col min="3086" max="3087" width="11" style="865" customWidth="1"/>
    <col min="3088" max="3097" width="9.85546875" style="865" customWidth="1"/>
    <col min="3098" max="3101" width="11" style="865" customWidth="1"/>
    <col min="3102" max="3102" width="14.42578125" style="865" customWidth="1"/>
    <col min="3103" max="3103" width="4.140625" style="865" customWidth="1"/>
    <col min="3104" max="3104" width="13.28515625" style="865" customWidth="1"/>
    <col min="3105" max="3105" width="28.140625" style="865" customWidth="1"/>
    <col min="3106" max="3106" width="11" style="865" customWidth="1"/>
    <col min="3107" max="3107" width="14.42578125" style="865" customWidth="1"/>
    <col min="3108" max="3108" width="4.140625" style="865" customWidth="1"/>
    <col min="3109" max="3110" width="11" style="865" customWidth="1"/>
    <col min="3111" max="3111" width="14.42578125" style="865" customWidth="1"/>
    <col min="3112" max="3112" width="4.140625" style="865" customWidth="1"/>
    <col min="3113" max="3113" width="14.42578125" style="865" customWidth="1"/>
    <col min="3114" max="3310" width="11" style="865"/>
    <col min="3311" max="3311" width="41.42578125" style="865" customWidth="1"/>
    <col min="3312" max="3315" width="10.7109375" style="865" customWidth="1"/>
    <col min="3316" max="3316" width="31.7109375" style="865" customWidth="1"/>
    <col min="3317" max="3317" width="3.85546875" style="865" customWidth="1"/>
    <col min="3318" max="3321" width="13.7109375" style="865" customWidth="1"/>
    <col min="3322" max="3322" width="17.7109375" style="865" customWidth="1"/>
    <col min="3323" max="3323" width="33.7109375" style="865" customWidth="1"/>
    <col min="3324" max="3327" width="11" style="865" customWidth="1"/>
    <col min="3328" max="3328" width="53.28515625" style="865" customWidth="1"/>
    <col min="3329" max="3335" width="11" style="865" customWidth="1"/>
    <col min="3336" max="3340" width="14.42578125" style="865" customWidth="1"/>
    <col min="3341" max="3341" width="37.28515625" style="865" customWidth="1"/>
    <col min="3342" max="3343" width="11" style="865" customWidth="1"/>
    <col min="3344" max="3353" width="9.85546875" style="865" customWidth="1"/>
    <col min="3354" max="3357" width="11" style="865" customWidth="1"/>
    <col min="3358" max="3358" width="14.42578125" style="865" customWidth="1"/>
    <col min="3359" max="3359" width="4.140625" style="865" customWidth="1"/>
    <col min="3360" max="3360" width="13.28515625" style="865" customWidth="1"/>
    <col min="3361" max="3361" width="28.140625" style="865" customWidth="1"/>
    <col min="3362" max="3362" width="11" style="865" customWidth="1"/>
    <col min="3363" max="3363" width="14.42578125" style="865" customWidth="1"/>
    <col min="3364" max="3364" width="4.140625" style="865" customWidth="1"/>
    <col min="3365" max="3366" width="11" style="865" customWidth="1"/>
    <col min="3367" max="3367" width="14.42578125" style="865" customWidth="1"/>
    <col min="3368" max="3368" width="4.140625" style="865" customWidth="1"/>
    <col min="3369" max="3369" width="14.42578125" style="865" customWidth="1"/>
    <col min="3370" max="3566" width="11" style="865"/>
    <col min="3567" max="3567" width="41.42578125" style="865" customWidth="1"/>
    <col min="3568" max="3571" width="10.7109375" style="865" customWidth="1"/>
    <col min="3572" max="3572" width="31.7109375" style="865" customWidth="1"/>
    <col min="3573" max="3573" width="3.85546875" style="865" customWidth="1"/>
    <col min="3574" max="3577" width="13.7109375" style="865" customWidth="1"/>
    <col min="3578" max="3578" width="17.7109375" style="865" customWidth="1"/>
    <col min="3579" max="3579" width="33.7109375" style="865" customWidth="1"/>
    <col min="3580" max="3583" width="11" style="865" customWidth="1"/>
    <col min="3584" max="3584" width="53.28515625" style="865" customWidth="1"/>
    <col min="3585" max="3591" width="11" style="865" customWidth="1"/>
    <col min="3592" max="3596" width="14.42578125" style="865" customWidth="1"/>
    <col min="3597" max="3597" width="37.28515625" style="865" customWidth="1"/>
    <col min="3598" max="3599" width="11" style="865" customWidth="1"/>
    <col min="3600" max="3609" width="9.85546875" style="865" customWidth="1"/>
    <col min="3610" max="3613" width="11" style="865" customWidth="1"/>
    <col min="3614" max="3614" width="14.42578125" style="865" customWidth="1"/>
    <col min="3615" max="3615" width="4.140625" style="865" customWidth="1"/>
    <col min="3616" max="3616" width="13.28515625" style="865" customWidth="1"/>
    <col min="3617" max="3617" width="28.140625" style="865" customWidth="1"/>
    <col min="3618" max="3618" width="11" style="865" customWidth="1"/>
    <col min="3619" max="3619" width="14.42578125" style="865" customWidth="1"/>
    <col min="3620" max="3620" width="4.140625" style="865" customWidth="1"/>
    <col min="3621" max="3622" width="11" style="865" customWidth="1"/>
    <col min="3623" max="3623" width="14.42578125" style="865" customWidth="1"/>
    <col min="3624" max="3624" width="4.140625" style="865" customWidth="1"/>
    <col min="3625" max="3625" width="14.42578125" style="865" customWidth="1"/>
    <col min="3626" max="3822" width="11" style="865"/>
    <col min="3823" max="3823" width="41.42578125" style="865" customWidth="1"/>
    <col min="3824" max="3827" width="10.7109375" style="865" customWidth="1"/>
    <col min="3828" max="3828" width="31.7109375" style="865" customWidth="1"/>
    <col min="3829" max="3829" width="3.85546875" style="865" customWidth="1"/>
    <col min="3830" max="3833" width="13.7109375" style="865" customWidth="1"/>
    <col min="3834" max="3834" width="17.7109375" style="865" customWidth="1"/>
    <col min="3835" max="3835" width="33.7109375" style="865" customWidth="1"/>
    <col min="3836" max="3839" width="11" style="865" customWidth="1"/>
    <col min="3840" max="3840" width="53.28515625" style="865" customWidth="1"/>
    <col min="3841" max="3847" width="11" style="865" customWidth="1"/>
    <col min="3848" max="3852" width="14.42578125" style="865" customWidth="1"/>
    <col min="3853" max="3853" width="37.28515625" style="865" customWidth="1"/>
    <col min="3854" max="3855" width="11" style="865" customWidth="1"/>
    <col min="3856" max="3865" width="9.85546875" style="865" customWidth="1"/>
    <col min="3866" max="3869" width="11" style="865" customWidth="1"/>
    <col min="3870" max="3870" width="14.42578125" style="865" customWidth="1"/>
    <col min="3871" max="3871" width="4.140625" style="865" customWidth="1"/>
    <col min="3872" max="3872" width="13.28515625" style="865" customWidth="1"/>
    <col min="3873" max="3873" width="28.140625" style="865" customWidth="1"/>
    <col min="3874" max="3874" width="11" style="865" customWidth="1"/>
    <col min="3875" max="3875" width="14.42578125" style="865" customWidth="1"/>
    <col min="3876" max="3876" width="4.140625" style="865" customWidth="1"/>
    <col min="3877" max="3878" width="11" style="865" customWidth="1"/>
    <col min="3879" max="3879" width="14.42578125" style="865" customWidth="1"/>
    <col min="3880" max="3880" width="4.140625" style="865" customWidth="1"/>
    <col min="3881" max="3881" width="14.42578125" style="865" customWidth="1"/>
    <col min="3882" max="4078" width="11" style="865"/>
    <col min="4079" max="4079" width="41.42578125" style="865" customWidth="1"/>
    <col min="4080" max="4083" width="10.7109375" style="865" customWidth="1"/>
    <col min="4084" max="4084" width="31.7109375" style="865" customWidth="1"/>
    <col min="4085" max="4085" width="3.85546875" style="865" customWidth="1"/>
    <col min="4086" max="4089" width="13.7109375" style="865" customWidth="1"/>
    <col min="4090" max="4090" width="17.7109375" style="865" customWidth="1"/>
    <col min="4091" max="4091" width="33.7109375" style="865" customWidth="1"/>
    <col min="4092" max="4095" width="11" style="865" customWidth="1"/>
    <col min="4096" max="4096" width="53.28515625" style="865" customWidth="1"/>
    <col min="4097" max="4103" width="11" style="865" customWidth="1"/>
    <col min="4104" max="4108" width="14.42578125" style="865" customWidth="1"/>
    <col min="4109" max="4109" width="37.28515625" style="865" customWidth="1"/>
    <col min="4110" max="4111" width="11" style="865" customWidth="1"/>
    <col min="4112" max="4121" width="9.85546875" style="865" customWidth="1"/>
    <col min="4122" max="4125" width="11" style="865" customWidth="1"/>
    <col min="4126" max="4126" width="14.42578125" style="865" customWidth="1"/>
    <col min="4127" max="4127" width="4.140625" style="865" customWidth="1"/>
    <col min="4128" max="4128" width="13.28515625" style="865" customWidth="1"/>
    <col min="4129" max="4129" width="28.140625" style="865" customWidth="1"/>
    <col min="4130" max="4130" width="11" style="865" customWidth="1"/>
    <col min="4131" max="4131" width="14.42578125" style="865" customWidth="1"/>
    <col min="4132" max="4132" width="4.140625" style="865" customWidth="1"/>
    <col min="4133" max="4134" width="11" style="865" customWidth="1"/>
    <col min="4135" max="4135" width="14.42578125" style="865" customWidth="1"/>
    <col min="4136" max="4136" width="4.140625" style="865" customWidth="1"/>
    <col min="4137" max="4137" width="14.42578125" style="865" customWidth="1"/>
    <col min="4138" max="4334" width="11" style="865"/>
    <col min="4335" max="4335" width="41.42578125" style="865" customWidth="1"/>
    <col min="4336" max="4339" width="10.7109375" style="865" customWidth="1"/>
    <col min="4340" max="4340" width="31.7109375" style="865" customWidth="1"/>
    <col min="4341" max="4341" width="3.85546875" style="865" customWidth="1"/>
    <col min="4342" max="4345" width="13.7109375" style="865" customWidth="1"/>
    <col min="4346" max="4346" width="17.7109375" style="865" customWidth="1"/>
    <col min="4347" max="4347" width="33.7109375" style="865" customWidth="1"/>
    <col min="4348" max="4351" width="11" style="865" customWidth="1"/>
    <col min="4352" max="4352" width="53.28515625" style="865" customWidth="1"/>
    <col min="4353" max="4359" width="11" style="865" customWidth="1"/>
    <col min="4360" max="4364" width="14.42578125" style="865" customWidth="1"/>
    <col min="4365" max="4365" width="37.28515625" style="865" customWidth="1"/>
    <col min="4366" max="4367" width="11" style="865" customWidth="1"/>
    <col min="4368" max="4377" width="9.85546875" style="865" customWidth="1"/>
    <col min="4378" max="4381" width="11" style="865" customWidth="1"/>
    <col min="4382" max="4382" width="14.42578125" style="865" customWidth="1"/>
    <col min="4383" max="4383" width="4.140625" style="865" customWidth="1"/>
    <col min="4384" max="4384" width="13.28515625" style="865" customWidth="1"/>
    <col min="4385" max="4385" width="28.140625" style="865" customWidth="1"/>
    <col min="4386" max="4386" width="11" style="865" customWidth="1"/>
    <col min="4387" max="4387" width="14.42578125" style="865" customWidth="1"/>
    <col min="4388" max="4388" width="4.140625" style="865" customWidth="1"/>
    <col min="4389" max="4390" width="11" style="865" customWidth="1"/>
    <col min="4391" max="4391" width="14.42578125" style="865" customWidth="1"/>
    <col min="4392" max="4392" width="4.140625" style="865" customWidth="1"/>
    <col min="4393" max="4393" width="14.42578125" style="865" customWidth="1"/>
    <col min="4394" max="4590" width="11" style="865"/>
    <col min="4591" max="4591" width="41.42578125" style="865" customWidth="1"/>
    <col min="4592" max="4595" width="10.7109375" style="865" customWidth="1"/>
    <col min="4596" max="4596" width="31.7109375" style="865" customWidth="1"/>
    <col min="4597" max="4597" width="3.85546875" style="865" customWidth="1"/>
    <col min="4598" max="4601" width="13.7109375" style="865" customWidth="1"/>
    <col min="4602" max="4602" width="17.7109375" style="865" customWidth="1"/>
    <col min="4603" max="4603" width="33.7109375" style="865" customWidth="1"/>
    <col min="4604" max="4607" width="11" style="865" customWidth="1"/>
    <col min="4608" max="4608" width="53.28515625" style="865" customWidth="1"/>
    <col min="4609" max="4615" width="11" style="865" customWidth="1"/>
    <col min="4616" max="4620" width="14.42578125" style="865" customWidth="1"/>
    <col min="4621" max="4621" width="37.28515625" style="865" customWidth="1"/>
    <col min="4622" max="4623" width="11" style="865" customWidth="1"/>
    <col min="4624" max="4633" width="9.85546875" style="865" customWidth="1"/>
    <col min="4634" max="4637" width="11" style="865" customWidth="1"/>
    <col min="4638" max="4638" width="14.42578125" style="865" customWidth="1"/>
    <col min="4639" max="4639" width="4.140625" style="865" customWidth="1"/>
    <col min="4640" max="4640" width="13.28515625" style="865" customWidth="1"/>
    <col min="4641" max="4641" width="28.140625" style="865" customWidth="1"/>
    <col min="4642" max="4642" width="11" style="865" customWidth="1"/>
    <col min="4643" max="4643" width="14.42578125" style="865" customWidth="1"/>
    <col min="4644" max="4644" width="4.140625" style="865" customWidth="1"/>
    <col min="4645" max="4646" width="11" style="865" customWidth="1"/>
    <col min="4647" max="4647" width="14.42578125" style="865" customWidth="1"/>
    <col min="4648" max="4648" width="4.140625" style="865" customWidth="1"/>
    <col min="4649" max="4649" width="14.42578125" style="865" customWidth="1"/>
    <col min="4650" max="4846" width="11" style="865"/>
    <col min="4847" max="4847" width="41.42578125" style="865" customWidth="1"/>
    <col min="4848" max="4851" width="10.7109375" style="865" customWidth="1"/>
    <col min="4852" max="4852" width="31.7109375" style="865" customWidth="1"/>
    <col min="4853" max="4853" width="3.85546875" style="865" customWidth="1"/>
    <col min="4854" max="4857" width="13.7109375" style="865" customWidth="1"/>
    <col min="4858" max="4858" width="17.7109375" style="865" customWidth="1"/>
    <col min="4859" max="4859" width="33.7109375" style="865" customWidth="1"/>
    <col min="4860" max="4863" width="11" style="865" customWidth="1"/>
    <col min="4864" max="4864" width="53.28515625" style="865" customWidth="1"/>
    <col min="4865" max="4871" width="11" style="865" customWidth="1"/>
    <col min="4872" max="4876" width="14.42578125" style="865" customWidth="1"/>
    <col min="4877" max="4877" width="37.28515625" style="865" customWidth="1"/>
    <col min="4878" max="4879" width="11" style="865" customWidth="1"/>
    <col min="4880" max="4889" width="9.85546875" style="865" customWidth="1"/>
    <col min="4890" max="4893" width="11" style="865" customWidth="1"/>
    <col min="4894" max="4894" width="14.42578125" style="865" customWidth="1"/>
    <col min="4895" max="4895" width="4.140625" style="865" customWidth="1"/>
    <col min="4896" max="4896" width="13.28515625" style="865" customWidth="1"/>
    <col min="4897" max="4897" width="28.140625" style="865" customWidth="1"/>
    <col min="4898" max="4898" width="11" style="865" customWidth="1"/>
    <col min="4899" max="4899" width="14.42578125" style="865" customWidth="1"/>
    <col min="4900" max="4900" width="4.140625" style="865" customWidth="1"/>
    <col min="4901" max="4902" width="11" style="865" customWidth="1"/>
    <col min="4903" max="4903" width="14.42578125" style="865" customWidth="1"/>
    <col min="4904" max="4904" width="4.140625" style="865" customWidth="1"/>
    <col min="4905" max="4905" width="14.42578125" style="865" customWidth="1"/>
    <col min="4906" max="5102" width="11" style="865"/>
    <col min="5103" max="5103" width="41.42578125" style="865" customWidth="1"/>
    <col min="5104" max="5107" width="10.7109375" style="865" customWidth="1"/>
    <col min="5108" max="5108" width="31.7109375" style="865" customWidth="1"/>
    <col min="5109" max="5109" width="3.85546875" style="865" customWidth="1"/>
    <col min="5110" max="5113" width="13.7109375" style="865" customWidth="1"/>
    <col min="5114" max="5114" width="17.7109375" style="865" customWidth="1"/>
    <col min="5115" max="5115" width="33.7109375" style="865" customWidth="1"/>
    <col min="5116" max="5119" width="11" style="865" customWidth="1"/>
    <col min="5120" max="5120" width="53.28515625" style="865" customWidth="1"/>
    <col min="5121" max="5127" width="11" style="865" customWidth="1"/>
    <col min="5128" max="5132" width="14.42578125" style="865" customWidth="1"/>
    <col min="5133" max="5133" width="37.28515625" style="865" customWidth="1"/>
    <col min="5134" max="5135" width="11" style="865" customWidth="1"/>
    <col min="5136" max="5145" width="9.85546875" style="865" customWidth="1"/>
    <col min="5146" max="5149" width="11" style="865" customWidth="1"/>
    <col min="5150" max="5150" width="14.42578125" style="865" customWidth="1"/>
    <col min="5151" max="5151" width="4.140625" style="865" customWidth="1"/>
    <col min="5152" max="5152" width="13.28515625" style="865" customWidth="1"/>
    <col min="5153" max="5153" width="28.140625" style="865" customWidth="1"/>
    <col min="5154" max="5154" width="11" style="865" customWidth="1"/>
    <col min="5155" max="5155" width="14.42578125" style="865" customWidth="1"/>
    <col min="5156" max="5156" width="4.140625" style="865" customWidth="1"/>
    <col min="5157" max="5158" width="11" style="865" customWidth="1"/>
    <col min="5159" max="5159" width="14.42578125" style="865" customWidth="1"/>
    <col min="5160" max="5160" width="4.140625" style="865" customWidth="1"/>
    <col min="5161" max="5161" width="14.42578125" style="865" customWidth="1"/>
    <col min="5162" max="5358" width="11" style="865"/>
    <col min="5359" max="5359" width="41.42578125" style="865" customWidth="1"/>
    <col min="5360" max="5363" width="10.7109375" style="865" customWidth="1"/>
    <col min="5364" max="5364" width="31.7109375" style="865" customWidth="1"/>
    <col min="5365" max="5365" width="3.85546875" style="865" customWidth="1"/>
    <col min="5366" max="5369" width="13.7109375" style="865" customWidth="1"/>
    <col min="5370" max="5370" width="17.7109375" style="865" customWidth="1"/>
    <col min="5371" max="5371" width="33.7109375" style="865" customWidth="1"/>
    <col min="5372" max="5375" width="11" style="865" customWidth="1"/>
    <col min="5376" max="5376" width="53.28515625" style="865" customWidth="1"/>
    <col min="5377" max="5383" width="11" style="865" customWidth="1"/>
    <col min="5384" max="5388" width="14.42578125" style="865" customWidth="1"/>
    <col min="5389" max="5389" width="37.28515625" style="865" customWidth="1"/>
    <col min="5390" max="5391" width="11" style="865" customWidth="1"/>
    <col min="5392" max="5401" width="9.85546875" style="865" customWidth="1"/>
    <col min="5402" max="5405" width="11" style="865" customWidth="1"/>
    <col min="5406" max="5406" width="14.42578125" style="865" customWidth="1"/>
    <col min="5407" max="5407" width="4.140625" style="865" customWidth="1"/>
    <col min="5408" max="5408" width="13.28515625" style="865" customWidth="1"/>
    <col min="5409" max="5409" width="28.140625" style="865" customWidth="1"/>
    <col min="5410" max="5410" width="11" style="865" customWidth="1"/>
    <col min="5411" max="5411" width="14.42578125" style="865" customWidth="1"/>
    <col min="5412" max="5412" width="4.140625" style="865" customWidth="1"/>
    <col min="5413" max="5414" width="11" style="865" customWidth="1"/>
    <col min="5415" max="5415" width="14.42578125" style="865" customWidth="1"/>
    <col min="5416" max="5416" width="4.140625" style="865" customWidth="1"/>
    <col min="5417" max="5417" width="14.42578125" style="865" customWidth="1"/>
    <col min="5418" max="5614" width="11" style="865"/>
    <col min="5615" max="5615" width="41.42578125" style="865" customWidth="1"/>
    <col min="5616" max="5619" width="10.7109375" style="865" customWidth="1"/>
    <col min="5620" max="5620" width="31.7109375" style="865" customWidth="1"/>
    <col min="5621" max="5621" width="3.85546875" style="865" customWidth="1"/>
    <col min="5622" max="5625" width="13.7109375" style="865" customWidth="1"/>
    <col min="5626" max="5626" width="17.7109375" style="865" customWidth="1"/>
    <col min="5627" max="5627" width="33.7109375" style="865" customWidth="1"/>
    <col min="5628" max="5631" width="11" style="865" customWidth="1"/>
    <col min="5632" max="5632" width="53.28515625" style="865" customWidth="1"/>
    <col min="5633" max="5639" width="11" style="865" customWidth="1"/>
    <col min="5640" max="5644" width="14.42578125" style="865" customWidth="1"/>
    <col min="5645" max="5645" width="37.28515625" style="865" customWidth="1"/>
    <col min="5646" max="5647" width="11" style="865" customWidth="1"/>
    <col min="5648" max="5657" width="9.85546875" style="865" customWidth="1"/>
    <col min="5658" max="5661" width="11" style="865" customWidth="1"/>
    <col min="5662" max="5662" width="14.42578125" style="865" customWidth="1"/>
    <col min="5663" max="5663" width="4.140625" style="865" customWidth="1"/>
    <col min="5664" max="5664" width="13.28515625" style="865" customWidth="1"/>
    <col min="5665" max="5665" width="28.140625" style="865" customWidth="1"/>
    <col min="5666" max="5666" width="11" style="865" customWidth="1"/>
    <col min="5667" max="5667" width="14.42578125" style="865" customWidth="1"/>
    <col min="5668" max="5668" width="4.140625" style="865" customWidth="1"/>
    <col min="5669" max="5670" width="11" style="865" customWidth="1"/>
    <col min="5671" max="5671" width="14.42578125" style="865" customWidth="1"/>
    <col min="5672" max="5672" width="4.140625" style="865" customWidth="1"/>
    <col min="5673" max="5673" width="14.42578125" style="865" customWidth="1"/>
    <col min="5674" max="5870" width="11" style="865"/>
    <col min="5871" max="5871" width="41.42578125" style="865" customWidth="1"/>
    <col min="5872" max="5875" width="10.7109375" style="865" customWidth="1"/>
    <col min="5876" max="5876" width="31.7109375" style="865" customWidth="1"/>
    <col min="5877" max="5877" width="3.85546875" style="865" customWidth="1"/>
    <col min="5878" max="5881" width="13.7109375" style="865" customWidth="1"/>
    <col min="5882" max="5882" width="17.7109375" style="865" customWidth="1"/>
    <col min="5883" max="5883" width="33.7109375" style="865" customWidth="1"/>
    <col min="5884" max="5887" width="11" style="865" customWidth="1"/>
    <col min="5888" max="5888" width="53.28515625" style="865" customWidth="1"/>
    <col min="5889" max="5895" width="11" style="865" customWidth="1"/>
    <col min="5896" max="5900" width="14.42578125" style="865" customWidth="1"/>
    <col min="5901" max="5901" width="37.28515625" style="865" customWidth="1"/>
    <col min="5902" max="5903" width="11" style="865" customWidth="1"/>
    <col min="5904" max="5913" width="9.85546875" style="865" customWidth="1"/>
    <col min="5914" max="5917" width="11" style="865" customWidth="1"/>
    <col min="5918" max="5918" width="14.42578125" style="865" customWidth="1"/>
    <col min="5919" max="5919" width="4.140625" style="865" customWidth="1"/>
    <col min="5920" max="5920" width="13.28515625" style="865" customWidth="1"/>
    <col min="5921" max="5921" width="28.140625" style="865" customWidth="1"/>
    <col min="5922" max="5922" width="11" style="865" customWidth="1"/>
    <col min="5923" max="5923" width="14.42578125" style="865" customWidth="1"/>
    <col min="5924" max="5924" width="4.140625" style="865" customWidth="1"/>
    <col min="5925" max="5926" width="11" style="865" customWidth="1"/>
    <col min="5927" max="5927" width="14.42578125" style="865" customWidth="1"/>
    <col min="5928" max="5928" width="4.140625" style="865" customWidth="1"/>
    <col min="5929" max="5929" width="14.42578125" style="865" customWidth="1"/>
    <col min="5930" max="6126" width="11" style="865"/>
    <col min="6127" max="6127" width="41.42578125" style="865" customWidth="1"/>
    <col min="6128" max="6131" width="10.7109375" style="865" customWidth="1"/>
    <col min="6132" max="6132" width="31.7109375" style="865" customWidth="1"/>
    <col min="6133" max="6133" width="3.85546875" style="865" customWidth="1"/>
    <col min="6134" max="6137" width="13.7109375" style="865" customWidth="1"/>
    <col min="6138" max="6138" width="17.7109375" style="865" customWidth="1"/>
    <col min="6139" max="6139" width="33.7109375" style="865" customWidth="1"/>
    <col min="6140" max="6143" width="11" style="865" customWidth="1"/>
    <col min="6144" max="6144" width="53.28515625" style="865" customWidth="1"/>
    <col min="6145" max="6151" width="11" style="865" customWidth="1"/>
    <col min="6152" max="6156" width="14.42578125" style="865" customWidth="1"/>
    <col min="6157" max="6157" width="37.28515625" style="865" customWidth="1"/>
    <col min="6158" max="6159" width="11" style="865" customWidth="1"/>
    <col min="6160" max="6169" width="9.85546875" style="865" customWidth="1"/>
    <col min="6170" max="6173" width="11" style="865" customWidth="1"/>
    <col min="6174" max="6174" width="14.42578125" style="865" customWidth="1"/>
    <col min="6175" max="6175" width="4.140625" style="865" customWidth="1"/>
    <col min="6176" max="6176" width="13.28515625" style="865" customWidth="1"/>
    <col min="6177" max="6177" width="28.140625" style="865" customWidth="1"/>
    <col min="6178" max="6178" width="11" style="865" customWidth="1"/>
    <col min="6179" max="6179" width="14.42578125" style="865" customWidth="1"/>
    <col min="6180" max="6180" width="4.140625" style="865" customWidth="1"/>
    <col min="6181" max="6182" width="11" style="865" customWidth="1"/>
    <col min="6183" max="6183" width="14.42578125" style="865" customWidth="1"/>
    <col min="6184" max="6184" width="4.140625" style="865" customWidth="1"/>
    <col min="6185" max="6185" width="14.42578125" style="865" customWidth="1"/>
    <col min="6186" max="6382" width="11" style="865"/>
    <col min="6383" max="6383" width="41.42578125" style="865" customWidth="1"/>
    <col min="6384" max="6387" width="10.7109375" style="865" customWidth="1"/>
    <col min="6388" max="6388" width="31.7109375" style="865" customWidth="1"/>
    <col min="6389" max="6389" width="3.85546875" style="865" customWidth="1"/>
    <col min="6390" max="6393" width="13.7109375" style="865" customWidth="1"/>
    <col min="6394" max="6394" width="17.7109375" style="865" customWidth="1"/>
    <col min="6395" max="6395" width="33.7109375" style="865" customWidth="1"/>
    <col min="6396" max="6399" width="11" style="865" customWidth="1"/>
    <col min="6400" max="6400" width="53.28515625" style="865" customWidth="1"/>
    <col min="6401" max="6407" width="11" style="865" customWidth="1"/>
    <col min="6408" max="6412" width="14.42578125" style="865" customWidth="1"/>
    <col min="6413" max="6413" width="37.28515625" style="865" customWidth="1"/>
    <col min="6414" max="6415" width="11" style="865" customWidth="1"/>
    <col min="6416" max="6425" width="9.85546875" style="865" customWidth="1"/>
    <col min="6426" max="6429" width="11" style="865" customWidth="1"/>
    <col min="6430" max="6430" width="14.42578125" style="865" customWidth="1"/>
    <col min="6431" max="6431" width="4.140625" style="865" customWidth="1"/>
    <col min="6432" max="6432" width="13.28515625" style="865" customWidth="1"/>
    <col min="6433" max="6433" width="28.140625" style="865" customWidth="1"/>
    <col min="6434" max="6434" width="11" style="865" customWidth="1"/>
    <col min="6435" max="6435" width="14.42578125" style="865" customWidth="1"/>
    <col min="6436" max="6436" width="4.140625" style="865" customWidth="1"/>
    <col min="6437" max="6438" width="11" style="865" customWidth="1"/>
    <col min="6439" max="6439" width="14.42578125" style="865" customWidth="1"/>
    <col min="6440" max="6440" width="4.140625" style="865" customWidth="1"/>
    <col min="6441" max="6441" width="14.42578125" style="865" customWidth="1"/>
    <col min="6442" max="6638" width="11" style="865"/>
    <col min="6639" max="6639" width="41.42578125" style="865" customWidth="1"/>
    <col min="6640" max="6643" width="10.7109375" style="865" customWidth="1"/>
    <col min="6644" max="6644" width="31.7109375" style="865" customWidth="1"/>
    <col min="6645" max="6645" width="3.85546875" style="865" customWidth="1"/>
    <col min="6646" max="6649" width="13.7109375" style="865" customWidth="1"/>
    <col min="6650" max="6650" width="17.7109375" style="865" customWidth="1"/>
    <col min="6651" max="6651" width="33.7109375" style="865" customWidth="1"/>
    <col min="6652" max="6655" width="11" style="865" customWidth="1"/>
    <col min="6656" max="6656" width="53.28515625" style="865" customWidth="1"/>
    <col min="6657" max="6663" width="11" style="865" customWidth="1"/>
    <col min="6664" max="6668" width="14.42578125" style="865" customWidth="1"/>
    <col min="6669" max="6669" width="37.28515625" style="865" customWidth="1"/>
    <col min="6670" max="6671" width="11" style="865" customWidth="1"/>
    <col min="6672" max="6681" width="9.85546875" style="865" customWidth="1"/>
    <col min="6682" max="6685" width="11" style="865" customWidth="1"/>
    <col min="6686" max="6686" width="14.42578125" style="865" customWidth="1"/>
    <col min="6687" max="6687" width="4.140625" style="865" customWidth="1"/>
    <col min="6688" max="6688" width="13.28515625" style="865" customWidth="1"/>
    <col min="6689" max="6689" width="28.140625" style="865" customWidth="1"/>
    <col min="6690" max="6690" width="11" style="865" customWidth="1"/>
    <col min="6691" max="6691" width="14.42578125" style="865" customWidth="1"/>
    <col min="6692" max="6692" width="4.140625" style="865" customWidth="1"/>
    <col min="6693" max="6694" width="11" style="865" customWidth="1"/>
    <col min="6695" max="6695" width="14.42578125" style="865" customWidth="1"/>
    <col min="6696" max="6696" width="4.140625" style="865" customWidth="1"/>
    <col min="6697" max="6697" width="14.42578125" style="865" customWidth="1"/>
    <col min="6698" max="6894" width="11" style="865"/>
    <col min="6895" max="6895" width="41.42578125" style="865" customWidth="1"/>
    <col min="6896" max="6899" width="10.7109375" style="865" customWidth="1"/>
    <col min="6900" max="6900" width="31.7109375" style="865" customWidth="1"/>
    <col min="6901" max="6901" width="3.85546875" style="865" customWidth="1"/>
    <col min="6902" max="6905" width="13.7109375" style="865" customWidth="1"/>
    <col min="6906" max="6906" width="17.7109375" style="865" customWidth="1"/>
    <col min="6907" max="6907" width="33.7109375" style="865" customWidth="1"/>
    <col min="6908" max="6911" width="11" style="865" customWidth="1"/>
    <col min="6912" max="6912" width="53.28515625" style="865" customWidth="1"/>
    <col min="6913" max="6919" width="11" style="865" customWidth="1"/>
    <col min="6920" max="6924" width="14.42578125" style="865" customWidth="1"/>
    <col min="6925" max="6925" width="37.28515625" style="865" customWidth="1"/>
    <col min="6926" max="6927" width="11" style="865" customWidth="1"/>
    <col min="6928" max="6937" width="9.85546875" style="865" customWidth="1"/>
    <col min="6938" max="6941" width="11" style="865" customWidth="1"/>
    <col min="6942" max="6942" width="14.42578125" style="865" customWidth="1"/>
    <col min="6943" max="6943" width="4.140625" style="865" customWidth="1"/>
    <col min="6944" max="6944" width="13.28515625" style="865" customWidth="1"/>
    <col min="6945" max="6945" width="28.140625" style="865" customWidth="1"/>
    <col min="6946" max="6946" width="11" style="865" customWidth="1"/>
    <col min="6947" max="6947" width="14.42578125" style="865" customWidth="1"/>
    <col min="6948" max="6948" width="4.140625" style="865" customWidth="1"/>
    <col min="6949" max="6950" width="11" style="865" customWidth="1"/>
    <col min="6951" max="6951" width="14.42578125" style="865" customWidth="1"/>
    <col min="6952" max="6952" width="4.140625" style="865" customWidth="1"/>
    <col min="6953" max="6953" width="14.42578125" style="865" customWidth="1"/>
    <col min="6954" max="7150" width="11" style="865"/>
    <col min="7151" max="7151" width="41.42578125" style="865" customWidth="1"/>
    <col min="7152" max="7155" width="10.7109375" style="865" customWidth="1"/>
    <col min="7156" max="7156" width="31.7109375" style="865" customWidth="1"/>
    <col min="7157" max="7157" width="3.85546875" style="865" customWidth="1"/>
    <col min="7158" max="7161" width="13.7109375" style="865" customWidth="1"/>
    <col min="7162" max="7162" width="17.7109375" style="865" customWidth="1"/>
    <col min="7163" max="7163" width="33.7109375" style="865" customWidth="1"/>
    <col min="7164" max="7167" width="11" style="865" customWidth="1"/>
    <col min="7168" max="7168" width="53.28515625" style="865" customWidth="1"/>
    <col min="7169" max="7175" width="11" style="865" customWidth="1"/>
    <col min="7176" max="7180" width="14.42578125" style="865" customWidth="1"/>
    <col min="7181" max="7181" width="37.28515625" style="865" customWidth="1"/>
    <col min="7182" max="7183" width="11" style="865" customWidth="1"/>
    <col min="7184" max="7193" width="9.85546875" style="865" customWidth="1"/>
    <col min="7194" max="7197" width="11" style="865" customWidth="1"/>
    <col min="7198" max="7198" width="14.42578125" style="865" customWidth="1"/>
    <col min="7199" max="7199" width="4.140625" style="865" customWidth="1"/>
    <col min="7200" max="7200" width="13.28515625" style="865" customWidth="1"/>
    <col min="7201" max="7201" width="28.140625" style="865" customWidth="1"/>
    <col min="7202" max="7202" width="11" style="865" customWidth="1"/>
    <col min="7203" max="7203" width="14.42578125" style="865" customWidth="1"/>
    <col min="7204" max="7204" width="4.140625" style="865" customWidth="1"/>
    <col min="7205" max="7206" width="11" style="865" customWidth="1"/>
    <col min="7207" max="7207" width="14.42578125" style="865" customWidth="1"/>
    <col min="7208" max="7208" width="4.140625" style="865" customWidth="1"/>
    <col min="7209" max="7209" width="14.42578125" style="865" customWidth="1"/>
    <col min="7210" max="7406" width="11" style="865"/>
    <col min="7407" max="7407" width="41.42578125" style="865" customWidth="1"/>
    <col min="7408" max="7411" width="10.7109375" style="865" customWidth="1"/>
    <col min="7412" max="7412" width="31.7109375" style="865" customWidth="1"/>
    <col min="7413" max="7413" width="3.85546875" style="865" customWidth="1"/>
    <col min="7414" max="7417" width="13.7109375" style="865" customWidth="1"/>
    <col min="7418" max="7418" width="17.7109375" style="865" customWidth="1"/>
    <col min="7419" max="7419" width="33.7109375" style="865" customWidth="1"/>
    <col min="7420" max="7423" width="11" style="865" customWidth="1"/>
    <col min="7424" max="7424" width="53.28515625" style="865" customWidth="1"/>
    <col min="7425" max="7431" width="11" style="865" customWidth="1"/>
    <col min="7432" max="7436" width="14.42578125" style="865" customWidth="1"/>
    <col min="7437" max="7437" width="37.28515625" style="865" customWidth="1"/>
    <col min="7438" max="7439" width="11" style="865" customWidth="1"/>
    <col min="7440" max="7449" width="9.85546875" style="865" customWidth="1"/>
    <col min="7450" max="7453" width="11" style="865" customWidth="1"/>
    <col min="7454" max="7454" width="14.42578125" style="865" customWidth="1"/>
    <col min="7455" max="7455" width="4.140625" style="865" customWidth="1"/>
    <col min="7456" max="7456" width="13.28515625" style="865" customWidth="1"/>
    <col min="7457" max="7457" width="28.140625" style="865" customWidth="1"/>
    <col min="7458" max="7458" width="11" style="865" customWidth="1"/>
    <col min="7459" max="7459" width="14.42578125" style="865" customWidth="1"/>
    <col min="7460" max="7460" width="4.140625" style="865" customWidth="1"/>
    <col min="7461" max="7462" width="11" style="865" customWidth="1"/>
    <col min="7463" max="7463" width="14.42578125" style="865" customWidth="1"/>
    <col min="7464" max="7464" width="4.140625" style="865" customWidth="1"/>
    <col min="7465" max="7465" width="14.42578125" style="865" customWidth="1"/>
    <col min="7466" max="7662" width="11" style="865"/>
    <col min="7663" max="7663" width="41.42578125" style="865" customWidth="1"/>
    <col min="7664" max="7667" width="10.7109375" style="865" customWidth="1"/>
    <col min="7668" max="7668" width="31.7109375" style="865" customWidth="1"/>
    <col min="7669" max="7669" width="3.85546875" style="865" customWidth="1"/>
    <col min="7670" max="7673" width="13.7109375" style="865" customWidth="1"/>
    <col min="7674" max="7674" width="17.7109375" style="865" customWidth="1"/>
    <col min="7675" max="7675" width="33.7109375" style="865" customWidth="1"/>
    <col min="7676" max="7679" width="11" style="865" customWidth="1"/>
    <col min="7680" max="7680" width="53.28515625" style="865" customWidth="1"/>
    <col min="7681" max="7687" width="11" style="865" customWidth="1"/>
    <col min="7688" max="7692" width="14.42578125" style="865" customWidth="1"/>
    <col min="7693" max="7693" width="37.28515625" style="865" customWidth="1"/>
    <col min="7694" max="7695" width="11" style="865" customWidth="1"/>
    <col min="7696" max="7705" width="9.85546875" style="865" customWidth="1"/>
    <col min="7706" max="7709" width="11" style="865" customWidth="1"/>
    <col min="7710" max="7710" width="14.42578125" style="865" customWidth="1"/>
    <col min="7711" max="7711" width="4.140625" style="865" customWidth="1"/>
    <col min="7712" max="7712" width="13.28515625" style="865" customWidth="1"/>
    <col min="7713" max="7713" width="28.140625" style="865" customWidth="1"/>
    <col min="7714" max="7714" width="11" style="865" customWidth="1"/>
    <col min="7715" max="7715" width="14.42578125" style="865" customWidth="1"/>
    <col min="7716" max="7716" width="4.140625" style="865" customWidth="1"/>
    <col min="7717" max="7718" width="11" style="865" customWidth="1"/>
    <col min="7719" max="7719" width="14.42578125" style="865" customWidth="1"/>
    <col min="7720" max="7720" width="4.140625" style="865" customWidth="1"/>
    <col min="7721" max="7721" width="14.42578125" style="865" customWidth="1"/>
    <col min="7722" max="7918" width="11" style="865"/>
    <col min="7919" max="7919" width="41.42578125" style="865" customWidth="1"/>
    <col min="7920" max="7923" width="10.7109375" style="865" customWidth="1"/>
    <col min="7924" max="7924" width="31.7109375" style="865" customWidth="1"/>
    <col min="7925" max="7925" width="3.85546875" style="865" customWidth="1"/>
    <col min="7926" max="7929" width="13.7109375" style="865" customWidth="1"/>
    <col min="7930" max="7930" width="17.7109375" style="865" customWidth="1"/>
    <col min="7931" max="7931" width="33.7109375" style="865" customWidth="1"/>
    <col min="7932" max="7935" width="11" style="865" customWidth="1"/>
    <col min="7936" max="7936" width="53.28515625" style="865" customWidth="1"/>
    <col min="7937" max="7943" width="11" style="865" customWidth="1"/>
    <col min="7944" max="7948" width="14.42578125" style="865" customWidth="1"/>
    <col min="7949" max="7949" width="37.28515625" style="865" customWidth="1"/>
    <col min="7950" max="7951" width="11" style="865" customWidth="1"/>
    <col min="7952" max="7961" width="9.85546875" style="865" customWidth="1"/>
    <col min="7962" max="7965" width="11" style="865" customWidth="1"/>
    <col min="7966" max="7966" width="14.42578125" style="865" customWidth="1"/>
    <col min="7967" max="7967" width="4.140625" style="865" customWidth="1"/>
    <col min="7968" max="7968" width="13.28515625" style="865" customWidth="1"/>
    <col min="7969" max="7969" width="28.140625" style="865" customWidth="1"/>
    <col min="7970" max="7970" width="11" style="865" customWidth="1"/>
    <col min="7971" max="7971" width="14.42578125" style="865" customWidth="1"/>
    <col min="7972" max="7972" width="4.140625" style="865" customWidth="1"/>
    <col min="7973" max="7974" width="11" style="865" customWidth="1"/>
    <col min="7975" max="7975" width="14.42578125" style="865" customWidth="1"/>
    <col min="7976" max="7976" width="4.140625" style="865" customWidth="1"/>
    <col min="7977" max="7977" width="14.42578125" style="865" customWidth="1"/>
    <col min="7978" max="8174" width="11" style="865"/>
    <col min="8175" max="8175" width="41.42578125" style="865" customWidth="1"/>
    <col min="8176" max="8179" width="10.7109375" style="865" customWidth="1"/>
    <col min="8180" max="8180" width="31.7109375" style="865" customWidth="1"/>
    <col min="8181" max="8181" width="3.85546875" style="865" customWidth="1"/>
    <col min="8182" max="8185" width="13.7109375" style="865" customWidth="1"/>
    <col min="8186" max="8186" width="17.7109375" style="865" customWidth="1"/>
    <col min="8187" max="8187" width="33.7109375" style="865" customWidth="1"/>
    <col min="8188" max="8191" width="11" style="865" customWidth="1"/>
    <col min="8192" max="8192" width="53.28515625" style="865" customWidth="1"/>
    <col min="8193" max="8199" width="11" style="865" customWidth="1"/>
    <col min="8200" max="8204" width="14.42578125" style="865" customWidth="1"/>
    <col min="8205" max="8205" width="37.28515625" style="865" customWidth="1"/>
    <col min="8206" max="8207" width="11" style="865" customWidth="1"/>
    <col min="8208" max="8217" width="9.85546875" style="865" customWidth="1"/>
    <col min="8218" max="8221" width="11" style="865" customWidth="1"/>
    <col min="8222" max="8222" width="14.42578125" style="865" customWidth="1"/>
    <col min="8223" max="8223" width="4.140625" style="865" customWidth="1"/>
    <col min="8224" max="8224" width="13.28515625" style="865" customWidth="1"/>
    <col min="8225" max="8225" width="28.140625" style="865" customWidth="1"/>
    <col min="8226" max="8226" width="11" style="865" customWidth="1"/>
    <col min="8227" max="8227" width="14.42578125" style="865" customWidth="1"/>
    <col min="8228" max="8228" width="4.140625" style="865" customWidth="1"/>
    <col min="8229" max="8230" width="11" style="865" customWidth="1"/>
    <col min="8231" max="8231" width="14.42578125" style="865" customWidth="1"/>
    <col min="8232" max="8232" width="4.140625" style="865" customWidth="1"/>
    <col min="8233" max="8233" width="14.42578125" style="865" customWidth="1"/>
    <col min="8234" max="8430" width="11" style="865"/>
    <col min="8431" max="8431" width="41.42578125" style="865" customWidth="1"/>
    <col min="8432" max="8435" width="10.7109375" style="865" customWidth="1"/>
    <col min="8436" max="8436" width="31.7109375" style="865" customWidth="1"/>
    <col min="8437" max="8437" width="3.85546875" style="865" customWidth="1"/>
    <col min="8438" max="8441" width="13.7109375" style="865" customWidth="1"/>
    <col min="8442" max="8442" width="17.7109375" style="865" customWidth="1"/>
    <col min="8443" max="8443" width="33.7109375" style="865" customWidth="1"/>
    <col min="8444" max="8447" width="11" style="865" customWidth="1"/>
    <col min="8448" max="8448" width="53.28515625" style="865" customWidth="1"/>
    <col min="8449" max="8455" width="11" style="865" customWidth="1"/>
    <col min="8456" max="8460" width="14.42578125" style="865" customWidth="1"/>
    <col min="8461" max="8461" width="37.28515625" style="865" customWidth="1"/>
    <col min="8462" max="8463" width="11" style="865" customWidth="1"/>
    <col min="8464" max="8473" width="9.85546875" style="865" customWidth="1"/>
    <col min="8474" max="8477" width="11" style="865" customWidth="1"/>
    <col min="8478" max="8478" width="14.42578125" style="865" customWidth="1"/>
    <col min="8479" max="8479" width="4.140625" style="865" customWidth="1"/>
    <col min="8480" max="8480" width="13.28515625" style="865" customWidth="1"/>
    <col min="8481" max="8481" width="28.140625" style="865" customWidth="1"/>
    <col min="8482" max="8482" width="11" style="865" customWidth="1"/>
    <col min="8483" max="8483" width="14.42578125" style="865" customWidth="1"/>
    <col min="8484" max="8484" width="4.140625" style="865" customWidth="1"/>
    <col min="8485" max="8486" width="11" style="865" customWidth="1"/>
    <col min="8487" max="8487" width="14.42578125" style="865" customWidth="1"/>
    <col min="8488" max="8488" width="4.140625" style="865" customWidth="1"/>
    <col min="8489" max="8489" width="14.42578125" style="865" customWidth="1"/>
    <col min="8490" max="8686" width="11" style="865"/>
    <col min="8687" max="8687" width="41.42578125" style="865" customWidth="1"/>
    <col min="8688" max="8691" width="10.7109375" style="865" customWidth="1"/>
    <col min="8692" max="8692" width="31.7109375" style="865" customWidth="1"/>
    <col min="8693" max="8693" width="3.85546875" style="865" customWidth="1"/>
    <col min="8694" max="8697" width="13.7109375" style="865" customWidth="1"/>
    <col min="8698" max="8698" width="17.7109375" style="865" customWidth="1"/>
    <col min="8699" max="8699" width="33.7109375" style="865" customWidth="1"/>
    <col min="8700" max="8703" width="11" style="865" customWidth="1"/>
    <col min="8704" max="8704" width="53.28515625" style="865" customWidth="1"/>
    <col min="8705" max="8711" width="11" style="865" customWidth="1"/>
    <col min="8712" max="8716" width="14.42578125" style="865" customWidth="1"/>
    <col min="8717" max="8717" width="37.28515625" style="865" customWidth="1"/>
    <col min="8718" max="8719" width="11" style="865" customWidth="1"/>
    <col min="8720" max="8729" width="9.85546875" style="865" customWidth="1"/>
    <col min="8730" max="8733" width="11" style="865" customWidth="1"/>
    <col min="8734" max="8734" width="14.42578125" style="865" customWidth="1"/>
    <col min="8735" max="8735" width="4.140625" style="865" customWidth="1"/>
    <col min="8736" max="8736" width="13.28515625" style="865" customWidth="1"/>
    <col min="8737" max="8737" width="28.140625" style="865" customWidth="1"/>
    <col min="8738" max="8738" width="11" style="865" customWidth="1"/>
    <col min="8739" max="8739" width="14.42578125" style="865" customWidth="1"/>
    <col min="8740" max="8740" width="4.140625" style="865" customWidth="1"/>
    <col min="8741" max="8742" width="11" style="865" customWidth="1"/>
    <col min="8743" max="8743" width="14.42578125" style="865" customWidth="1"/>
    <col min="8744" max="8744" width="4.140625" style="865" customWidth="1"/>
    <col min="8745" max="8745" width="14.42578125" style="865" customWidth="1"/>
    <col min="8746" max="8942" width="11" style="865"/>
    <col min="8943" max="8943" width="41.42578125" style="865" customWidth="1"/>
    <col min="8944" max="8947" width="10.7109375" style="865" customWidth="1"/>
    <col min="8948" max="8948" width="31.7109375" style="865" customWidth="1"/>
    <col min="8949" max="8949" width="3.85546875" style="865" customWidth="1"/>
    <col min="8950" max="8953" width="13.7109375" style="865" customWidth="1"/>
    <col min="8954" max="8954" width="17.7109375" style="865" customWidth="1"/>
    <col min="8955" max="8955" width="33.7109375" style="865" customWidth="1"/>
    <col min="8956" max="8959" width="11" style="865" customWidth="1"/>
    <col min="8960" max="8960" width="53.28515625" style="865" customWidth="1"/>
    <col min="8961" max="8967" width="11" style="865" customWidth="1"/>
    <col min="8968" max="8972" width="14.42578125" style="865" customWidth="1"/>
    <col min="8973" max="8973" width="37.28515625" style="865" customWidth="1"/>
    <col min="8974" max="8975" width="11" style="865" customWidth="1"/>
    <col min="8976" max="8985" width="9.85546875" style="865" customWidth="1"/>
    <col min="8986" max="8989" width="11" style="865" customWidth="1"/>
    <col min="8990" max="8990" width="14.42578125" style="865" customWidth="1"/>
    <col min="8991" max="8991" width="4.140625" style="865" customWidth="1"/>
    <col min="8992" max="8992" width="13.28515625" style="865" customWidth="1"/>
    <col min="8993" max="8993" width="28.140625" style="865" customWidth="1"/>
    <col min="8994" max="8994" width="11" style="865" customWidth="1"/>
    <col min="8995" max="8995" width="14.42578125" style="865" customWidth="1"/>
    <col min="8996" max="8996" width="4.140625" style="865" customWidth="1"/>
    <col min="8997" max="8998" width="11" style="865" customWidth="1"/>
    <col min="8999" max="8999" width="14.42578125" style="865" customWidth="1"/>
    <col min="9000" max="9000" width="4.140625" style="865" customWidth="1"/>
    <col min="9001" max="9001" width="14.42578125" style="865" customWidth="1"/>
    <col min="9002" max="9198" width="11" style="865"/>
    <col min="9199" max="9199" width="41.42578125" style="865" customWidth="1"/>
    <col min="9200" max="9203" width="10.7109375" style="865" customWidth="1"/>
    <col min="9204" max="9204" width="31.7109375" style="865" customWidth="1"/>
    <col min="9205" max="9205" width="3.85546875" style="865" customWidth="1"/>
    <col min="9206" max="9209" width="13.7109375" style="865" customWidth="1"/>
    <col min="9210" max="9210" width="17.7109375" style="865" customWidth="1"/>
    <col min="9211" max="9211" width="33.7109375" style="865" customWidth="1"/>
    <col min="9212" max="9215" width="11" style="865" customWidth="1"/>
    <col min="9216" max="9216" width="53.28515625" style="865" customWidth="1"/>
    <col min="9217" max="9223" width="11" style="865" customWidth="1"/>
    <col min="9224" max="9228" width="14.42578125" style="865" customWidth="1"/>
    <col min="9229" max="9229" width="37.28515625" style="865" customWidth="1"/>
    <col min="9230" max="9231" width="11" style="865" customWidth="1"/>
    <col min="9232" max="9241" width="9.85546875" style="865" customWidth="1"/>
    <col min="9242" max="9245" width="11" style="865" customWidth="1"/>
    <col min="9246" max="9246" width="14.42578125" style="865" customWidth="1"/>
    <col min="9247" max="9247" width="4.140625" style="865" customWidth="1"/>
    <col min="9248" max="9248" width="13.28515625" style="865" customWidth="1"/>
    <col min="9249" max="9249" width="28.140625" style="865" customWidth="1"/>
    <col min="9250" max="9250" width="11" style="865" customWidth="1"/>
    <col min="9251" max="9251" width="14.42578125" style="865" customWidth="1"/>
    <col min="9252" max="9252" width="4.140625" style="865" customWidth="1"/>
    <col min="9253" max="9254" width="11" style="865" customWidth="1"/>
    <col min="9255" max="9255" width="14.42578125" style="865" customWidth="1"/>
    <col min="9256" max="9256" width="4.140625" style="865" customWidth="1"/>
    <col min="9257" max="9257" width="14.42578125" style="865" customWidth="1"/>
    <col min="9258" max="9454" width="11" style="865"/>
    <col min="9455" max="9455" width="41.42578125" style="865" customWidth="1"/>
    <col min="9456" max="9459" width="10.7109375" style="865" customWidth="1"/>
    <col min="9460" max="9460" width="31.7109375" style="865" customWidth="1"/>
    <col min="9461" max="9461" width="3.85546875" style="865" customWidth="1"/>
    <col min="9462" max="9465" width="13.7109375" style="865" customWidth="1"/>
    <col min="9466" max="9466" width="17.7109375" style="865" customWidth="1"/>
    <col min="9467" max="9467" width="33.7109375" style="865" customWidth="1"/>
    <col min="9468" max="9471" width="11" style="865" customWidth="1"/>
    <col min="9472" max="9472" width="53.28515625" style="865" customWidth="1"/>
    <col min="9473" max="9479" width="11" style="865" customWidth="1"/>
    <col min="9480" max="9484" width="14.42578125" style="865" customWidth="1"/>
    <col min="9485" max="9485" width="37.28515625" style="865" customWidth="1"/>
    <col min="9486" max="9487" width="11" style="865" customWidth="1"/>
    <col min="9488" max="9497" width="9.85546875" style="865" customWidth="1"/>
    <col min="9498" max="9501" width="11" style="865" customWidth="1"/>
    <col min="9502" max="9502" width="14.42578125" style="865" customWidth="1"/>
    <col min="9503" max="9503" width="4.140625" style="865" customWidth="1"/>
    <col min="9504" max="9504" width="13.28515625" style="865" customWidth="1"/>
    <col min="9505" max="9505" width="28.140625" style="865" customWidth="1"/>
    <col min="9506" max="9506" width="11" style="865" customWidth="1"/>
    <col min="9507" max="9507" width="14.42578125" style="865" customWidth="1"/>
    <col min="9508" max="9508" width="4.140625" style="865" customWidth="1"/>
    <col min="9509" max="9510" width="11" style="865" customWidth="1"/>
    <col min="9511" max="9511" width="14.42578125" style="865" customWidth="1"/>
    <col min="9512" max="9512" width="4.140625" style="865" customWidth="1"/>
    <col min="9513" max="9513" width="14.42578125" style="865" customWidth="1"/>
    <col min="9514" max="9710" width="11" style="865"/>
    <col min="9711" max="9711" width="41.42578125" style="865" customWidth="1"/>
    <col min="9712" max="9715" width="10.7109375" style="865" customWidth="1"/>
    <col min="9716" max="9716" width="31.7109375" style="865" customWidth="1"/>
    <col min="9717" max="9717" width="3.85546875" style="865" customWidth="1"/>
    <col min="9718" max="9721" width="13.7109375" style="865" customWidth="1"/>
    <col min="9722" max="9722" width="17.7109375" style="865" customWidth="1"/>
    <col min="9723" max="9723" width="33.7109375" style="865" customWidth="1"/>
    <col min="9724" max="9727" width="11" style="865" customWidth="1"/>
    <col min="9728" max="9728" width="53.28515625" style="865" customWidth="1"/>
    <col min="9729" max="9735" width="11" style="865" customWidth="1"/>
    <col min="9736" max="9740" width="14.42578125" style="865" customWidth="1"/>
    <col min="9741" max="9741" width="37.28515625" style="865" customWidth="1"/>
    <col min="9742" max="9743" width="11" style="865" customWidth="1"/>
    <col min="9744" max="9753" width="9.85546875" style="865" customWidth="1"/>
    <col min="9754" max="9757" width="11" style="865" customWidth="1"/>
    <col min="9758" max="9758" width="14.42578125" style="865" customWidth="1"/>
    <col min="9759" max="9759" width="4.140625" style="865" customWidth="1"/>
    <col min="9760" max="9760" width="13.28515625" style="865" customWidth="1"/>
    <col min="9761" max="9761" width="28.140625" style="865" customWidth="1"/>
    <col min="9762" max="9762" width="11" style="865" customWidth="1"/>
    <col min="9763" max="9763" width="14.42578125" style="865" customWidth="1"/>
    <col min="9764" max="9764" width="4.140625" style="865" customWidth="1"/>
    <col min="9765" max="9766" width="11" style="865" customWidth="1"/>
    <col min="9767" max="9767" width="14.42578125" style="865" customWidth="1"/>
    <col min="9768" max="9768" width="4.140625" style="865" customWidth="1"/>
    <col min="9769" max="9769" width="14.42578125" style="865" customWidth="1"/>
    <col min="9770" max="9966" width="11" style="865"/>
    <col min="9967" max="9967" width="41.42578125" style="865" customWidth="1"/>
    <col min="9968" max="9971" width="10.7109375" style="865" customWidth="1"/>
    <col min="9972" max="9972" width="31.7109375" style="865" customWidth="1"/>
    <col min="9973" max="9973" width="3.85546875" style="865" customWidth="1"/>
    <col min="9974" max="9977" width="13.7109375" style="865" customWidth="1"/>
    <col min="9978" max="9978" width="17.7109375" style="865" customWidth="1"/>
    <col min="9979" max="9979" width="33.7109375" style="865" customWidth="1"/>
    <col min="9980" max="9983" width="11" style="865" customWidth="1"/>
    <col min="9984" max="9984" width="53.28515625" style="865" customWidth="1"/>
    <col min="9985" max="9991" width="11" style="865" customWidth="1"/>
    <col min="9992" max="9996" width="14.42578125" style="865" customWidth="1"/>
    <col min="9997" max="9997" width="37.28515625" style="865" customWidth="1"/>
    <col min="9998" max="9999" width="11" style="865" customWidth="1"/>
    <col min="10000" max="10009" width="9.85546875" style="865" customWidth="1"/>
    <col min="10010" max="10013" width="11" style="865" customWidth="1"/>
    <col min="10014" max="10014" width="14.42578125" style="865" customWidth="1"/>
    <col min="10015" max="10015" width="4.140625" style="865" customWidth="1"/>
    <col min="10016" max="10016" width="13.28515625" style="865" customWidth="1"/>
    <col min="10017" max="10017" width="28.140625" style="865" customWidth="1"/>
    <col min="10018" max="10018" width="11" style="865" customWidth="1"/>
    <col min="10019" max="10019" width="14.42578125" style="865" customWidth="1"/>
    <col min="10020" max="10020" width="4.140625" style="865" customWidth="1"/>
    <col min="10021" max="10022" width="11" style="865" customWidth="1"/>
    <col min="10023" max="10023" width="14.42578125" style="865" customWidth="1"/>
    <col min="10024" max="10024" width="4.140625" style="865" customWidth="1"/>
    <col min="10025" max="10025" width="14.42578125" style="865" customWidth="1"/>
    <col min="10026" max="10222" width="11" style="865"/>
    <col min="10223" max="10223" width="41.42578125" style="865" customWidth="1"/>
    <col min="10224" max="10227" width="10.7109375" style="865" customWidth="1"/>
    <col min="10228" max="10228" width="31.7109375" style="865" customWidth="1"/>
    <col min="10229" max="10229" width="3.85546875" style="865" customWidth="1"/>
    <col min="10230" max="10233" width="13.7109375" style="865" customWidth="1"/>
    <col min="10234" max="10234" width="17.7109375" style="865" customWidth="1"/>
    <col min="10235" max="10235" width="33.7109375" style="865" customWidth="1"/>
    <col min="10236" max="10239" width="11" style="865" customWidth="1"/>
    <col min="10240" max="10240" width="53.28515625" style="865" customWidth="1"/>
    <col min="10241" max="10247" width="11" style="865" customWidth="1"/>
    <col min="10248" max="10252" width="14.42578125" style="865" customWidth="1"/>
    <col min="10253" max="10253" width="37.28515625" style="865" customWidth="1"/>
    <col min="10254" max="10255" width="11" style="865" customWidth="1"/>
    <col min="10256" max="10265" width="9.85546875" style="865" customWidth="1"/>
    <col min="10266" max="10269" width="11" style="865" customWidth="1"/>
    <col min="10270" max="10270" width="14.42578125" style="865" customWidth="1"/>
    <col min="10271" max="10271" width="4.140625" style="865" customWidth="1"/>
    <col min="10272" max="10272" width="13.28515625" style="865" customWidth="1"/>
    <col min="10273" max="10273" width="28.140625" style="865" customWidth="1"/>
    <col min="10274" max="10274" width="11" style="865" customWidth="1"/>
    <col min="10275" max="10275" width="14.42578125" style="865" customWidth="1"/>
    <col min="10276" max="10276" width="4.140625" style="865" customWidth="1"/>
    <col min="10277" max="10278" width="11" style="865" customWidth="1"/>
    <col min="10279" max="10279" width="14.42578125" style="865" customWidth="1"/>
    <col min="10280" max="10280" width="4.140625" style="865" customWidth="1"/>
    <col min="10281" max="10281" width="14.42578125" style="865" customWidth="1"/>
    <col min="10282" max="10478" width="11" style="865"/>
    <col min="10479" max="10479" width="41.42578125" style="865" customWidth="1"/>
    <col min="10480" max="10483" width="10.7109375" style="865" customWidth="1"/>
    <col min="10484" max="10484" width="31.7109375" style="865" customWidth="1"/>
    <col min="10485" max="10485" width="3.85546875" style="865" customWidth="1"/>
    <col min="10486" max="10489" width="13.7109375" style="865" customWidth="1"/>
    <col min="10490" max="10490" width="17.7109375" style="865" customWidth="1"/>
    <col min="10491" max="10491" width="33.7109375" style="865" customWidth="1"/>
    <col min="10492" max="10495" width="11" style="865" customWidth="1"/>
    <col min="10496" max="10496" width="53.28515625" style="865" customWidth="1"/>
    <col min="10497" max="10503" width="11" style="865" customWidth="1"/>
    <col min="10504" max="10508" width="14.42578125" style="865" customWidth="1"/>
    <col min="10509" max="10509" width="37.28515625" style="865" customWidth="1"/>
    <col min="10510" max="10511" width="11" style="865" customWidth="1"/>
    <col min="10512" max="10521" width="9.85546875" style="865" customWidth="1"/>
    <col min="10522" max="10525" width="11" style="865" customWidth="1"/>
    <col min="10526" max="10526" width="14.42578125" style="865" customWidth="1"/>
    <col min="10527" max="10527" width="4.140625" style="865" customWidth="1"/>
    <col min="10528" max="10528" width="13.28515625" style="865" customWidth="1"/>
    <col min="10529" max="10529" width="28.140625" style="865" customWidth="1"/>
    <col min="10530" max="10530" width="11" style="865" customWidth="1"/>
    <col min="10531" max="10531" width="14.42578125" style="865" customWidth="1"/>
    <col min="10532" max="10532" width="4.140625" style="865" customWidth="1"/>
    <col min="10533" max="10534" width="11" style="865" customWidth="1"/>
    <col min="10535" max="10535" width="14.42578125" style="865" customWidth="1"/>
    <col min="10536" max="10536" width="4.140625" style="865" customWidth="1"/>
    <col min="10537" max="10537" width="14.42578125" style="865" customWidth="1"/>
    <col min="10538" max="10734" width="11" style="865"/>
    <col min="10735" max="10735" width="41.42578125" style="865" customWidth="1"/>
    <col min="10736" max="10739" width="10.7109375" style="865" customWidth="1"/>
    <col min="10740" max="10740" width="31.7109375" style="865" customWidth="1"/>
    <col min="10741" max="10741" width="3.85546875" style="865" customWidth="1"/>
    <col min="10742" max="10745" width="13.7109375" style="865" customWidth="1"/>
    <col min="10746" max="10746" width="17.7109375" style="865" customWidth="1"/>
    <col min="10747" max="10747" width="33.7109375" style="865" customWidth="1"/>
    <col min="10748" max="10751" width="11" style="865" customWidth="1"/>
    <col min="10752" max="10752" width="53.28515625" style="865" customWidth="1"/>
    <col min="10753" max="10759" width="11" style="865" customWidth="1"/>
    <col min="10760" max="10764" width="14.42578125" style="865" customWidth="1"/>
    <col min="10765" max="10765" width="37.28515625" style="865" customWidth="1"/>
    <col min="10766" max="10767" width="11" style="865" customWidth="1"/>
    <col min="10768" max="10777" width="9.85546875" style="865" customWidth="1"/>
    <col min="10778" max="10781" width="11" style="865" customWidth="1"/>
    <col min="10782" max="10782" width="14.42578125" style="865" customWidth="1"/>
    <col min="10783" max="10783" width="4.140625" style="865" customWidth="1"/>
    <col min="10784" max="10784" width="13.28515625" style="865" customWidth="1"/>
    <col min="10785" max="10785" width="28.140625" style="865" customWidth="1"/>
    <col min="10786" max="10786" width="11" style="865" customWidth="1"/>
    <col min="10787" max="10787" width="14.42578125" style="865" customWidth="1"/>
    <col min="10788" max="10788" width="4.140625" style="865" customWidth="1"/>
    <col min="10789" max="10790" width="11" style="865" customWidth="1"/>
    <col min="10791" max="10791" width="14.42578125" style="865" customWidth="1"/>
    <col min="10792" max="10792" width="4.140625" style="865" customWidth="1"/>
    <col min="10793" max="10793" width="14.42578125" style="865" customWidth="1"/>
    <col min="10794" max="10990" width="11" style="865"/>
    <col min="10991" max="10991" width="41.42578125" style="865" customWidth="1"/>
    <col min="10992" max="10995" width="10.7109375" style="865" customWidth="1"/>
    <col min="10996" max="10996" width="31.7109375" style="865" customWidth="1"/>
    <col min="10997" max="10997" width="3.85546875" style="865" customWidth="1"/>
    <col min="10998" max="11001" width="13.7109375" style="865" customWidth="1"/>
    <col min="11002" max="11002" width="17.7109375" style="865" customWidth="1"/>
    <col min="11003" max="11003" width="33.7109375" style="865" customWidth="1"/>
    <col min="11004" max="11007" width="11" style="865" customWidth="1"/>
    <col min="11008" max="11008" width="53.28515625" style="865" customWidth="1"/>
    <col min="11009" max="11015" width="11" style="865" customWidth="1"/>
    <col min="11016" max="11020" width="14.42578125" style="865" customWidth="1"/>
    <col min="11021" max="11021" width="37.28515625" style="865" customWidth="1"/>
    <col min="11022" max="11023" width="11" style="865" customWidth="1"/>
    <col min="11024" max="11033" width="9.85546875" style="865" customWidth="1"/>
    <col min="11034" max="11037" width="11" style="865" customWidth="1"/>
    <col min="11038" max="11038" width="14.42578125" style="865" customWidth="1"/>
    <col min="11039" max="11039" width="4.140625" style="865" customWidth="1"/>
    <col min="11040" max="11040" width="13.28515625" style="865" customWidth="1"/>
    <col min="11041" max="11041" width="28.140625" style="865" customWidth="1"/>
    <col min="11042" max="11042" width="11" style="865" customWidth="1"/>
    <col min="11043" max="11043" width="14.42578125" style="865" customWidth="1"/>
    <col min="11044" max="11044" width="4.140625" style="865" customWidth="1"/>
    <col min="11045" max="11046" width="11" style="865" customWidth="1"/>
    <col min="11047" max="11047" width="14.42578125" style="865" customWidth="1"/>
    <col min="11048" max="11048" width="4.140625" style="865" customWidth="1"/>
    <col min="11049" max="11049" width="14.42578125" style="865" customWidth="1"/>
    <col min="11050" max="11246" width="11" style="865"/>
    <col min="11247" max="11247" width="41.42578125" style="865" customWidth="1"/>
    <col min="11248" max="11251" width="10.7109375" style="865" customWidth="1"/>
    <col min="11252" max="11252" width="31.7109375" style="865" customWidth="1"/>
    <col min="11253" max="11253" width="3.85546875" style="865" customWidth="1"/>
    <col min="11254" max="11257" width="13.7109375" style="865" customWidth="1"/>
    <col min="11258" max="11258" width="17.7109375" style="865" customWidth="1"/>
    <col min="11259" max="11259" width="33.7109375" style="865" customWidth="1"/>
    <col min="11260" max="11263" width="11" style="865" customWidth="1"/>
    <col min="11264" max="11264" width="53.28515625" style="865" customWidth="1"/>
    <col min="11265" max="11271" width="11" style="865" customWidth="1"/>
    <col min="11272" max="11276" width="14.42578125" style="865" customWidth="1"/>
    <col min="11277" max="11277" width="37.28515625" style="865" customWidth="1"/>
    <col min="11278" max="11279" width="11" style="865" customWidth="1"/>
    <col min="11280" max="11289" width="9.85546875" style="865" customWidth="1"/>
    <col min="11290" max="11293" width="11" style="865" customWidth="1"/>
    <col min="11294" max="11294" width="14.42578125" style="865" customWidth="1"/>
    <col min="11295" max="11295" width="4.140625" style="865" customWidth="1"/>
    <col min="11296" max="11296" width="13.28515625" style="865" customWidth="1"/>
    <col min="11297" max="11297" width="28.140625" style="865" customWidth="1"/>
    <col min="11298" max="11298" width="11" style="865" customWidth="1"/>
    <col min="11299" max="11299" width="14.42578125" style="865" customWidth="1"/>
    <col min="11300" max="11300" width="4.140625" style="865" customWidth="1"/>
    <col min="11301" max="11302" width="11" style="865" customWidth="1"/>
    <col min="11303" max="11303" width="14.42578125" style="865" customWidth="1"/>
    <col min="11304" max="11304" width="4.140625" style="865" customWidth="1"/>
    <col min="11305" max="11305" width="14.42578125" style="865" customWidth="1"/>
    <col min="11306" max="11502" width="11" style="865"/>
    <col min="11503" max="11503" width="41.42578125" style="865" customWidth="1"/>
    <col min="11504" max="11507" width="10.7109375" style="865" customWidth="1"/>
    <col min="11508" max="11508" width="31.7109375" style="865" customWidth="1"/>
    <col min="11509" max="11509" width="3.85546875" style="865" customWidth="1"/>
    <col min="11510" max="11513" width="13.7109375" style="865" customWidth="1"/>
    <col min="11514" max="11514" width="17.7109375" style="865" customWidth="1"/>
    <col min="11515" max="11515" width="33.7109375" style="865" customWidth="1"/>
    <col min="11516" max="11519" width="11" style="865" customWidth="1"/>
    <col min="11520" max="11520" width="53.28515625" style="865" customWidth="1"/>
    <col min="11521" max="11527" width="11" style="865" customWidth="1"/>
    <col min="11528" max="11532" width="14.42578125" style="865" customWidth="1"/>
    <col min="11533" max="11533" width="37.28515625" style="865" customWidth="1"/>
    <col min="11534" max="11535" width="11" style="865" customWidth="1"/>
    <col min="11536" max="11545" width="9.85546875" style="865" customWidth="1"/>
    <col min="11546" max="11549" width="11" style="865" customWidth="1"/>
    <col min="11550" max="11550" width="14.42578125" style="865" customWidth="1"/>
    <col min="11551" max="11551" width="4.140625" style="865" customWidth="1"/>
    <col min="11552" max="11552" width="13.28515625" style="865" customWidth="1"/>
    <col min="11553" max="11553" width="28.140625" style="865" customWidth="1"/>
    <col min="11554" max="11554" width="11" style="865" customWidth="1"/>
    <col min="11555" max="11555" width="14.42578125" style="865" customWidth="1"/>
    <col min="11556" max="11556" width="4.140625" style="865" customWidth="1"/>
    <col min="11557" max="11558" width="11" style="865" customWidth="1"/>
    <col min="11559" max="11559" width="14.42578125" style="865" customWidth="1"/>
    <col min="11560" max="11560" width="4.140625" style="865" customWidth="1"/>
    <col min="11561" max="11561" width="14.42578125" style="865" customWidth="1"/>
    <col min="11562" max="11758" width="11" style="865"/>
    <col min="11759" max="11759" width="41.42578125" style="865" customWidth="1"/>
    <col min="11760" max="11763" width="10.7109375" style="865" customWidth="1"/>
    <col min="11764" max="11764" width="31.7109375" style="865" customWidth="1"/>
    <col min="11765" max="11765" width="3.85546875" style="865" customWidth="1"/>
    <col min="11766" max="11769" width="13.7109375" style="865" customWidth="1"/>
    <col min="11770" max="11770" width="17.7109375" style="865" customWidth="1"/>
    <col min="11771" max="11771" width="33.7109375" style="865" customWidth="1"/>
    <col min="11772" max="11775" width="11" style="865" customWidth="1"/>
    <col min="11776" max="11776" width="53.28515625" style="865" customWidth="1"/>
    <col min="11777" max="11783" width="11" style="865" customWidth="1"/>
    <col min="11784" max="11788" width="14.42578125" style="865" customWidth="1"/>
    <col min="11789" max="11789" width="37.28515625" style="865" customWidth="1"/>
    <col min="11790" max="11791" width="11" style="865" customWidth="1"/>
    <col min="11792" max="11801" width="9.85546875" style="865" customWidth="1"/>
    <col min="11802" max="11805" width="11" style="865" customWidth="1"/>
    <col min="11806" max="11806" width="14.42578125" style="865" customWidth="1"/>
    <col min="11807" max="11807" width="4.140625" style="865" customWidth="1"/>
    <col min="11808" max="11808" width="13.28515625" style="865" customWidth="1"/>
    <col min="11809" max="11809" width="28.140625" style="865" customWidth="1"/>
    <col min="11810" max="11810" width="11" style="865" customWidth="1"/>
    <col min="11811" max="11811" width="14.42578125" style="865" customWidth="1"/>
    <col min="11812" max="11812" width="4.140625" style="865" customWidth="1"/>
    <col min="11813" max="11814" width="11" style="865" customWidth="1"/>
    <col min="11815" max="11815" width="14.42578125" style="865" customWidth="1"/>
    <col min="11816" max="11816" width="4.140625" style="865" customWidth="1"/>
    <col min="11817" max="11817" width="14.42578125" style="865" customWidth="1"/>
    <col min="11818" max="12014" width="11" style="865"/>
    <col min="12015" max="12015" width="41.42578125" style="865" customWidth="1"/>
    <col min="12016" max="12019" width="10.7109375" style="865" customWidth="1"/>
    <col min="12020" max="12020" width="31.7109375" style="865" customWidth="1"/>
    <col min="12021" max="12021" width="3.85546875" style="865" customWidth="1"/>
    <col min="12022" max="12025" width="13.7109375" style="865" customWidth="1"/>
    <col min="12026" max="12026" width="17.7109375" style="865" customWidth="1"/>
    <col min="12027" max="12027" width="33.7109375" style="865" customWidth="1"/>
    <col min="12028" max="12031" width="11" style="865" customWidth="1"/>
    <col min="12032" max="12032" width="53.28515625" style="865" customWidth="1"/>
    <col min="12033" max="12039" width="11" style="865" customWidth="1"/>
    <col min="12040" max="12044" width="14.42578125" style="865" customWidth="1"/>
    <col min="12045" max="12045" width="37.28515625" style="865" customWidth="1"/>
    <col min="12046" max="12047" width="11" style="865" customWidth="1"/>
    <col min="12048" max="12057" width="9.85546875" style="865" customWidth="1"/>
    <col min="12058" max="12061" width="11" style="865" customWidth="1"/>
    <col min="12062" max="12062" width="14.42578125" style="865" customWidth="1"/>
    <col min="12063" max="12063" width="4.140625" style="865" customWidth="1"/>
    <col min="12064" max="12064" width="13.28515625" style="865" customWidth="1"/>
    <col min="12065" max="12065" width="28.140625" style="865" customWidth="1"/>
    <col min="12066" max="12066" width="11" style="865" customWidth="1"/>
    <col min="12067" max="12067" width="14.42578125" style="865" customWidth="1"/>
    <col min="12068" max="12068" width="4.140625" style="865" customWidth="1"/>
    <col min="12069" max="12070" width="11" style="865" customWidth="1"/>
    <col min="12071" max="12071" width="14.42578125" style="865" customWidth="1"/>
    <col min="12072" max="12072" width="4.140625" style="865" customWidth="1"/>
    <col min="12073" max="12073" width="14.42578125" style="865" customWidth="1"/>
    <col min="12074" max="12270" width="11" style="865"/>
    <col min="12271" max="12271" width="41.42578125" style="865" customWidth="1"/>
    <col min="12272" max="12275" width="10.7109375" style="865" customWidth="1"/>
    <col min="12276" max="12276" width="31.7109375" style="865" customWidth="1"/>
    <col min="12277" max="12277" width="3.85546875" style="865" customWidth="1"/>
    <col min="12278" max="12281" width="13.7109375" style="865" customWidth="1"/>
    <col min="12282" max="12282" width="17.7109375" style="865" customWidth="1"/>
    <col min="12283" max="12283" width="33.7109375" style="865" customWidth="1"/>
    <col min="12284" max="12287" width="11" style="865" customWidth="1"/>
    <col min="12288" max="12288" width="53.28515625" style="865" customWidth="1"/>
    <col min="12289" max="12295" width="11" style="865" customWidth="1"/>
    <col min="12296" max="12300" width="14.42578125" style="865" customWidth="1"/>
    <col min="12301" max="12301" width="37.28515625" style="865" customWidth="1"/>
    <col min="12302" max="12303" width="11" style="865" customWidth="1"/>
    <col min="12304" max="12313" width="9.85546875" style="865" customWidth="1"/>
    <col min="12314" max="12317" width="11" style="865" customWidth="1"/>
    <col min="12318" max="12318" width="14.42578125" style="865" customWidth="1"/>
    <col min="12319" max="12319" width="4.140625" style="865" customWidth="1"/>
    <col min="12320" max="12320" width="13.28515625" style="865" customWidth="1"/>
    <col min="12321" max="12321" width="28.140625" style="865" customWidth="1"/>
    <col min="12322" max="12322" width="11" style="865" customWidth="1"/>
    <col min="12323" max="12323" width="14.42578125" style="865" customWidth="1"/>
    <col min="12324" max="12324" width="4.140625" style="865" customWidth="1"/>
    <col min="12325" max="12326" width="11" style="865" customWidth="1"/>
    <col min="12327" max="12327" width="14.42578125" style="865" customWidth="1"/>
    <col min="12328" max="12328" width="4.140625" style="865" customWidth="1"/>
    <col min="12329" max="12329" width="14.42578125" style="865" customWidth="1"/>
    <col min="12330" max="12526" width="11" style="865"/>
    <col min="12527" max="12527" width="41.42578125" style="865" customWidth="1"/>
    <col min="12528" max="12531" width="10.7109375" style="865" customWidth="1"/>
    <col min="12532" max="12532" width="31.7109375" style="865" customWidth="1"/>
    <col min="12533" max="12533" width="3.85546875" style="865" customWidth="1"/>
    <col min="12534" max="12537" width="13.7109375" style="865" customWidth="1"/>
    <col min="12538" max="12538" width="17.7109375" style="865" customWidth="1"/>
    <col min="12539" max="12539" width="33.7109375" style="865" customWidth="1"/>
    <col min="12540" max="12543" width="11" style="865" customWidth="1"/>
    <col min="12544" max="12544" width="53.28515625" style="865" customWidth="1"/>
    <col min="12545" max="12551" width="11" style="865" customWidth="1"/>
    <col min="12552" max="12556" width="14.42578125" style="865" customWidth="1"/>
    <col min="12557" max="12557" width="37.28515625" style="865" customWidth="1"/>
    <col min="12558" max="12559" width="11" style="865" customWidth="1"/>
    <col min="12560" max="12569" width="9.85546875" style="865" customWidth="1"/>
    <col min="12570" max="12573" width="11" style="865" customWidth="1"/>
    <col min="12574" max="12574" width="14.42578125" style="865" customWidth="1"/>
    <col min="12575" max="12575" width="4.140625" style="865" customWidth="1"/>
    <col min="12576" max="12576" width="13.28515625" style="865" customWidth="1"/>
    <col min="12577" max="12577" width="28.140625" style="865" customWidth="1"/>
    <col min="12578" max="12578" width="11" style="865" customWidth="1"/>
    <col min="12579" max="12579" width="14.42578125" style="865" customWidth="1"/>
    <col min="12580" max="12580" width="4.140625" style="865" customWidth="1"/>
    <col min="12581" max="12582" width="11" style="865" customWidth="1"/>
    <col min="12583" max="12583" width="14.42578125" style="865" customWidth="1"/>
    <col min="12584" max="12584" width="4.140625" style="865" customWidth="1"/>
    <col min="12585" max="12585" width="14.42578125" style="865" customWidth="1"/>
    <col min="12586" max="12782" width="11" style="865"/>
    <col min="12783" max="12783" width="41.42578125" style="865" customWidth="1"/>
    <col min="12784" max="12787" width="10.7109375" style="865" customWidth="1"/>
    <col min="12788" max="12788" width="31.7109375" style="865" customWidth="1"/>
    <col min="12789" max="12789" width="3.85546875" style="865" customWidth="1"/>
    <col min="12790" max="12793" width="13.7109375" style="865" customWidth="1"/>
    <col min="12794" max="12794" width="17.7109375" style="865" customWidth="1"/>
    <col min="12795" max="12795" width="33.7109375" style="865" customWidth="1"/>
    <col min="12796" max="12799" width="11" style="865" customWidth="1"/>
    <col min="12800" max="12800" width="53.28515625" style="865" customWidth="1"/>
    <col min="12801" max="12807" width="11" style="865" customWidth="1"/>
    <col min="12808" max="12812" width="14.42578125" style="865" customWidth="1"/>
    <col min="12813" max="12813" width="37.28515625" style="865" customWidth="1"/>
    <col min="12814" max="12815" width="11" style="865" customWidth="1"/>
    <col min="12816" max="12825" width="9.85546875" style="865" customWidth="1"/>
    <col min="12826" max="12829" width="11" style="865" customWidth="1"/>
    <col min="12830" max="12830" width="14.42578125" style="865" customWidth="1"/>
    <col min="12831" max="12831" width="4.140625" style="865" customWidth="1"/>
    <col min="12832" max="12832" width="13.28515625" style="865" customWidth="1"/>
    <col min="12833" max="12833" width="28.140625" style="865" customWidth="1"/>
    <col min="12834" max="12834" width="11" style="865" customWidth="1"/>
    <col min="12835" max="12835" width="14.42578125" style="865" customWidth="1"/>
    <col min="12836" max="12836" width="4.140625" style="865" customWidth="1"/>
    <col min="12837" max="12838" width="11" style="865" customWidth="1"/>
    <col min="12839" max="12839" width="14.42578125" style="865" customWidth="1"/>
    <col min="12840" max="12840" width="4.140625" style="865" customWidth="1"/>
    <col min="12841" max="12841" width="14.42578125" style="865" customWidth="1"/>
    <col min="12842" max="13038" width="11" style="865"/>
    <col min="13039" max="13039" width="41.42578125" style="865" customWidth="1"/>
    <col min="13040" max="13043" width="10.7109375" style="865" customWidth="1"/>
    <col min="13044" max="13044" width="31.7109375" style="865" customWidth="1"/>
    <col min="13045" max="13045" width="3.85546875" style="865" customWidth="1"/>
    <col min="13046" max="13049" width="13.7109375" style="865" customWidth="1"/>
    <col min="13050" max="13050" width="17.7109375" style="865" customWidth="1"/>
    <col min="13051" max="13051" width="33.7109375" style="865" customWidth="1"/>
    <col min="13052" max="13055" width="11" style="865" customWidth="1"/>
    <col min="13056" max="13056" width="53.28515625" style="865" customWidth="1"/>
    <col min="13057" max="13063" width="11" style="865" customWidth="1"/>
    <col min="13064" max="13068" width="14.42578125" style="865" customWidth="1"/>
    <col min="13069" max="13069" width="37.28515625" style="865" customWidth="1"/>
    <col min="13070" max="13071" width="11" style="865" customWidth="1"/>
    <col min="13072" max="13081" width="9.85546875" style="865" customWidth="1"/>
    <col min="13082" max="13085" width="11" style="865" customWidth="1"/>
    <col min="13086" max="13086" width="14.42578125" style="865" customWidth="1"/>
    <col min="13087" max="13087" width="4.140625" style="865" customWidth="1"/>
    <col min="13088" max="13088" width="13.28515625" style="865" customWidth="1"/>
    <col min="13089" max="13089" width="28.140625" style="865" customWidth="1"/>
    <col min="13090" max="13090" width="11" style="865" customWidth="1"/>
    <col min="13091" max="13091" width="14.42578125" style="865" customWidth="1"/>
    <col min="13092" max="13092" width="4.140625" style="865" customWidth="1"/>
    <col min="13093" max="13094" width="11" style="865" customWidth="1"/>
    <col min="13095" max="13095" width="14.42578125" style="865" customWidth="1"/>
    <col min="13096" max="13096" width="4.140625" style="865" customWidth="1"/>
    <col min="13097" max="13097" width="14.42578125" style="865" customWidth="1"/>
    <col min="13098" max="13294" width="11" style="865"/>
    <col min="13295" max="13295" width="41.42578125" style="865" customWidth="1"/>
    <col min="13296" max="13299" width="10.7109375" style="865" customWidth="1"/>
    <col min="13300" max="13300" width="31.7109375" style="865" customWidth="1"/>
    <col min="13301" max="13301" width="3.85546875" style="865" customWidth="1"/>
    <col min="13302" max="13305" width="13.7109375" style="865" customWidth="1"/>
    <col min="13306" max="13306" width="17.7109375" style="865" customWidth="1"/>
    <col min="13307" max="13307" width="33.7109375" style="865" customWidth="1"/>
    <col min="13308" max="13311" width="11" style="865" customWidth="1"/>
    <col min="13312" max="13312" width="53.28515625" style="865" customWidth="1"/>
    <col min="13313" max="13319" width="11" style="865" customWidth="1"/>
    <col min="13320" max="13324" width="14.42578125" style="865" customWidth="1"/>
    <col min="13325" max="13325" width="37.28515625" style="865" customWidth="1"/>
    <col min="13326" max="13327" width="11" style="865" customWidth="1"/>
    <col min="13328" max="13337" width="9.85546875" style="865" customWidth="1"/>
    <col min="13338" max="13341" width="11" style="865" customWidth="1"/>
    <col min="13342" max="13342" width="14.42578125" style="865" customWidth="1"/>
    <col min="13343" max="13343" width="4.140625" style="865" customWidth="1"/>
    <col min="13344" max="13344" width="13.28515625" style="865" customWidth="1"/>
    <col min="13345" max="13345" width="28.140625" style="865" customWidth="1"/>
    <col min="13346" max="13346" width="11" style="865" customWidth="1"/>
    <col min="13347" max="13347" width="14.42578125" style="865" customWidth="1"/>
    <col min="13348" max="13348" width="4.140625" style="865" customWidth="1"/>
    <col min="13349" max="13350" width="11" style="865" customWidth="1"/>
    <col min="13351" max="13351" width="14.42578125" style="865" customWidth="1"/>
    <col min="13352" max="13352" width="4.140625" style="865" customWidth="1"/>
    <col min="13353" max="13353" width="14.42578125" style="865" customWidth="1"/>
    <col min="13354" max="13550" width="11" style="865"/>
    <col min="13551" max="13551" width="41.42578125" style="865" customWidth="1"/>
    <col min="13552" max="13555" width="10.7109375" style="865" customWidth="1"/>
    <col min="13556" max="13556" width="31.7109375" style="865" customWidth="1"/>
    <col min="13557" max="13557" width="3.85546875" style="865" customWidth="1"/>
    <col min="13558" max="13561" width="13.7109375" style="865" customWidth="1"/>
    <col min="13562" max="13562" width="17.7109375" style="865" customWidth="1"/>
    <col min="13563" max="13563" width="33.7109375" style="865" customWidth="1"/>
    <col min="13564" max="13567" width="11" style="865" customWidth="1"/>
    <col min="13568" max="13568" width="53.28515625" style="865" customWidth="1"/>
    <col min="13569" max="13575" width="11" style="865" customWidth="1"/>
    <col min="13576" max="13580" width="14.42578125" style="865" customWidth="1"/>
    <col min="13581" max="13581" width="37.28515625" style="865" customWidth="1"/>
    <col min="13582" max="13583" width="11" style="865" customWidth="1"/>
    <col min="13584" max="13593" width="9.85546875" style="865" customWidth="1"/>
    <col min="13594" max="13597" width="11" style="865" customWidth="1"/>
    <col min="13598" max="13598" width="14.42578125" style="865" customWidth="1"/>
    <col min="13599" max="13599" width="4.140625" style="865" customWidth="1"/>
    <col min="13600" max="13600" width="13.28515625" style="865" customWidth="1"/>
    <col min="13601" max="13601" width="28.140625" style="865" customWidth="1"/>
    <col min="13602" max="13602" width="11" style="865" customWidth="1"/>
    <col min="13603" max="13603" width="14.42578125" style="865" customWidth="1"/>
    <col min="13604" max="13604" width="4.140625" style="865" customWidth="1"/>
    <col min="13605" max="13606" width="11" style="865" customWidth="1"/>
    <col min="13607" max="13607" width="14.42578125" style="865" customWidth="1"/>
    <col min="13608" max="13608" width="4.140625" style="865" customWidth="1"/>
    <col min="13609" max="13609" width="14.42578125" style="865" customWidth="1"/>
    <col min="13610" max="13806" width="11" style="865"/>
    <col min="13807" max="13807" width="41.42578125" style="865" customWidth="1"/>
    <col min="13808" max="13811" width="10.7109375" style="865" customWidth="1"/>
    <col min="13812" max="13812" width="31.7109375" style="865" customWidth="1"/>
    <col min="13813" max="13813" width="3.85546875" style="865" customWidth="1"/>
    <col min="13814" max="13817" width="13.7109375" style="865" customWidth="1"/>
    <col min="13818" max="13818" width="17.7109375" style="865" customWidth="1"/>
    <col min="13819" max="13819" width="33.7109375" style="865" customWidth="1"/>
    <col min="13820" max="13823" width="11" style="865" customWidth="1"/>
    <col min="13824" max="13824" width="53.28515625" style="865" customWidth="1"/>
    <col min="13825" max="13831" width="11" style="865" customWidth="1"/>
    <col min="13832" max="13836" width="14.42578125" style="865" customWidth="1"/>
    <col min="13837" max="13837" width="37.28515625" style="865" customWidth="1"/>
    <col min="13838" max="13839" width="11" style="865" customWidth="1"/>
    <col min="13840" max="13849" width="9.85546875" style="865" customWidth="1"/>
    <col min="13850" max="13853" width="11" style="865" customWidth="1"/>
    <col min="13854" max="13854" width="14.42578125" style="865" customWidth="1"/>
    <col min="13855" max="13855" width="4.140625" style="865" customWidth="1"/>
    <col min="13856" max="13856" width="13.28515625" style="865" customWidth="1"/>
    <col min="13857" max="13857" width="28.140625" style="865" customWidth="1"/>
    <col min="13858" max="13858" width="11" style="865" customWidth="1"/>
    <col min="13859" max="13859" width="14.42578125" style="865" customWidth="1"/>
    <col min="13860" max="13860" width="4.140625" style="865" customWidth="1"/>
    <col min="13861" max="13862" width="11" style="865" customWidth="1"/>
    <col min="13863" max="13863" width="14.42578125" style="865" customWidth="1"/>
    <col min="13864" max="13864" width="4.140625" style="865" customWidth="1"/>
    <col min="13865" max="13865" width="14.42578125" style="865" customWidth="1"/>
    <col min="13866" max="14062" width="11" style="865"/>
    <col min="14063" max="14063" width="41.42578125" style="865" customWidth="1"/>
    <col min="14064" max="14067" width="10.7109375" style="865" customWidth="1"/>
    <col min="14068" max="14068" width="31.7109375" style="865" customWidth="1"/>
    <col min="14069" max="14069" width="3.85546875" style="865" customWidth="1"/>
    <col min="14070" max="14073" width="13.7109375" style="865" customWidth="1"/>
    <col min="14074" max="14074" width="17.7109375" style="865" customWidth="1"/>
    <col min="14075" max="14075" width="33.7109375" style="865" customWidth="1"/>
    <col min="14076" max="14079" width="11" style="865" customWidth="1"/>
    <col min="14080" max="14080" width="53.28515625" style="865" customWidth="1"/>
    <col min="14081" max="14087" width="11" style="865" customWidth="1"/>
    <col min="14088" max="14092" width="14.42578125" style="865" customWidth="1"/>
    <col min="14093" max="14093" width="37.28515625" style="865" customWidth="1"/>
    <col min="14094" max="14095" width="11" style="865" customWidth="1"/>
    <col min="14096" max="14105" width="9.85546875" style="865" customWidth="1"/>
    <col min="14106" max="14109" width="11" style="865" customWidth="1"/>
    <col min="14110" max="14110" width="14.42578125" style="865" customWidth="1"/>
    <col min="14111" max="14111" width="4.140625" style="865" customWidth="1"/>
    <col min="14112" max="14112" width="13.28515625" style="865" customWidth="1"/>
    <col min="14113" max="14113" width="28.140625" style="865" customWidth="1"/>
    <col min="14114" max="14114" width="11" style="865" customWidth="1"/>
    <col min="14115" max="14115" width="14.42578125" style="865" customWidth="1"/>
    <col min="14116" max="14116" width="4.140625" style="865" customWidth="1"/>
    <col min="14117" max="14118" width="11" style="865" customWidth="1"/>
    <col min="14119" max="14119" width="14.42578125" style="865" customWidth="1"/>
    <col min="14120" max="14120" width="4.140625" style="865" customWidth="1"/>
    <col min="14121" max="14121" width="14.42578125" style="865" customWidth="1"/>
    <col min="14122" max="14318" width="11" style="865"/>
    <col min="14319" max="14319" width="41.42578125" style="865" customWidth="1"/>
    <col min="14320" max="14323" width="10.7109375" style="865" customWidth="1"/>
    <col min="14324" max="14324" width="31.7109375" style="865" customWidth="1"/>
    <col min="14325" max="14325" width="3.85546875" style="865" customWidth="1"/>
    <col min="14326" max="14329" width="13.7109375" style="865" customWidth="1"/>
    <col min="14330" max="14330" width="17.7109375" style="865" customWidth="1"/>
    <col min="14331" max="14331" width="33.7109375" style="865" customWidth="1"/>
    <col min="14332" max="14335" width="11" style="865" customWidth="1"/>
    <col min="14336" max="14336" width="53.28515625" style="865" customWidth="1"/>
    <col min="14337" max="14343" width="11" style="865" customWidth="1"/>
    <col min="14344" max="14348" width="14.42578125" style="865" customWidth="1"/>
    <col min="14349" max="14349" width="37.28515625" style="865" customWidth="1"/>
    <col min="14350" max="14351" width="11" style="865" customWidth="1"/>
    <col min="14352" max="14361" width="9.85546875" style="865" customWidth="1"/>
    <col min="14362" max="14365" width="11" style="865" customWidth="1"/>
    <col min="14366" max="14366" width="14.42578125" style="865" customWidth="1"/>
    <col min="14367" max="14367" width="4.140625" style="865" customWidth="1"/>
    <col min="14368" max="14368" width="13.28515625" style="865" customWidth="1"/>
    <col min="14369" max="14369" width="28.140625" style="865" customWidth="1"/>
    <col min="14370" max="14370" width="11" style="865" customWidth="1"/>
    <col min="14371" max="14371" width="14.42578125" style="865" customWidth="1"/>
    <col min="14372" max="14372" width="4.140625" style="865" customWidth="1"/>
    <col min="14373" max="14374" width="11" style="865" customWidth="1"/>
    <col min="14375" max="14375" width="14.42578125" style="865" customWidth="1"/>
    <col min="14376" max="14376" width="4.140625" style="865" customWidth="1"/>
    <col min="14377" max="14377" width="14.42578125" style="865" customWidth="1"/>
    <col min="14378" max="14574" width="11" style="865"/>
    <col min="14575" max="14575" width="41.42578125" style="865" customWidth="1"/>
    <col min="14576" max="14579" width="10.7109375" style="865" customWidth="1"/>
    <col min="14580" max="14580" width="31.7109375" style="865" customWidth="1"/>
    <col min="14581" max="14581" width="3.85546875" style="865" customWidth="1"/>
    <col min="14582" max="14585" width="13.7109375" style="865" customWidth="1"/>
    <col min="14586" max="14586" width="17.7109375" style="865" customWidth="1"/>
    <col min="14587" max="14587" width="33.7109375" style="865" customWidth="1"/>
    <col min="14588" max="14591" width="11" style="865" customWidth="1"/>
    <col min="14592" max="14592" width="53.28515625" style="865" customWidth="1"/>
    <col min="14593" max="14599" width="11" style="865" customWidth="1"/>
    <col min="14600" max="14604" width="14.42578125" style="865" customWidth="1"/>
    <col min="14605" max="14605" width="37.28515625" style="865" customWidth="1"/>
    <col min="14606" max="14607" width="11" style="865" customWidth="1"/>
    <col min="14608" max="14617" width="9.85546875" style="865" customWidth="1"/>
    <col min="14618" max="14621" width="11" style="865" customWidth="1"/>
    <col min="14622" max="14622" width="14.42578125" style="865" customWidth="1"/>
    <col min="14623" max="14623" width="4.140625" style="865" customWidth="1"/>
    <col min="14624" max="14624" width="13.28515625" style="865" customWidth="1"/>
    <col min="14625" max="14625" width="28.140625" style="865" customWidth="1"/>
    <col min="14626" max="14626" width="11" style="865" customWidth="1"/>
    <col min="14627" max="14627" width="14.42578125" style="865" customWidth="1"/>
    <col min="14628" max="14628" width="4.140625" style="865" customWidth="1"/>
    <col min="14629" max="14630" width="11" style="865" customWidth="1"/>
    <col min="14631" max="14631" width="14.42578125" style="865" customWidth="1"/>
    <col min="14632" max="14632" width="4.140625" style="865" customWidth="1"/>
    <col min="14633" max="14633" width="14.42578125" style="865" customWidth="1"/>
    <col min="14634" max="14830" width="11" style="865"/>
    <col min="14831" max="14831" width="41.42578125" style="865" customWidth="1"/>
    <col min="14832" max="14835" width="10.7109375" style="865" customWidth="1"/>
    <col min="14836" max="14836" width="31.7109375" style="865" customWidth="1"/>
    <col min="14837" max="14837" width="3.85546875" style="865" customWidth="1"/>
    <col min="14838" max="14841" width="13.7109375" style="865" customWidth="1"/>
    <col min="14842" max="14842" width="17.7109375" style="865" customWidth="1"/>
    <col min="14843" max="14843" width="33.7109375" style="865" customWidth="1"/>
    <col min="14844" max="14847" width="11" style="865" customWidth="1"/>
    <col min="14848" max="14848" width="53.28515625" style="865" customWidth="1"/>
    <col min="14849" max="14855" width="11" style="865" customWidth="1"/>
    <col min="14856" max="14860" width="14.42578125" style="865" customWidth="1"/>
    <col min="14861" max="14861" width="37.28515625" style="865" customWidth="1"/>
    <col min="14862" max="14863" width="11" style="865" customWidth="1"/>
    <col min="14864" max="14873" width="9.85546875" style="865" customWidth="1"/>
    <col min="14874" max="14877" width="11" style="865" customWidth="1"/>
    <col min="14878" max="14878" width="14.42578125" style="865" customWidth="1"/>
    <col min="14879" max="14879" width="4.140625" style="865" customWidth="1"/>
    <col min="14880" max="14880" width="13.28515625" style="865" customWidth="1"/>
    <col min="14881" max="14881" width="28.140625" style="865" customWidth="1"/>
    <col min="14882" max="14882" width="11" style="865" customWidth="1"/>
    <col min="14883" max="14883" width="14.42578125" style="865" customWidth="1"/>
    <col min="14884" max="14884" width="4.140625" style="865" customWidth="1"/>
    <col min="14885" max="14886" width="11" style="865" customWidth="1"/>
    <col min="14887" max="14887" width="14.42578125" style="865" customWidth="1"/>
    <col min="14888" max="14888" width="4.140625" style="865" customWidth="1"/>
    <col min="14889" max="14889" width="14.42578125" style="865" customWidth="1"/>
    <col min="14890" max="15086" width="11" style="865"/>
    <col min="15087" max="15087" width="41.42578125" style="865" customWidth="1"/>
    <col min="15088" max="15091" width="10.7109375" style="865" customWidth="1"/>
    <col min="15092" max="15092" width="31.7109375" style="865" customWidth="1"/>
    <col min="15093" max="15093" width="3.85546875" style="865" customWidth="1"/>
    <col min="15094" max="15097" width="13.7109375" style="865" customWidth="1"/>
    <col min="15098" max="15098" width="17.7109375" style="865" customWidth="1"/>
    <col min="15099" max="15099" width="33.7109375" style="865" customWidth="1"/>
    <col min="15100" max="15103" width="11" style="865" customWidth="1"/>
    <col min="15104" max="15104" width="53.28515625" style="865" customWidth="1"/>
    <col min="15105" max="15111" width="11" style="865" customWidth="1"/>
    <col min="15112" max="15116" width="14.42578125" style="865" customWidth="1"/>
    <col min="15117" max="15117" width="37.28515625" style="865" customWidth="1"/>
    <col min="15118" max="15119" width="11" style="865" customWidth="1"/>
    <col min="15120" max="15129" width="9.85546875" style="865" customWidth="1"/>
    <col min="15130" max="15133" width="11" style="865" customWidth="1"/>
    <col min="15134" max="15134" width="14.42578125" style="865" customWidth="1"/>
    <col min="15135" max="15135" width="4.140625" style="865" customWidth="1"/>
    <col min="15136" max="15136" width="13.28515625" style="865" customWidth="1"/>
    <col min="15137" max="15137" width="28.140625" style="865" customWidth="1"/>
    <col min="15138" max="15138" width="11" style="865" customWidth="1"/>
    <col min="15139" max="15139" width="14.42578125" style="865" customWidth="1"/>
    <col min="15140" max="15140" width="4.140625" style="865" customWidth="1"/>
    <col min="15141" max="15142" width="11" style="865" customWidth="1"/>
    <col min="15143" max="15143" width="14.42578125" style="865" customWidth="1"/>
    <col min="15144" max="15144" width="4.140625" style="865" customWidth="1"/>
    <col min="15145" max="15145" width="14.42578125" style="865" customWidth="1"/>
    <col min="15146" max="15342" width="11" style="865"/>
    <col min="15343" max="15343" width="41.42578125" style="865" customWidth="1"/>
    <col min="15344" max="15347" width="10.7109375" style="865" customWidth="1"/>
    <col min="15348" max="15348" width="31.7109375" style="865" customWidth="1"/>
    <col min="15349" max="15349" width="3.85546875" style="865" customWidth="1"/>
    <col min="15350" max="15353" width="13.7109375" style="865" customWidth="1"/>
    <col min="15354" max="15354" width="17.7109375" style="865" customWidth="1"/>
    <col min="15355" max="15355" width="33.7109375" style="865" customWidth="1"/>
    <col min="15356" max="15359" width="11" style="865" customWidth="1"/>
    <col min="15360" max="15360" width="53.28515625" style="865" customWidth="1"/>
    <col min="15361" max="15367" width="11" style="865" customWidth="1"/>
    <col min="15368" max="15372" width="14.42578125" style="865" customWidth="1"/>
    <col min="15373" max="15373" width="37.28515625" style="865" customWidth="1"/>
    <col min="15374" max="15375" width="11" style="865" customWidth="1"/>
    <col min="15376" max="15385" width="9.85546875" style="865" customWidth="1"/>
    <col min="15386" max="15389" width="11" style="865" customWidth="1"/>
    <col min="15390" max="15390" width="14.42578125" style="865" customWidth="1"/>
    <col min="15391" max="15391" width="4.140625" style="865" customWidth="1"/>
    <col min="15392" max="15392" width="13.28515625" style="865" customWidth="1"/>
    <col min="15393" max="15393" width="28.140625" style="865" customWidth="1"/>
    <col min="15394" max="15394" width="11" style="865" customWidth="1"/>
    <col min="15395" max="15395" width="14.42578125" style="865" customWidth="1"/>
    <col min="15396" max="15396" width="4.140625" style="865" customWidth="1"/>
    <col min="15397" max="15398" width="11" style="865" customWidth="1"/>
    <col min="15399" max="15399" width="14.42578125" style="865" customWidth="1"/>
    <col min="15400" max="15400" width="4.140625" style="865" customWidth="1"/>
    <col min="15401" max="15401" width="14.42578125" style="865" customWidth="1"/>
    <col min="15402" max="15598" width="11" style="865"/>
    <col min="15599" max="15599" width="41.42578125" style="865" customWidth="1"/>
    <col min="15600" max="15603" width="10.7109375" style="865" customWidth="1"/>
    <col min="15604" max="15604" width="31.7109375" style="865" customWidth="1"/>
    <col min="15605" max="15605" width="3.85546875" style="865" customWidth="1"/>
    <col min="15606" max="15609" width="13.7109375" style="865" customWidth="1"/>
    <col min="15610" max="15610" width="17.7109375" style="865" customWidth="1"/>
    <col min="15611" max="15611" width="33.7109375" style="865" customWidth="1"/>
    <col min="15612" max="15615" width="11" style="865" customWidth="1"/>
    <col min="15616" max="15616" width="53.28515625" style="865" customWidth="1"/>
    <col min="15617" max="15623" width="11" style="865" customWidth="1"/>
    <col min="15624" max="15628" width="14.42578125" style="865" customWidth="1"/>
    <col min="15629" max="15629" width="37.28515625" style="865" customWidth="1"/>
    <col min="15630" max="15631" width="11" style="865" customWidth="1"/>
    <col min="15632" max="15641" width="9.85546875" style="865" customWidth="1"/>
    <col min="15642" max="15645" width="11" style="865" customWidth="1"/>
    <col min="15646" max="15646" width="14.42578125" style="865" customWidth="1"/>
    <col min="15647" max="15647" width="4.140625" style="865" customWidth="1"/>
    <col min="15648" max="15648" width="13.28515625" style="865" customWidth="1"/>
    <col min="15649" max="15649" width="28.140625" style="865" customWidth="1"/>
    <col min="15650" max="15650" width="11" style="865" customWidth="1"/>
    <col min="15651" max="15651" width="14.42578125" style="865" customWidth="1"/>
    <col min="15652" max="15652" width="4.140625" style="865" customWidth="1"/>
    <col min="15653" max="15654" width="11" style="865" customWidth="1"/>
    <col min="15655" max="15655" width="14.42578125" style="865" customWidth="1"/>
    <col min="15656" max="15656" width="4.140625" style="865" customWidth="1"/>
    <col min="15657" max="15657" width="14.42578125" style="865" customWidth="1"/>
    <col min="15658" max="15854" width="11" style="865"/>
    <col min="15855" max="15855" width="41.42578125" style="865" customWidth="1"/>
    <col min="15856" max="15859" width="10.7109375" style="865" customWidth="1"/>
    <col min="15860" max="15860" width="31.7109375" style="865" customWidth="1"/>
    <col min="15861" max="15861" width="3.85546875" style="865" customWidth="1"/>
    <col min="15862" max="15865" width="13.7109375" style="865" customWidth="1"/>
    <col min="15866" max="15866" width="17.7109375" style="865" customWidth="1"/>
    <col min="15867" max="15867" width="33.7109375" style="865" customWidth="1"/>
    <col min="15868" max="15871" width="11" style="865" customWidth="1"/>
    <col min="15872" max="15872" width="53.28515625" style="865" customWidth="1"/>
    <col min="15873" max="15879" width="11" style="865" customWidth="1"/>
    <col min="15880" max="15884" width="14.42578125" style="865" customWidth="1"/>
    <col min="15885" max="15885" width="37.28515625" style="865" customWidth="1"/>
    <col min="15886" max="15887" width="11" style="865" customWidth="1"/>
    <col min="15888" max="15897" width="9.85546875" style="865" customWidth="1"/>
    <col min="15898" max="15901" width="11" style="865" customWidth="1"/>
    <col min="15902" max="15902" width="14.42578125" style="865" customWidth="1"/>
    <col min="15903" max="15903" width="4.140625" style="865" customWidth="1"/>
    <col min="15904" max="15904" width="13.28515625" style="865" customWidth="1"/>
    <col min="15905" max="15905" width="28.140625" style="865" customWidth="1"/>
    <col min="15906" max="15906" width="11" style="865" customWidth="1"/>
    <col min="15907" max="15907" width="14.42578125" style="865" customWidth="1"/>
    <col min="15908" max="15908" width="4.140625" style="865" customWidth="1"/>
    <col min="15909" max="15910" width="11" style="865" customWidth="1"/>
    <col min="15911" max="15911" width="14.42578125" style="865" customWidth="1"/>
    <col min="15912" max="15912" width="4.140625" style="865" customWidth="1"/>
    <col min="15913" max="15913" width="14.42578125" style="865" customWidth="1"/>
    <col min="15914" max="16110" width="11" style="865"/>
    <col min="16111" max="16111" width="41.42578125" style="865" customWidth="1"/>
    <col min="16112" max="16115" width="10.7109375" style="865" customWidth="1"/>
    <col min="16116" max="16116" width="31.7109375" style="865" customWidth="1"/>
    <col min="16117" max="16117" width="3.85546875" style="865" customWidth="1"/>
    <col min="16118" max="16121" width="13.7109375" style="865" customWidth="1"/>
    <col min="16122" max="16122" width="17.7109375" style="865" customWidth="1"/>
    <col min="16123" max="16123" width="33.7109375" style="865" customWidth="1"/>
    <col min="16124" max="16127" width="11" style="865" customWidth="1"/>
    <col min="16128" max="16128" width="53.28515625" style="865" customWidth="1"/>
    <col min="16129" max="16135" width="11" style="865" customWidth="1"/>
    <col min="16136" max="16140" width="14.42578125" style="865" customWidth="1"/>
    <col min="16141" max="16141" width="37.28515625" style="865" customWidth="1"/>
    <col min="16142" max="16143" width="11" style="865" customWidth="1"/>
    <col min="16144" max="16153" width="9.85546875" style="865" customWidth="1"/>
    <col min="16154" max="16157" width="11" style="865" customWidth="1"/>
    <col min="16158" max="16158" width="14.42578125" style="865" customWidth="1"/>
    <col min="16159" max="16159" width="4.140625" style="865" customWidth="1"/>
    <col min="16160" max="16160" width="13.28515625" style="865" customWidth="1"/>
    <col min="16161" max="16161" width="28.140625" style="865" customWidth="1"/>
    <col min="16162" max="16162" width="11" style="865" customWidth="1"/>
    <col min="16163" max="16163" width="14.42578125" style="865" customWidth="1"/>
    <col min="16164" max="16164" width="4.140625" style="865" customWidth="1"/>
    <col min="16165" max="16166" width="11" style="865" customWidth="1"/>
    <col min="16167" max="16167" width="14.42578125" style="865" customWidth="1"/>
    <col min="16168" max="16168" width="4.140625" style="865" customWidth="1"/>
    <col min="16169" max="16169" width="14.42578125" style="865" customWidth="1"/>
    <col min="16170" max="16384" width="11" style="865"/>
  </cols>
  <sheetData>
    <row r="1" spans="1:8" ht="24.75" customHeight="1">
      <c r="A1" s="862" t="s">
        <v>501</v>
      </c>
      <c r="D1" s="864"/>
      <c r="E1" s="2556" t="s">
        <v>502</v>
      </c>
      <c r="F1" s="2556"/>
    </row>
    <row r="2" spans="1:8" ht="8.25" customHeight="1">
      <c r="F2" s="866"/>
    </row>
    <row r="3" spans="1:8" ht="18.95" customHeight="1">
      <c r="A3" s="1311" t="s">
        <v>546</v>
      </c>
      <c r="B3" s="1312"/>
      <c r="C3" s="1312"/>
      <c r="D3" s="1312"/>
      <c r="E3" s="1312"/>
      <c r="F3" s="868" t="s">
        <v>1725</v>
      </c>
      <c r="G3" s="867"/>
      <c r="H3" s="864"/>
    </row>
    <row r="4" spans="1:8" ht="18.75" customHeight="1">
      <c r="A4" s="1313" t="s">
        <v>547</v>
      </c>
      <c r="B4" s="1312"/>
      <c r="C4" s="1312"/>
      <c r="D4" s="1312"/>
      <c r="E4" s="2557" t="s">
        <v>548</v>
      </c>
      <c r="F4" s="2557"/>
    </row>
    <row r="5" spans="1:8" ht="6.75" customHeight="1">
      <c r="A5" s="869"/>
      <c r="B5" s="870"/>
      <c r="C5" s="870"/>
      <c r="D5" s="870"/>
      <c r="E5" s="870"/>
    </row>
    <row r="6" spans="1:8" ht="13.5" customHeight="1">
      <c r="A6" s="1759" t="s">
        <v>2357</v>
      </c>
      <c r="B6" s="2558" t="s">
        <v>549</v>
      </c>
      <c r="C6" s="2559"/>
      <c r="D6" s="2560" t="s">
        <v>550</v>
      </c>
      <c r="E6" s="2560"/>
      <c r="F6" s="1658" t="s">
        <v>2356</v>
      </c>
    </row>
    <row r="7" spans="1:8" ht="12.95" customHeight="1">
      <c r="B7" s="2561" t="s">
        <v>551</v>
      </c>
      <c r="C7" s="2561"/>
      <c r="D7" s="2562" t="s">
        <v>2415</v>
      </c>
      <c r="E7" s="2562"/>
      <c r="F7" s="871"/>
      <c r="G7" s="871"/>
    </row>
    <row r="8" spans="1:8" ht="12.95" customHeight="1">
      <c r="A8" s="1785" t="s">
        <v>2296</v>
      </c>
      <c r="B8" s="872" t="s">
        <v>15</v>
      </c>
      <c r="C8" s="872" t="s">
        <v>275</v>
      </c>
      <c r="D8" s="872" t="s">
        <v>15</v>
      </c>
      <c r="E8" s="872" t="s">
        <v>275</v>
      </c>
      <c r="F8" s="1755" t="s">
        <v>2295</v>
      </c>
      <c r="G8" s="871"/>
    </row>
    <row r="9" spans="1:8" ht="12.95" customHeight="1">
      <c r="B9" s="873" t="s">
        <v>376</v>
      </c>
      <c r="C9" s="873" t="s">
        <v>552</v>
      </c>
      <c r="D9" s="873" t="s">
        <v>376</v>
      </c>
      <c r="E9" s="873" t="s">
        <v>552</v>
      </c>
      <c r="F9" s="874"/>
      <c r="G9" s="873"/>
    </row>
    <row r="10" spans="1:8" s="879" customFormat="1" ht="5.0999999999999996" customHeight="1">
      <c r="A10" s="876" t="s">
        <v>259</v>
      </c>
      <c r="B10" s="877"/>
      <c r="C10" s="877"/>
      <c r="D10" s="877"/>
      <c r="E10" s="877"/>
      <c r="F10" s="878"/>
      <c r="G10" s="878"/>
    </row>
    <row r="11" spans="1:8" s="875" customFormat="1" ht="11.45" customHeight="1">
      <c r="A11" s="2248" t="s">
        <v>530</v>
      </c>
      <c r="B11" s="2249">
        <f t="shared" ref="B11:C11" si="0">B26+B25+B19+B18+B12</f>
        <v>424960</v>
      </c>
      <c r="C11" s="2249">
        <f t="shared" si="0"/>
        <v>221376</v>
      </c>
      <c r="D11" s="2249">
        <f>D26+D25+D19+D18+D12</f>
        <v>24962</v>
      </c>
      <c r="E11" s="2249">
        <f>E26+E25+E19+E18+E12</f>
        <v>7259</v>
      </c>
      <c r="F11" s="2563" t="s">
        <v>553</v>
      </c>
      <c r="G11" s="2563"/>
    </row>
    <row r="12" spans="1:8" s="875" customFormat="1" ht="11.1" customHeight="1">
      <c r="A12" s="2250" t="s">
        <v>940</v>
      </c>
      <c r="B12" s="2251">
        <f>SUM(B13:B17)</f>
        <v>146394</v>
      </c>
      <c r="C12" s="2251">
        <f t="shared" ref="C12:E12" si="1">SUM(C13:C17)</f>
        <v>71239</v>
      </c>
      <c r="D12" s="2251">
        <f t="shared" si="1"/>
        <v>12057</v>
      </c>
      <c r="E12" s="2251">
        <f t="shared" si="1"/>
        <v>3315</v>
      </c>
      <c r="F12" s="2252" t="s">
        <v>555</v>
      </c>
      <c r="G12" s="2253"/>
    </row>
    <row r="13" spans="1:8" s="875" customFormat="1" ht="11.1" customHeight="1">
      <c r="A13" s="2254" t="s">
        <v>576</v>
      </c>
      <c r="B13" s="2255">
        <v>73343</v>
      </c>
      <c r="C13" s="2255">
        <v>35539</v>
      </c>
      <c r="D13" s="2255">
        <v>5598</v>
      </c>
      <c r="E13" s="2255">
        <v>1506</v>
      </c>
      <c r="F13" s="2256" t="s">
        <v>555</v>
      </c>
      <c r="G13" s="2257"/>
    </row>
    <row r="14" spans="1:8" s="875" customFormat="1" ht="11.1" customHeight="1">
      <c r="A14" s="2254" t="s">
        <v>1843</v>
      </c>
      <c r="B14" s="2255">
        <v>72721</v>
      </c>
      <c r="C14" s="2255">
        <v>35593</v>
      </c>
      <c r="D14" s="2255">
        <v>6424</v>
      </c>
      <c r="E14" s="2255">
        <v>1800</v>
      </c>
      <c r="F14" s="2256" t="s">
        <v>557</v>
      </c>
      <c r="G14" s="2257"/>
    </row>
    <row r="15" spans="1:8" s="875" customFormat="1" ht="11.1" customHeight="1">
      <c r="A15" s="2254" t="s">
        <v>1842</v>
      </c>
      <c r="B15" s="2255">
        <v>58</v>
      </c>
      <c r="C15" s="2255">
        <v>37</v>
      </c>
      <c r="D15" s="2255">
        <v>7</v>
      </c>
      <c r="E15" s="2255">
        <v>2</v>
      </c>
      <c r="F15" s="2256" t="s">
        <v>558</v>
      </c>
      <c r="G15" s="2257"/>
    </row>
    <row r="16" spans="1:8" s="879" customFormat="1" ht="11.85" customHeight="1">
      <c r="A16" s="2254" t="s">
        <v>1844</v>
      </c>
      <c r="B16" s="2255">
        <v>0</v>
      </c>
      <c r="C16" s="2255">
        <v>0</v>
      </c>
      <c r="D16" s="2255">
        <v>0</v>
      </c>
      <c r="E16" s="2255">
        <v>0</v>
      </c>
      <c r="F16" s="2256" t="s">
        <v>1526</v>
      </c>
      <c r="G16" s="2257"/>
    </row>
    <row r="17" spans="1:7" s="879" customFormat="1" ht="11.85" customHeight="1">
      <c r="A17" s="2254" t="s">
        <v>2297</v>
      </c>
      <c r="B17" s="2255">
        <v>272</v>
      </c>
      <c r="C17" s="2255">
        <v>70</v>
      </c>
      <c r="D17" s="2255">
        <v>28</v>
      </c>
      <c r="E17" s="2255">
        <v>7</v>
      </c>
      <c r="F17" s="2256" t="s">
        <v>2298</v>
      </c>
      <c r="G17" s="2257"/>
    </row>
    <row r="18" spans="1:7" s="879" customFormat="1" ht="11.85" customHeight="1">
      <c r="A18" s="2250" t="s">
        <v>1527</v>
      </c>
      <c r="B18" s="2251">
        <v>724</v>
      </c>
      <c r="C18" s="2251">
        <v>282</v>
      </c>
      <c r="D18" s="2251">
        <v>28</v>
      </c>
      <c r="E18" s="2251">
        <v>14</v>
      </c>
      <c r="F18" s="2252" t="s">
        <v>559</v>
      </c>
      <c r="G18" s="2257"/>
    </row>
    <row r="19" spans="1:7" s="879" customFormat="1" ht="11.85" customHeight="1">
      <c r="A19" s="2250" t="s">
        <v>561</v>
      </c>
      <c r="B19" s="2251">
        <f>SUM(B20:B24)</f>
        <v>267981</v>
      </c>
      <c r="C19" s="2251">
        <f t="shared" ref="C19:E19" si="2">SUM(C20:C24)</f>
        <v>145691</v>
      </c>
      <c r="D19" s="2251">
        <f t="shared" si="2"/>
        <v>12547</v>
      </c>
      <c r="E19" s="2251">
        <f t="shared" si="2"/>
        <v>3861</v>
      </c>
      <c r="F19" s="2252" t="s">
        <v>560</v>
      </c>
      <c r="G19" s="2257"/>
    </row>
    <row r="20" spans="1:7" s="879" customFormat="1" ht="11.1" customHeight="1">
      <c r="A20" s="2254" t="s">
        <v>1845</v>
      </c>
      <c r="B20" s="2255">
        <v>43599</v>
      </c>
      <c r="C20" s="2255">
        <v>21999</v>
      </c>
      <c r="D20" s="2255">
        <v>2631</v>
      </c>
      <c r="E20" s="2255">
        <v>795</v>
      </c>
      <c r="F20" s="2256" t="s">
        <v>562</v>
      </c>
      <c r="G20" s="2257"/>
    </row>
    <row r="21" spans="1:7" s="879" customFormat="1" ht="11.1" customHeight="1">
      <c r="A21" s="2254" t="s">
        <v>1847</v>
      </c>
      <c r="B21" s="2255">
        <v>223351</v>
      </c>
      <c r="C21" s="2255">
        <v>123322</v>
      </c>
      <c r="D21" s="2255">
        <v>9884</v>
      </c>
      <c r="E21" s="2255">
        <v>3063</v>
      </c>
      <c r="F21" s="2256" t="s">
        <v>563</v>
      </c>
      <c r="G21" s="2257"/>
    </row>
    <row r="22" spans="1:7" s="879" customFormat="1" ht="11.1" customHeight="1">
      <c r="A22" s="2254" t="s">
        <v>1846</v>
      </c>
      <c r="B22" s="2255">
        <v>244</v>
      </c>
      <c r="C22" s="2255">
        <v>135</v>
      </c>
      <c r="D22" s="2255">
        <v>4</v>
      </c>
      <c r="E22" s="2255">
        <v>1</v>
      </c>
      <c r="F22" s="2256" t="s">
        <v>564</v>
      </c>
      <c r="G22" s="2257"/>
    </row>
    <row r="23" spans="1:7" s="879" customFormat="1" ht="11.1" customHeight="1">
      <c r="A23" s="2254" t="s">
        <v>1848</v>
      </c>
      <c r="B23" s="2255">
        <v>0</v>
      </c>
      <c r="C23" s="2255">
        <v>0</v>
      </c>
      <c r="D23" s="2255">
        <v>0</v>
      </c>
      <c r="E23" s="2255">
        <v>0</v>
      </c>
      <c r="F23" s="2256" t="s">
        <v>565</v>
      </c>
      <c r="G23" s="2257"/>
    </row>
    <row r="24" spans="1:7" s="879" customFormat="1" ht="11.1" customHeight="1">
      <c r="A24" s="2254" t="s">
        <v>2300</v>
      </c>
      <c r="B24" s="2255">
        <v>787</v>
      </c>
      <c r="C24" s="2255">
        <v>235</v>
      </c>
      <c r="D24" s="2255">
        <v>28</v>
      </c>
      <c r="E24" s="2255">
        <v>2</v>
      </c>
      <c r="F24" s="2256" t="s">
        <v>2299</v>
      </c>
      <c r="G24" s="2257"/>
    </row>
    <row r="25" spans="1:7" s="879" customFormat="1" ht="11.85" customHeight="1">
      <c r="A25" s="2250" t="s">
        <v>1839</v>
      </c>
      <c r="B25" s="2251">
        <v>7603</v>
      </c>
      <c r="C25" s="2251">
        <v>3326</v>
      </c>
      <c r="D25" s="2251">
        <v>113</v>
      </c>
      <c r="E25" s="2251">
        <v>30</v>
      </c>
      <c r="F25" s="2252" t="s">
        <v>567</v>
      </c>
      <c r="G25" s="2257"/>
    </row>
    <row r="26" spans="1:7" s="879" customFormat="1" ht="11.85" customHeight="1">
      <c r="A26" s="2250" t="s">
        <v>633</v>
      </c>
      <c r="B26" s="2251">
        <f>SUM(B27:B29)</f>
        <v>2258</v>
      </c>
      <c r="C26" s="2251">
        <f t="shared" ref="C26:E26" si="3">SUM(C27:C29)</f>
        <v>838</v>
      </c>
      <c r="D26" s="2251">
        <f t="shared" si="3"/>
        <v>217</v>
      </c>
      <c r="E26" s="2251">
        <f t="shared" si="3"/>
        <v>39</v>
      </c>
      <c r="F26" s="2252" t="s">
        <v>569</v>
      </c>
      <c r="G26" s="2257"/>
    </row>
    <row r="27" spans="1:7" s="879" customFormat="1" ht="11.1" customHeight="1">
      <c r="A27" s="2254" t="s">
        <v>1849</v>
      </c>
      <c r="B27" s="2255">
        <v>763</v>
      </c>
      <c r="C27" s="2255">
        <v>122</v>
      </c>
      <c r="D27" s="2255">
        <v>61</v>
      </c>
      <c r="E27" s="2255">
        <v>7</v>
      </c>
      <c r="F27" s="2256" t="s">
        <v>570</v>
      </c>
      <c r="G27" s="2257"/>
    </row>
    <row r="28" spans="1:7" s="879" customFormat="1" ht="11.1" customHeight="1">
      <c r="A28" s="2254" t="s">
        <v>1850</v>
      </c>
      <c r="B28" s="2255">
        <v>0</v>
      </c>
      <c r="C28" s="2255">
        <v>0</v>
      </c>
      <c r="D28" s="2255">
        <v>0</v>
      </c>
      <c r="E28" s="2255">
        <v>0</v>
      </c>
      <c r="F28" s="2256" t="s">
        <v>572</v>
      </c>
      <c r="G28" s="2257"/>
    </row>
    <row r="29" spans="1:7" s="879" customFormat="1" ht="11.1" customHeight="1">
      <c r="A29" s="2254" t="s">
        <v>1851</v>
      </c>
      <c r="B29" s="2255">
        <v>1495</v>
      </c>
      <c r="C29" s="2255">
        <v>716</v>
      </c>
      <c r="D29" s="2255">
        <v>156</v>
      </c>
      <c r="E29" s="2255">
        <v>32</v>
      </c>
      <c r="F29" s="2256" t="s">
        <v>573</v>
      </c>
      <c r="G29" s="2257"/>
    </row>
    <row r="30" spans="1:7" s="879" customFormat="1" ht="11.85" customHeight="1">
      <c r="A30" s="2253" t="s">
        <v>574</v>
      </c>
      <c r="B30" s="2253">
        <f>B36+B39+B48+B53+B31</f>
        <v>338269</v>
      </c>
      <c r="C30" s="2253">
        <f>C36+C39+C48+C53+C31</f>
        <v>182084</v>
      </c>
      <c r="D30" s="2253">
        <f>D36+D39+D48+D53+D31</f>
        <v>24080</v>
      </c>
      <c r="E30" s="2253">
        <f>E36+E39+E48+E53+E31</f>
        <v>7498</v>
      </c>
      <c r="F30" s="2554" t="s">
        <v>575</v>
      </c>
      <c r="G30" s="2554"/>
    </row>
    <row r="31" spans="1:7" s="875" customFormat="1" ht="11.85" customHeight="1">
      <c r="A31" s="2258" t="s">
        <v>556</v>
      </c>
      <c r="B31" s="2251">
        <f>SUM(B32:B35)</f>
        <v>114043</v>
      </c>
      <c r="C31" s="2251">
        <f t="shared" ref="C31:E31" si="4">SUM(C32:C35)</f>
        <v>57006</v>
      </c>
      <c r="D31" s="2251">
        <f t="shared" si="4"/>
        <v>9100</v>
      </c>
      <c r="E31" s="2251">
        <f t="shared" si="4"/>
        <v>2457</v>
      </c>
      <c r="F31" s="2258" t="s">
        <v>2101</v>
      </c>
      <c r="G31" s="2257"/>
    </row>
    <row r="32" spans="1:7" s="875" customFormat="1" ht="11.85" customHeight="1">
      <c r="A32" s="2254" t="s">
        <v>576</v>
      </c>
      <c r="B32" s="2255">
        <v>57484</v>
      </c>
      <c r="C32" s="2255">
        <v>28622</v>
      </c>
      <c r="D32" s="2255">
        <v>4628</v>
      </c>
      <c r="E32" s="2255">
        <v>1202</v>
      </c>
      <c r="F32" s="2256" t="s">
        <v>555</v>
      </c>
      <c r="G32" s="2257"/>
    </row>
    <row r="33" spans="1:8" s="875" customFormat="1" ht="11.85" customHeight="1">
      <c r="A33" s="2254" t="s">
        <v>2302</v>
      </c>
      <c r="B33" s="2255">
        <v>56160</v>
      </c>
      <c r="C33" s="2255">
        <v>28255</v>
      </c>
      <c r="D33" s="2255">
        <v>4431</v>
      </c>
      <c r="E33" s="2255">
        <v>1245</v>
      </c>
      <c r="F33" s="2256" t="s">
        <v>557</v>
      </c>
      <c r="G33" s="2257"/>
    </row>
    <row r="34" spans="1:8" s="875" customFormat="1" ht="11.25" customHeight="1">
      <c r="A34" s="2254" t="s">
        <v>1842</v>
      </c>
      <c r="B34" s="2255">
        <v>74</v>
      </c>
      <c r="C34" s="2255">
        <v>49</v>
      </c>
      <c r="D34" s="2255">
        <v>3</v>
      </c>
      <c r="E34" s="2255">
        <v>2</v>
      </c>
      <c r="F34" s="2256" t="s">
        <v>558</v>
      </c>
      <c r="G34" s="2257"/>
    </row>
    <row r="35" spans="1:8" s="875" customFormat="1" ht="11.25" customHeight="1">
      <c r="A35" s="2254" t="s">
        <v>2297</v>
      </c>
      <c r="B35" s="2255">
        <v>325</v>
      </c>
      <c r="C35" s="2255">
        <v>80</v>
      </c>
      <c r="D35" s="2255">
        <v>38</v>
      </c>
      <c r="E35" s="2255">
        <v>8</v>
      </c>
      <c r="F35" s="2256" t="s">
        <v>2298</v>
      </c>
      <c r="G35" s="2257"/>
    </row>
    <row r="36" spans="1:8" s="879" customFormat="1" ht="11.85" customHeight="1">
      <c r="A36" s="2258" t="s">
        <v>1527</v>
      </c>
      <c r="B36" s="2251">
        <f>SUM(B37:B38)</f>
        <v>569</v>
      </c>
      <c r="C36" s="2251">
        <f t="shared" ref="C36:E36" si="5">SUM(C37:C38)</f>
        <v>237</v>
      </c>
      <c r="D36" s="2251">
        <f t="shared" si="5"/>
        <v>38</v>
      </c>
      <c r="E36" s="2251">
        <f t="shared" si="5"/>
        <v>7</v>
      </c>
      <c r="F36" s="2258" t="s">
        <v>2100</v>
      </c>
      <c r="G36" s="2257"/>
    </row>
    <row r="37" spans="1:8" s="879" customFormat="1" ht="11.1" customHeight="1">
      <c r="A37" s="2259" t="s">
        <v>577</v>
      </c>
      <c r="B37" s="2255">
        <v>529</v>
      </c>
      <c r="C37" s="2255">
        <v>227</v>
      </c>
      <c r="D37" s="2255">
        <v>25</v>
      </c>
      <c r="E37" s="2255">
        <v>4</v>
      </c>
      <c r="F37" s="2260" t="s">
        <v>578</v>
      </c>
      <c r="G37" s="2257"/>
    </row>
    <row r="38" spans="1:8" s="879" customFormat="1" ht="11.1" customHeight="1">
      <c r="A38" s="2259" t="s">
        <v>579</v>
      </c>
      <c r="B38" s="2255">
        <v>40</v>
      </c>
      <c r="C38" s="2255">
        <v>10</v>
      </c>
      <c r="D38" s="2255">
        <v>13</v>
      </c>
      <c r="E38" s="2255">
        <v>3</v>
      </c>
      <c r="F38" s="2260" t="s">
        <v>580</v>
      </c>
      <c r="G38" s="2257"/>
    </row>
    <row r="39" spans="1:8" s="879" customFormat="1" ht="11.85" customHeight="1">
      <c r="A39" s="2261" t="s">
        <v>561</v>
      </c>
      <c r="B39" s="2251">
        <f>SUM(B40:B47)</f>
        <v>197577</v>
      </c>
      <c r="C39" s="2251">
        <f t="shared" ref="C39:E39" si="6">SUM(C40:C47)</f>
        <v>110372</v>
      </c>
      <c r="D39" s="2251">
        <f t="shared" si="6"/>
        <v>13811</v>
      </c>
      <c r="E39" s="2251">
        <f t="shared" si="6"/>
        <v>4688</v>
      </c>
      <c r="F39" s="2261" t="s">
        <v>560</v>
      </c>
      <c r="G39" s="2253"/>
    </row>
    <row r="40" spans="1:8" s="875" customFormat="1" ht="11.1" customHeight="1">
      <c r="A40" s="2259" t="s">
        <v>581</v>
      </c>
      <c r="B40" s="2255">
        <v>39424</v>
      </c>
      <c r="C40" s="2255">
        <v>20052</v>
      </c>
      <c r="D40" s="2255">
        <v>4599</v>
      </c>
      <c r="E40" s="2255">
        <v>1484</v>
      </c>
      <c r="F40" s="2260" t="s">
        <v>582</v>
      </c>
      <c r="G40" s="2253"/>
    </row>
    <row r="41" spans="1:8" s="875" customFormat="1" ht="11.1" customHeight="1">
      <c r="A41" s="2259" t="s">
        <v>583</v>
      </c>
      <c r="B41" s="2255">
        <v>136122</v>
      </c>
      <c r="C41" s="2255">
        <v>76728</v>
      </c>
      <c r="D41" s="2255">
        <v>9053</v>
      </c>
      <c r="E41" s="2255">
        <v>3142</v>
      </c>
      <c r="F41" s="2260" t="s">
        <v>584</v>
      </c>
      <c r="G41" s="2257"/>
    </row>
    <row r="42" spans="1:8" s="879" customFormat="1" ht="11.1" customHeight="1">
      <c r="A42" s="2262" t="s">
        <v>585</v>
      </c>
      <c r="B42" s="2255">
        <v>122</v>
      </c>
      <c r="C42" s="2255">
        <v>71</v>
      </c>
      <c r="D42" s="2255">
        <v>2</v>
      </c>
      <c r="E42" s="2255">
        <v>1</v>
      </c>
      <c r="F42" s="2260" t="s">
        <v>586</v>
      </c>
      <c r="G42" s="2257"/>
    </row>
    <row r="43" spans="1:8" s="879" customFormat="1" ht="11.1" customHeight="1">
      <c r="A43" s="2262" t="s">
        <v>587</v>
      </c>
      <c r="B43" s="2255">
        <v>12</v>
      </c>
      <c r="C43" s="2255">
        <v>5</v>
      </c>
      <c r="D43" s="2255">
        <v>0</v>
      </c>
      <c r="E43" s="2255">
        <v>0</v>
      </c>
      <c r="F43" s="2260" t="s">
        <v>588</v>
      </c>
      <c r="G43" s="2257"/>
    </row>
    <row r="44" spans="1:8" s="879" customFormat="1" ht="11.1" customHeight="1">
      <c r="A44" s="2254" t="s">
        <v>2303</v>
      </c>
      <c r="B44" s="2255">
        <v>609</v>
      </c>
      <c r="C44" s="2255">
        <v>187</v>
      </c>
      <c r="D44" s="2255">
        <v>47</v>
      </c>
      <c r="E44" s="2255">
        <v>8</v>
      </c>
      <c r="F44" s="2256" t="s">
        <v>2299</v>
      </c>
      <c r="G44" s="2257"/>
    </row>
    <row r="45" spans="1:8" s="879" customFormat="1" ht="11.1" customHeight="1">
      <c r="A45" s="2259" t="s">
        <v>589</v>
      </c>
      <c r="B45" s="2255">
        <v>508</v>
      </c>
      <c r="C45" s="2255">
        <v>283</v>
      </c>
      <c r="D45" s="2255">
        <v>12</v>
      </c>
      <c r="E45" s="2255">
        <v>3</v>
      </c>
      <c r="F45" s="2260" t="s">
        <v>590</v>
      </c>
      <c r="G45" s="2257"/>
      <c r="H45" s="886"/>
    </row>
    <row r="46" spans="1:8" s="879" customFormat="1" ht="15">
      <c r="A46" s="2259" t="s">
        <v>591</v>
      </c>
      <c r="B46" s="2255">
        <v>20751</v>
      </c>
      <c r="C46" s="2255">
        <v>13029</v>
      </c>
      <c r="D46" s="2255">
        <v>97</v>
      </c>
      <c r="E46" s="2255">
        <v>49</v>
      </c>
      <c r="F46" s="2260" t="s">
        <v>592</v>
      </c>
      <c r="G46" s="2257"/>
      <c r="H46" s="886"/>
    </row>
    <row r="47" spans="1:8" s="875" customFormat="1" ht="11.1" customHeight="1">
      <c r="A47" s="2259" t="s">
        <v>593</v>
      </c>
      <c r="B47" s="2255">
        <v>29</v>
      </c>
      <c r="C47" s="2255">
        <v>17</v>
      </c>
      <c r="D47" s="2255">
        <v>1</v>
      </c>
      <c r="E47" s="2255">
        <v>1</v>
      </c>
      <c r="F47" s="2260" t="s">
        <v>594</v>
      </c>
      <c r="G47" s="2263"/>
      <c r="H47" s="886"/>
    </row>
    <row r="48" spans="1:8" s="879" customFormat="1" ht="11.85" customHeight="1">
      <c r="A48" s="2261" t="s">
        <v>1839</v>
      </c>
      <c r="B48" s="2251">
        <f>SUM(B49:B52)</f>
        <v>23817</v>
      </c>
      <c r="C48" s="2251">
        <f t="shared" ref="C48:E48" si="7">SUM(C49:C52)</f>
        <v>13497</v>
      </c>
      <c r="D48" s="2251">
        <f t="shared" si="7"/>
        <v>964</v>
      </c>
      <c r="E48" s="2251">
        <f t="shared" si="7"/>
        <v>310</v>
      </c>
      <c r="F48" s="2261" t="s">
        <v>567</v>
      </c>
      <c r="G48" s="2264"/>
    </row>
    <row r="49" spans="1:7" s="879" customFormat="1" ht="11.1" customHeight="1">
      <c r="A49" s="2259" t="s">
        <v>595</v>
      </c>
      <c r="B49" s="2255">
        <v>18936</v>
      </c>
      <c r="C49" s="2255">
        <v>11654</v>
      </c>
      <c r="D49" s="2255">
        <v>801</v>
      </c>
      <c r="E49" s="2255">
        <v>274</v>
      </c>
      <c r="F49" s="2260" t="s">
        <v>2301</v>
      </c>
      <c r="G49" s="2263"/>
    </row>
    <row r="50" spans="1:7" s="879" customFormat="1" ht="11.1" customHeight="1">
      <c r="A50" s="2259" t="s">
        <v>1840</v>
      </c>
      <c r="B50" s="2255">
        <v>1370</v>
      </c>
      <c r="C50" s="2255">
        <v>442</v>
      </c>
      <c r="D50" s="2255">
        <v>56</v>
      </c>
      <c r="E50" s="2255">
        <v>9</v>
      </c>
      <c r="F50" s="2260" t="s">
        <v>596</v>
      </c>
      <c r="G50" s="2263"/>
    </row>
    <row r="51" spans="1:7" s="879" customFormat="1" ht="11.1" customHeight="1">
      <c r="A51" s="2259" t="s">
        <v>1841</v>
      </c>
      <c r="B51" s="2255">
        <v>3093</v>
      </c>
      <c r="C51" s="2255">
        <v>1137</v>
      </c>
      <c r="D51" s="2255">
        <v>78</v>
      </c>
      <c r="E51" s="2255">
        <v>12</v>
      </c>
      <c r="F51" s="2260" t="s">
        <v>597</v>
      </c>
      <c r="G51" s="2263"/>
    </row>
    <row r="52" spans="1:7" s="879" customFormat="1" ht="11.1" customHeight="1">
      <c r="A52" s="2259" t="s">
        <v>598</v>
      </c>
      <c r="B52" s="2255">
        <v>418</v>
      </c>
      <c r="C52" s="2255">
        <v>264</v>
      </c>
      <c r="D52" s="2255">
        <v>29</v>
      </c>
      <c r="E52" s="2255">
        <v>15</v>
      </c>
      <c r="F52" s="2260" t="s">
        <v>599</v>
      </c>
      <c r="G52" s="2263"/>
    </row>
    <row r="53" spans="1:7" ht="11.85" customHeight="1">
      <c r="A53" s="2261" t="s">
        <v>633</v>
      </c>
      <c r="B53" s="2251">
        <f>SUM(B54:B56)</f>
        <v>2263</v>
      </c>
      <c r="C53" s="2251">
        <f t="shared" ref="C53:E53" si="8">SUM(C54:C56)</f>
        <v>972</v>
      </c>
      <c r="D53" s="2251">
        <f t="shared" si="8"/>
        <v>167</v>
      </c>
      <c r="E53" s="2251">
        <f t="shared" si="8"/>
        <v>36</v>
      </c>
      <c r="F53" s="2261" t="s">
        <v>569</v>
      </c>
      <c r="G53" s="2263"/>
    </row>
    <row r="54" spans="1:7" s="484" customFormat="1" ht="11.1" customHeight="1">
      <c r="A54" s="2259" t="s">
        <v>1711</v>
      </c>
      <c r="B54" s="2255">
        <v>768</v>
      </c>
      <c r="C54" s="2255">
        <v>160</v>
      </c>
      <c r="D54" s="2255">
        <v>67</v>
      </c>
      <c r="E54" s="2255">
        <v>7</v>
      </c>
      <c r="F54" s="2260" t="s">
        <v>570</v>
      </c>
      <c r="G54" s="2263"/>
    </row>
    <row r="55" spans="1:7" ht="11.1" customHeight="1">
      <c r="A55" s="2259" t="s">
        <v>1712</v>
      </c>
      <c r="B55" s="2255">
        <v>0</v>
      </c>
      <c r="C55" s="2255">
        <v>0</v>
      </c>
      <c r="D55" s="2255">
        <v>0</v>
      </c>
      <c r="E55" s="2255">
        <v>0</v>
      </c>
      <c r="F55" s="2260" t="s">
        <v>572</v>
      </c>
      <c r="G55" s="2263"/>
    </row>
    <row r="56" spans="1:7" ht="11.1" customHeight="1">
      <c r="A56" s="2259" t="s">
        <v>1713</v>
      </c>
      <c r="B56" s="2255">
        <v>1495</v>
      </c>
      <c r="C56" s="2255">
        <v>812</v>
      </c>
      <c r="D56" s="2255">
        <v>100</v>
      </c>
      <c r="E56" s="2255">
        <v>29</v>
      </c>
      <c r="F56" s="2260" t="s">
        <v>573</v>
      </c>
      <c r="G56" s="2263"/>
    </row>
    <row r="57" spans="1:7" s="887" customFormat="1" ht="12.75" customHeight="1">
      <c r="A57" s="2253" t="s">
        <v>602</v>
      </c>
      <c r="B57" s="2265">
        <f>B58+B66+B69+B82+B88</f>
        <v>333157</v>
      </c>
      <c r="C57" s="2265">
        <f>C58+C66+C69+C82+C88</f>
        <v>183446</v>
      </c>
      <c r="D57" s="2265">
        <f>D58+D66+D69+D82+D88</f>
        <v>74894</v>
      </c>
      <c r="E57" s="2265">
        <f>E58+E66+E69+E82+E88</f>
        <v>36102</v>
      </c>
      <c r="F57" s="2555" t="s">
        <v>603</v>
      </c>
      <c r="G57" s="2555"/>
    </row>
    <row r="58" spans="1:7" ht="11.85" customHeight="1">
      <c r="A58" s="885" t="s">
        <v>556</v>
      </c>
      <c r="B58" s="1574">
        <f>SUM(B59:B65)</f>
        <v>100230</v>
      </c>
      <c r="C58" s="1574">
        <f t="shared" ref="C58:E58" si="9">SUM(C59:C65)</f>
        <v>51577</v>
      </c>
      <c r="D58" s="1574">
        <f t="shared" si="9"/>
        <v>16663</v>
      </c>
      <c r="E58" s="1574">
        <f t="shared" si="9"/>
        <v>7553</v>
      </c>
      <c r="F58" s="885" t="s">
        <v>555</v>
      </c>
      <c r="G58" s="484"/>
    </row>
    <row r="59" spans="1:7" ht="11.1" customHeight="1">
      <c r="A59" s="328" t="s">
        <v>604</v>
      </c>
      <c r="B59" s="886">
        <v>12496</v>
      </c>
      <c r="C59" s="886">
        <v>6745</v>
      </c>
      <c r="D59" s="886">
        <v>2697</v>
      </c>
      <c r="E59" s="886">
        <v>1247</v>
      </c>
      <c r="F59" s="884" t="s">
        <v>605</v>
      </c>
      <c r="G59" s="484"/>
    </row>
    <row r="60" spans="1:7" ht="11.1" customHeight="1">
      <c r="A60" s="328" t="s">
        <v>606</v>
      </c>
      <c r="B60" s="886">
        <v>14212</v>
      </c>
      <c r="C60" s="886">
        <v>7722</v>
      </c>
      <c r="D60" s="886">
        <v>1623</v>
      </c>
      <c r="E60" s="886">
        <v>769</v>
      </c>
      <c r="F60" s="884" t="s">
        <v>607</v>
      </c>
      <c r="G60" s="484"/>
    </row>
    <row r="61" spans="1:7" ht="11.1" customHeight="1">
      <c r="A61" s="328" t="s">
        <v>1530</v>
      </c>
      <c r="B61" s="886">
        <v>69</v>
      </c>
      <c r="C61" s="886">
        <v>40</v>
      </c>
      <c r="D61" s="886">
        <v>6</v>
      </c>
      <c r="E61" s="886">
        <v>1</v>
      </c>
      <c r="F61" s="884" t="s">
        <v>1531</v>
      </c>
    </row>
    <row r="62" spans="1:7" ht="11.1" customHeight="1">
      <c r="A62" s="881" t="s">
        <v>2304</v>
      </c>
      <c r="B62" s="886">
        <v>37</v>
      </c>
      <c r="C62" s="886">
        <v>6</v>
      </c>
      <c r="D62" s="886">
        <v>4</v>
      </c>
      <c r="E62" s="886">
        <v>0</v>
      </c>
      <c r="F62" s="882" t="s">
        <v>2305</v>
      </c>
    </row>
    <row r="63" spans="1:7" ht="11.1" customHeight="1">
      <c r="A63" s="328" t="s">
        <v>608</v>
      </c>
      <c r="B63" s="886">
        <v>41011</v>
      </c>
      <c r="C63" s="886">
        <v>20755</v>
      </c>
      <c r="D63" s="886">
        <v>7894</v>
      </c>
      <c r="E63" s="886">
        <v>3508</v>
      </c>
      <c r="F63" s="884" t="s">
        <v>609</v>
      </c>
    </row>
    <row r="64" spans="1:7" ht="11.1" customHeight="1">
      <c r="A64" s="328" t="s">
        <v>1533</v>
      </c>
      <c r="B64" s="886">
        <v>32325</v>
      </c>
      <c r="C64" s="886">
        <v>16280</v>
      </c>
      <c r="D64" s="886">
        <v>4435</v>
      </c>
      <c r="E64" s="886">
        <v>2027</v>
      </c>
      <c r="F64" s="884" t="s">
        <v>1532</v>
      </c>
    </row>
    <row r="65" spans="1:8" ht="11.1" customHeight="1">
      <c r="A65" s="881" t="s">
        <v>2307</v>
      </c>
      <c r="B65" s="886">
        <v>80</v>
      </c>
      <c r="C65" s="886">
        <v>29</v>
      </c>
      <c r="D65" s="886">
        <v>4</v>
      </c>
      <c r="E65" s="886">
        <v>1</v>
      </c>
      <c r="F65" s="882" t="s">
        <v>2306</v>
      </c>
    </row>
    <row r="66" spans="1:8" ht="11.85" customHeight="1">
      <c r="A66" s="885" t="s">
        <v>1527</v>
      </c>
      <c r="B66" s="1574">
        <f>SUM(B67:B68)</f>
        <v>493</v>
      </c>
      <c r="C66" s="1574">
        <f t="shared" ref="C66:E66" si="10">SUM(C67:C68)</f>
        <v>172</v>
      </c>
      <c r="D66" s="1574">
        <f t="shared" si="10"/>
        <v>67</v>
      </c>
      <c r="E66" s="1574">
        <f t="shared" si="10"/>
        <v>24</v>
      </c>
      <c r="F66" s="885" t="s">
        <v>559</v>
      </c>
    </row>
    <row r="67" spans="1:8" ht="11.1" customHeight="1">
      <c r="A67" s="328" t="s">
        <v>577</v>
      </c>
      <c r="B67" s="886">
        <v>446</v>
      </c>
      <c r="C67" s="886">
        <v>149</v>
      </c>
      <c r="D67" s="886">
        <v>55</v>
      </c>
      <c r="E67" s="886">
        <v>20</v>
      </c>
      <c r="F67" s="884" t="s">
        <v>578</v>
      </c>
    </row>
    <row r="68" spans="1:8" ht="11.1" customHeight="1">
      <c r="A68" s="328" t="s">
        <v>579</v>
      </c>
      <c r="B68" s="886">
        <v>47</v>
      </c>
      <c r="C68" s="886">
        <v>23</v>
      </c>
      <c r="D68" s="886">
        <v>12</v>
      </c>
      <c r="E68" s="886">
        <v>4</v>
      </c>
      <c r="F68" s="884" t="s">
        <v>580</v>
      </c>
    </row>
    <row r="69" spans="1:8" ht="11.85" customHeight="1">
      <c r="A69" s="885" t="s">
        <v>561</v>
      </c>
      <c r="B69" s="1574">
        <f>SUM(B70:B81)</f>
        <v>206513</v>
      </c>
      <c r="C69" s="1574">
        <f>SUM(C70:C81)</f>
        <v>117503</v>
      </c>
      <c r="D69" s="1574">
        <f>SUM(D70:D81)</f>
        <v>54126</v>
      </c>
      <c r="E69" s="1574">
        <f>SUM(E70:E81)</f>
        <v>26646</v>
      </c>
      <c r="F69" s="885" t="s">
        <v>560</v>
      </c>
    </row>
    <row r="70" spans="1:8" ht="11.1" customHeight="1">
      <c r="A70" s="328" t="s">
        <v>610</v>
      </c>
      <c r="B70" s="886">
        <v>40278</v>
      </c>
      <c r="C70" s="886">
        <v>20624</v>
      </c>
      <c r="D70" s="886">
        <v>20103</v>
      </c>
      <c r="E70" s="886">
        <v>9771</v>
      </c>
      <c r="F70" s="884" t="s">
        <v>611</v>
      </c>
      <c r="H70" s="883"/>
    </row>
    <row r="71" spans="1:8" ht="11.1" customHeight="1">
      <c r="A71" s="328" t="s">
        <v>612</v>
      </c>
      <c r="B71" s="886">
        <v>16030</v>
      </c>
      <c r="C71" s="886">
        <v>10065</v>
      </c>
      <c r="D71" s="886">
        <v>4375</v>
      </c>
      <c r="E71" s="886">
        <v>2447</v>
      </c>
      <c r="F71" s="884" t="s">
        <v>613</v>
      </c>
      <c r="H71" s="794"/>
    </row>
    <row r="72" spans="1:8" ht="11.1" customHeight="1">
      <c r="A72" s="328" t="s">
        <v>1528</v>
      </c>
      <c r="B72" s="886">
        <v>5</v>
      </c>
      <c r="C72" s="886">
        <v>4</v>
      </c>
      <c r="D72" s="886">
        <v>0</v>
      </c>
      <c r="E72" s="886">
        <v>0</v>
      </c>
      <c r="F72" s="884" t="s">
        <v>1529</v>
      </c>
      <c r="H72" s="794"/>
    </row>
    <row r="73" spans="1:8" ht="11.1" customHeight="1">
      <c r="A73" s="328" t="s">
        <v>2308</v>
      </c>
      <c r="B73" s="886">
        <v>470</v>
      </c>
      <c r="C73" s="886">
        <v>173</v>
      </c>
      <c r="D73" s="886">
        <v>96</v>
      </c>
      <c r="E73" s="886">
        <v>36</v>
      </c>
      <c r="F73" s="884" t="s">
        <v>2309</v>
      </c>
      <c r="H73" s="794"/>
    </row>
    <row r="74" spans="1:8" ht="11.1" customHeight="1">
      <c r="A74" s="328" t="s">
        <v>614</v>
      </c>
      <c r="B74" s="886">
        <v>40679</v>
      </c>
      <c r="C74" s="886">
        <v>21972</v>
      </c>
      <c r="D74" s="886">
        <v>14799</v>
      </c>
      <c r="E74" s="886">
        <v>7065</v>
      </c>
      <c r="F74" s="884" t="s">
        <v>615</v>
      </c>
      <c r="H74" s="883"/>
    </row>
    <row r="75" spans="1:8" ht="11.1" customHeight="1">
      <c r="A75" s="328" t="s">
        <v>616</v>
      </c>
      <c r="B75" s="886">
        <v>102062</v>
      </c>
      <c r="C75" s="886">
        <v>60912</v>
      </c>
      <c r="D75" s="886">
        <v>14447</v>
      </c>
      <c r="E75" s="886">
        <v>7190</v>
      </c>
      <c r="F75" s="884" t="s">
        <v>617</v>
      </c>
      <c r="H75" s="794"/>
    </row>
    <row r="76" spans="1:8" ht="11.1" customHeight="1">
      <c r="A76" s="328" t="s">
        <v>618</v>
      </c>
      <c r="B76" s="886">
        <v>145</v>
      </c>
      <c r="C76" s="886">
        <v>79</v>
      </c>
      <c r="D76" s="886">
        <v>23</v>
      </c>
      <c r="E76" s="886">
        <v>7</v>
      </c>
      <c r="F76" s="884" t="s">
        <v>619</v>
      </c>
      <c r="H76" s="794"/>
    </row>
    <row r="77" spans="1:8" ht="11.1" customHeight="1">
      <c r="A77" s="328" t="s">
        <v>620</v>
      </c>
      <c r="B77" s="886">
        <v>86</v>
      </c>
      <c r="C77" s="886">
        <v>40</v>
      </c>
      <c r="D77" s="886">
        <v>7</v>
      </c>
      <c r="E77" s="886">
        <v>2</v>
      </c>
      <c r="F77" s="884" t="s">
        <v>621</v>
      </c>
      <c r="H77" s="883"/>
    </row>
    <row r="78" spans="1:8" ht="11.1" customHeight="1">
      <c r="A78" s="328" t="s">
        <v>622</v>
      </c>
      <c r="B78" s="886">
        <v>4915</v>
      </c>
      <c r="C78" s="886">
        <v>2786</v>
      </c>
      <c r="D78" s="886">
        <v>194</v>
      </c>
      <c r="E78" s="886">
        <v>93</v>
      </c>
      <c r="F78" s="884" t="s">
        <v>623</v>
      </c>
      <c r="H78" s="794"/>
    </row>
    <row r="79" spans="1:8" ht="11.1" customHeight="1">
      <c r="A79" s="328" t="s">
        <v>624</v>
      </c>
      <c r="B79" s="886">
        <v>4</v>
      </c>
      <c r="C79" s="886">
        <v>1</v>
      </c>
      <c r="D79" s="886">
        <v>0</v>
      </c>
      <c r="E79" s="886">
        <v>0</v>
      </c>
      <c r="F79" s="884" t="s">
        <v>625</v>
      </c>
      <c r="H79" s="883"/>
    </row>
    <row r="80" spans="1:8" ht="11.1" customHeight="1">
      <c r="A80" s="328" t="s">
        <v>626</v>
      </c>
      <c r="B80" s="886">
        <v>1622</v>
      </c>
      <c r="C80" s="886">
        <v>724</v>
      </c>
      <c r="D80" s="886">
        <v>71</v>
      </c>
      <c r="E80" s="886">
        <v>33</v>
      </c>
      <c r="F80" s="884" t="s">
        <v>627</v>
      </c>
      <c r="H80" s="794"/>
    </row>
    <row r="81" spans="1:8" ht="11.1" customHeight="1">
      <c r="A81" s="328" t="s">
        <v>628</v>
      </c>
      <c r="B81" s="886">
        <v>217</v>
      </c>
      <c r="C81" s="886">
        <v>123</v>
      </c>
      <c r="D81" s="886">
        <v>11</v>
      </c>
      <c r="E81" s="886">
        <v>2</v>
      </c>
      <c r="F81" s="884" t="s">
        <v>629</v>
      </c>
      <c r="H81" s="794"/>
    </row>
    <row r="82" spans="1:8" ht="11.85" customHeight="1">
      <c r="A82" s="885" t="s">
        <v>1839</v>
      </c>
      <c r="B82" s="1574">
        <f>SUM(B83:B87)</f>
        <v>23347</v>
      </c>
      <c r="C82" s="1574">
        <f t="shared" ref="C82:E82" si="11">SUM(C83:C87)</f>
        <v>13163</v>
      </c>
      <c r="D82" s="1574">
        <f t="shared" si="11"/>
        <v>3467</v>
      </c>
      <c r="E82" s="1574">
        <f t="shared" si="11"/>
        <v>1693</v>
      </c>
      <c r="F82" s="885" t="s">
        <v>567</v>
      </c>
      <c r="H82" s="883"/>
    </row>
    <row r="83" spans="1:8" ht="11.1" customHeight="1">
      <c r="A83" s="328" t="s">
        <v>630</v>
      </c>
      <c r="B83" s="886">
        <v>14290</v>
      </c>
      <c r="C83" s="886">
        <v>8762</v>
      </c>
      <c r="D83" s="886">
        <v>2129</v>
      </c>
      <c r="E83" s="886">
        <v>1184</v>
      </c>
      <c r="F83" s="884" t="s">
        <v>2311</v>
      </c>
      <c r="H83" s="794"/>
    </row>
    <row r="84" spans="1:8" ht="11.1" customHeight="1">
      <c r="A84" s="328" t="s">
        <v>631</v>
      </c>
      <c r="B84" s="886">
        <v>4213</v>
      </c>
      <c r="C84" s="886">
        <v>2605</v>
      </c>
      <c r="D84" s="886">
        <v>569</v>
      </c>
      <c r="E84" s="886">
        <v>315</v>
      </c>
      <c r="F84" s="884" t="s">
        <v>632</v>
      </c>
      <c r="H84" s="794"/>
    </row>
    <row r="85" spans="1:8" ht="11.1" customHeight="1">
      <c r="A85" s="328" t="s">
        <v>1840</v>
      </c>
      <c r="B85" s="886">
        <v>1479</v>
      </c>
      <c r="C85" s="886">
        <v>481</v>
      </c>
      <c r="D85" s="886">
        <v>341</v>
      </c>
      <c r="E85" s="886">
        <v>80</v>
      </c>
      <c r="F85" s="884" t="s">
        <v>596</v>
      </c>
    </row>
    <row r="86" spans="1:8" ht="11.1" customHeight="1">
      <c r="A86" s="328" t="s">
        <v>1841</v>
      </c>
      <c r="B86" s="886">
        <v>2996</v>
      </c>
      <c r="C86" s="886">
        <v>1066</v>
      </c>
      <c r="D86" s="886">
        <v>415</v>
      </c>
      <c r="E86" s="886">
        <v>112</v>
      </c>
      <c r="F86" s="884" t="s">
        <v>597</v>
      </c>
    </row>
    <row r="87" spans="1:8" ht="11.1" customHeight="1">
      <c r="A87" s="328" t="s">
        <v>598</v>
      </c>
      <c r="B87" s="886">
        <v>369</v>
      </c>
      <c r="C87" s="886">
        <v>249</v>
      </c>
      <c r="D87" s="886">
        <v>13</v>
      </c>
      <c r="E87" s="886">
        <v>2</v>
      </c>
      <c r="F87" s="884" t="s">
        <v>599</v>
      </c>
    </row>
    <row r="88" spans="1:8" ht="11.1" customHeight="1">
      <c r="A88" s="885" t="s">
        <v>633</v>
      </c>
      <c r="B88" s="1574">
        <f>SUM(B89:B91)</f>
        <v>2574</v>
      </c>
      <c r="C88" s="1574">
        <f t="shared" ref="C88:E88" si="12">SUM(C89:C91)</f>
        <v>1031</v>
      </c>
      <c r="D88" s="1574">
        <f t="shared" si="12"/>
        <v>571</v>
      </c>
      <c r="E88" s="1574">
        <f t="shared" si="12"/>
        <v>186</v>
      </c>
      <c r="F88" s="885" t="s">
        <v>569</v>
      </c>
    </row>
    <row r="89" spans="1:8" ht="11.1" customHeight="1">
      <c r="A89" s="328" t="s">
        <v>634</v>
      </c>
      <c r="B89" s="886">
        <v>1044</v>
      </c>
      <c r="C89" s="886">
        <v>187</v>
      </c>
      <c r="D89" s="886">
        <v>321</v>
      </c>
      <c r="E89" s="886">
        <v>49</v>
      </c>
      <c r="F89" s="884" t="s">
        <v>570</v>
      </c>
    </row>
    <row r="90" spans="1:8" ht="11.1" customHeight="1">
      <c r="A90" s="328" t="s">
        <v>635</v>
      </c>
      <c r="B90" s="886">
        <v>18</v>
      </c>
      <c r="C90" s="886">
        <v>3</v>
      </c>
      <c r="D90" s="886">
        <v>1</v>
      </c>
      <c r="E90" s="886">
        <v>0</v>
      </c>
      <c r="F90" s="884" t="s">
        <v>572</v>
      </c>
    </row>
    <row r="91" spans="1:8" ht="11.1" customHeight="1">
      <c r="A91" s="328" t="s">
        <v>1714</v>
      </c>
      <c r="B91" s="886">
        <v>1512</v>
      </c>
      <c r="C91" s="886">
        <v>841</v>
      </c>
      <c r="D91" s="886">
        <v>249</v>
      </c>
      <c r="E91" s="886">
        <v>137</v>
      </c>
      <c r="F91" s="884" t="s">
        <v>573</v>
      </c>
    </row>
    <row r="92" spans="1:8" ht="20.25" customHeight="1">
      <c r="A92" s="880" t="s">
        <v>636</v>
      </c>
      <c r="B92" s="880">
        <f>B57+B30+B11</f>
        <v>1096386</v>
      </c>
      <c r="C92" s="880">
        <f>C57+C30+C11</f>
        <v>586906</v>
      </c>
      <c r="D92" s="880">
        <f>D57+D30+D11</f>
        <v>123936</v>
      </c>
      <c r="E92" s="880">
        <f>E57+E30+E11</f>
        <v>50859</v>
      </c>
      <c r="F92" s="880" t="s">
        <v>470</v>
      </c>
    </row>
    <row r="94" spans="1:8" ht="12" customHeight="1">
      <c r="A94" s="888" t="s">
        <v>299</v>
      </c>
      <c r="B94" s="328"/>
      <c r="C94" s="328"/>
      <c r="D94" s="328"/>
      <c r="E94" s="328"/>
      <c r="F94" s="889" t="s">
        <v>637</v>
      </c>
    </row>
    <row r="95" spans="1:8" ht="12" customHeight="1">
      <c r="A95" s="32" t="s">
        <v>1828</v>
      </c>
      <c r="B95" s="434"/>
      <c r="C95" s="434"/>
      <c r="D95" s="638"/>
      <c r="E95" s="810"/>
      <c r="F95" s="586" t="s">
        <v>1827</v>
      </c>
    </row>
  </sheetData>
  <mergeCells count="9">
    <mergeCell ref="F30:G30"/>
    <mergeCell ref="F57:G57"/>
    <mergeCell ref="E1:F1"/>
    <mergeCell ref="E4:F4"/>
    <mergeCell ref="B6:C6"/>
    <mergeCell ref="D6:E6"/>
    <mergeCell ref="B7:C7"/>
    <mergeCell ref="D7:E7"/>
    <mergeCell ref="F11:G11"/>
  </mergeCells>
  <conditionalFormatting sqref="B12:E12">
    <cfRule type="cellIs" dxfId="3" priority="1" operator="equal">
      <formula>1</formula>
    </cfRule>
  </conditionalFormatting>
  <pageMargins left="0.78740157480314965" right="0.78740157480314965" top="1.1811023622047245" bottom="0.98425196850393704" header="0.51181102362204722" footer="0.51181102362204722"/>
  <pageSetup paperSize="9" scale="66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>
  <sheetPr syncVertical="1" syncRef="A1">
    <tabColor theme="8" tint="0.39997558519241921"/>
  </sheetPr>
  <dimension ref="A1:E104"/>
  <sheetViews>
    <sheetView showGridLines="0" view="pageLayout" zoomScale="70" zoomScalePageLayoutView="70" workbookViewId="0">
      <selection activeCell="A10" sqref="A10:E94"/>
    </sheetView>
  </sheetViews>
  <sheetFormatPr baseColWidth="10" defaultColWidth="11" defaultRowHeight="12.75"/>
  <cols>
    <col min="1" max="1" width="46.7109375" style="891" customWidth="1"/>
    <col min="2" max="4" width="14.42578125" style="891" customWidth="1"/>
    <col min="5" max="5" width="42.85546875" style="891" customWidth="1"/>
    <col min="6" max="7" width="11" style="891" customWidth="1"/>
    <col min="8" max="17" width="9.85546875" style="891" customWidth="1"/>
    <col min="18" max="21" width="11" style="891" customWidth="1"/>
    <col min="22" max="22" width="14.42578125" style="891" customWidth="1"/>
    <col min="23" max="23" width="4.140625" style="891" customWidth="1"/>
    <col min="24" max="24" width="13.28515625" style="891" customWidth="1"/>
    <col min="25" max="25" width="28.140625" style="891" customWidth="1"/>
    <col min="26" max="26" width="11" style="891" customWidth="1"/>
    <col min="27" max="27" width="14.42578125" style="891" customWidth="1"/>
    <col min="28" max="28" width="4.140625" style="891" customWidth="1"/>
    <col min="29" max="30" width="11" style="891" customWidth="1"/>
    <col min="31" max="31" width="14.42578125" style="891" customWidth="1"/>
    <col min="32" max="32" width="4.140625" style="891" customWidth="1"/>
    <col min="33" max="33" width="14.42578125" style="891" customWidth="1"/>
    <col min="34" max="237" width="11" style="891"/>
    <col min="238" max="238" width="37" style="891" customWidth="1"/>
    <col min="239" max="241" width="12.7109375" style="891" customWidth="1"/>
    <col min="242" max="242" width="33.7109375" style="891" customWidth="1"/>
    <col min="243" max="243" width="3.7109375" style="891" customWidth="1"/>
    <col min="244" max="244" width="16.42578125" style="891" customWidth="1"/>
    <col min="245" max="249" width="11.7109375" style="891" customWidth="1"/>
    <col min="250" max="250" width="29.7109375" style="891" customWidth="1"/>
    <col min="251" max="251" width="20.7109375" style="891" customWidth="1"/>
    <col min="252" max="255" width="11" style="891" customWidth="1"/>
    <col min="256" max="260" width="14.42578125" style="891" customWidth="1"/>
    <col min="261" max="261" width="37.28515625" style="891" customWidth="1"/>
    <col min="262" max="263" width="11" style="891" customWidth="1"/>
    <col min="264" max="273" width="9.85546875" style="891" customWidth="1"/>
    <col min="274" max="277" width="11" style="891" customWidth="1"/>
    <col min="278" max="278" width="14.42578125" style="891" customWidth="1"/>
    <col min="279" max="279" width="4.140625" style="891" customWidth="1"/>
    <col min="280" max="280" width="13.28515625" style="891" customWidth="1"/>
    <col min="281" max="281" width="28.140625" style="891" customWidth="1"/>
    <col min="282" max="282" width="11" style="891" customWidth="1"/>
    <col min="283" max="283" width="14.42578125" style="891" customWidth="1"/>
    <col min="284" max="284" width="4.140625" style="891" customWidth="1"/>
    <col min="285" max="286" width="11" style="891" customWidth="1"/>
    <col min="287" max="287" width="14.42578125" style="891" customWidth="1"/>
    <col min="288" max="288" width="4.140625" style="891" customWidth="1"/>
    <col min="289" max="289" width="14.42578125" style="891" customWidth="1"/>
    <col min="290" max="493" width="11" style="891"/>
    <col min="494" max="494" width="37" style="891" customWidth="1"/>
    <col min="495" max="497" width="12.7109375" style="891" customWidth="1"/>
    <col min="498" max="498" width="33.7109375" style="891" customWidth="1"/>
    <col min="499" max="499" width="3.7109375" style="891" customWidth="1"/>
    <col min="500" max="500" width="16.42578125" style="891" customWidth="1"/>
    <col min="501" max="505" width="11.7109375" style="891" customWidth="1"/>
    <col min="506" max="506" width="29.7109375" style="891" customWidth="1"/>
    <col min="507" max="507" width="20.7109375" style="891" customWidth="1"/>
    <col min="508" max="511" width="11" style="891" customWidth="1"/>
    <col min="512" max="516" width="14.42578125" style="891" customWidth="1"/>
    <col min="517" max="517" width="37.28515625" style="891" customWidth="1"/>
    <col min="518" max="519" width="11" style="891" customWidth="1"/>
    <col min="520" max="529" width="9.85546875" style="891" customWidth="1"/>
    <col min="530" max="533" width="11" style="891" customWidth="1"/>
    <col min="534" max="534" width="14.42578125" style="891" customWidth="1"/>
    <col min="535" max="535" width="4.140625" style="891" customWidth="1"/>
    <col min="536" max="536" width="13.28515625" style="891" customWidth="1"/>
    <col min="537" max="537" width="28.140625" style="891" customWidth="1"/>
    <col min="538" max="538" width="11" style="891" customWidth="1"/>
    <col min="539" max="539" width="14.42578125" style="891" customWidth="1"/>
    <col min="540" max="540" width="4.140625" style="891" customWidth="1"/>
    <col min="541" max="542" width="11" style="891" customWidth="1"/>
    <col min="543" max="543" width="14.42578125" style="891" customWidth="1"/>
    <col min="544" max="544" width="4.140625" style="891" customWidth="1"/>
    <col min="545" max="545" width="14.42578125" style="891" customWidth="1"/>
    <col min="546" max="749" width="11" style="891"/>
    <col min="750" max="750" width="37" style="891" customWidth="1"/>
    <col min="751" max="753" width="12.7109375" style="891" customWidth="1"/>
    <col min="754" max="754" width="33.7109375" style="891" customWidth="1"/>
    <col min="755" max="755" width="3.7109375" style="891" customWidth="1"/>
    <col min="756" max="756" width="16.42578125" style="891" customWidth="1"/>
    <col min="757" max="761" width="11.7109375" style="891" customWidth="1"/>
    <col min="762" max="762" width="29.7109375" style="891" customWidth="1"/>
    <col min="763" max="763" width="20.7109375" style="891" customWidth="1"/>
    <col min="764" max="767" width="11" style="891" customWidth="1"/>
    <col min="768" max="772" width="14.42578125" style="891" customWidth="1"/>
    <col min="773" max="773" width="37.28515625" style="891" customWidth="1"/>
    <col min="774" max="775" width="11" style="891" customWidth="1"/>
    <col min="776" max="785" width="9.85546875" style="891" customWidth="1"/>
    <col min="786" max="789" width="11" style="891" customWidth="1"/>
    <col min="790" max="790" width="14.42578125" style="891" customWidth="1"/>
    <col min="791" max="791" width="4.140625" style="891" customWidth="1"/>
    <col min="792" max="792" width="13.28515625" style="891" customWidth="1"/>
    <col min="793" max="793" width="28.140625" style="891" customWidth="1"/>
    <col min="794" max="794" width="11" style="891" customWidth="1"/>
    <col min="795" max="795" width="14.42578125" style="891" customWidth="1"/>
    <col min="796" max="796" width="4.140625" style="891" customWidth="1"/>
    <col min="797" max="798" width="11" style="891" customWidth="1"/>
    <col min="799" max="799" width="14.42578125" style="891" customWidth="1"/>
    <col min="800" max="800" width="4.140625" style="891" customWidth="1"/>
    <col min="801" max="801" width="14.42578125" style="891" customWidth="1"/>
    <col min="802" max="1005" width="11" style="891"/>
    <col min="1006" max="1006" width="37" style="891" customWidth="1"/>
    <col min="1007" max="1009" width="12.7109375" style="891" customWidth="1"/>
    <col min="1010" max="1010" width="33.7109375" style="891" customWidth="1"/>
    <col min="1011" max="1011" width="3.7109375" style="891" customWidth="1"/>
    <col min="1012" max="1012" width="16.42578125" style="891" customWidth="1"/>
    <col min="1013" max="1017" width="11.7109375" style="891" customWidth="1"/>
    <col min="1018" max="1018" width="29.7109375" style="891" customWidth="1"/>
    <col min="1019" max="1019" width="20.7109375" style="891" customWidth="1"/>
    <col min="1020" max="1023" width="11" style="891" customWidth="1"/>
    <col min="1024" max="1028" width="14.42578125" style="891" customWidth="1"/>
    <col min="1029" max="1029" width="37.28515625" style="891" customWidth="1"/>
    <col min="1030" max="1031" width="11" style="891" customWidth="1"/>
    <col min="1032" max="1041" width="9.85546875" style="891" customWidth="1"/>
    <col min="1042" max="1045" width="11" style="891" customWidth="1"/>
    <col min="1046" max="1046" width="14.42578125" style="891" customWidth="1"/>
    <col min="1047" max="1047" width="4.140625" style="891" customWidth="1"/>
    <col min="1048" max="1048" width="13.28515625" style="891" customWidth="1"/>
    <col min="1049" max="1049" width="28.140625" style="891" customWidth="1"/>
    <col min="1050" max="1050" width="11" style="891" customWidth="1"/>
    <col min="1051" max="1051" width="14.42578125" style="891" customWidth="1"/>
    <col min="1052" max="1052" width="4.140625" style="891" customWidth="1"/>
    <col min="1053" max="1054" width="11" style="891" customWidth="1"/>
    <col min="1055" max="1055" width="14.42578125" style="891" customWidth="1"/>
    <col min="1056" max="1056" width="4.140625" style="891" customWidth="1"/>
    <col min="1057" max="1057" width="14.42578125" style="891" customWidth="1"/>
    <col min="1058" max="1261" width="11" style="891"/>
    <col min="1262" max="1262" width="37" style="891" customWidth="1"/>
    <col min="1263" max="1265" width="12.7109375" style="891" customWidth="1"/>
    <col min="1266" max="1266" width="33.7109375" style="891" customWidth="1"/>
    <col min="1267" max="1267" width="3.7109375" style="891" customWidth="1"/>
    <col min="1268" max="1268" width="16.42578125" style="891" customWidth="1"/>
    <col min="1269" max="1273" width="11.7109375" style="891" customWidth="1"/>
    <col min="1274" max="1274" width="29.7109375" style="891" customWidth="1"/>
    <col min="1275" max="1275" width="20.7109375" style="891" customWidth="1"/>
    <col min="1276" max="1279" width="11" style="891" customWidth="1"/>
    <col min="1280" max="1284" width="14.42578125" style="891" customWidth="1"/>
    <col min="1285" max="1285" width="37.28515625" style="891" customWidth="1"/>
    <col min="1286" max="1287" width="11" style="891" customWidth="1"/>
    <col min="1288" max="1297" width="9.85546875" style="891" customWidth="1"/>
    <col min="1298" max="1301" width="11" style="891" customWidth="1"/>
    <col min="1302" max="1302" width="14.42578125" style="891" customWidth="1"/>
    <col min="1303" max="1303" width="4.140625" style="891" customWidth="1"/>
    <col min="1304" max="1304" width="13.28515625" style="891" customWidth="1"/>
    <col min="1305" max="1305" width="28.140625" style="891" customWidth="1"/>
    <col min="1306" max="1306" width="11" style="891" customWidth="1"/>
    <col min="1307" max="1307" width="14.42578125" style="891" customWidth="1"/>
    <col min="1308" max="1308" width="4.140625" style="891" customWidth="1"/>
    <col min="1309" max="1310" width="11" style="891" customWidth="1"/>
    <col min="1311" max="1311" width="14.42578125" style="891" customWidth="1"/>
    <col min="1312" max="1312" width="4.140625" style="891" customWidth="1"/>
    <col min="1313" max="1313" width="14.42578125" style="891" customWidth="1"/>
    <col min="1314" max="1517" width="11" style="891"/>
    <col min="1518" max="1518" width="37" style="891" customWidth="1"/>
    <col min="1519" max="1521" width="12.7109375" style="891" customWidth="1"/>
    <col min="1522" max="1522" width="33.7109375" style="891" customWidth="1"/>
    <col min="1523" max="1523" width="3.7109375" style="891" customWidth="1"/>
    <col min="1524" max="1524" width="16.42578125" style="891" customWidth="1"/>
    <col min="1525" max="1529" width="11.7109375" style="891" customWidth="1"/>
    <col min="1530" max="1530" width="29.7109375" style="891" customWidth="1"/>
    <col min="1531" max="1531" width="20.7109375" style="891" customWidth="1"/>
    <col min="1532" max="1535" width="11" style="891" customWidth="1"/>
    <col min="1536" max="1540" width="14.42578125" style="891" customWidth="1"/>
    <col min="1541" max="1541" width="37.28515625" style="891" customWidth="1"/>
    <col min="1542" max="1543" width="11" style="891" customWidth="1"/>
    <col min="1544" max="1553" width="9.85546875" style="891" customWidth="1"/>
    <col min="1554" max="1557" width="11" style="891" customWidth="1"/>
    <col min="1558" max="1558" width="14.42578125" style="891" customWidth="1"/>
    <col min="1559" max="1559" width="4.140625" style="891" customWidth="1"/>
    <col min="1560" max="1560" width="13.28515625" style="891" customWidth="1"/>
    <col min="1561" max="1561" width="28.140625" style="891" customWidth="1"/>
    <col min="1562" max="1562" width="11" style="891" customWidth="1"/>
    <col min="1563" max="1563" width="14.42578125" style="891" customWidth="1"/>
    <col min="1564" max="1564" width="4.140625" style="891" customWidth="1"/>
    <col min="1565" max="1566" width="11" style="891" customWidth="1"/>
    <col min="1567" max="1567" width="14.42578125" style="891" customWidth="1"/>
    <col min="1568" max="1568" width="4.140625" style="891" customWidth="1"/>
    <col min="1569" max="1569" width="14.42578125" style="891" customWidth="1"/>
    <col min="1570" max="1773" width="11" style="891"/>
    <col min="1774" max="1774" width="37" style="891" customWidth="1"/>
    <col min="1775" max="1777" width="12.7109375" style="891" customWidth="1"/>
    <col min="1778" max="1778" width="33.7109375" style="891" customWidth="1"/>
    <col min="1779" max="1779" width="3.7109375" style="891" customWidth="1"/>
    <col min="1780" max="1780" width="16.42578125" style="891" customWidth="1"/>
    <col min="1781" max="1785" width="11.7109375" style="891" customWidth="1"/>
    <col min="1786" max="1786" width="29.7109375" style="891" customWidth="1"/>
    <col min="1787" max="1787" width="20.7109375" style="891" customWidth="1"/>
    <col min="1788" max="1791" width="11" style="891" customWidth="1"/>
    <col min="1792" max="1796" width="14.42578125" style="891" customWidth="1"/>
    <col min="1797" max="1797" width="37.28515625" style="891" customWidth="1"/>
    <col min="1798" max="1799" width="11" style="891" customWidth="1"/>
    <col min="1800" max="1809" width="9.85546875" style="891" customWidth="1"/>
    <col min="1810" max="1813" width="11" style="891" customWidth="1"/>
    <col min="1814" max="1814" width="14.42578125" style="891" customWidth="1"/>
    <col min="1815" max="1815" width="4.140625" style="891" customWidth="1"/>
    <col min="1816" max="1816" width="13.28515625" style="891" customWidth="1"/>
    <col min="1817" max="1817" width="28.140625" style="891" customWidth="1"/>
    <col min="1818" max="1818" width="11" style="891" customWidth="1"/>
    <col min="1819" max="1819" width="14.42578125" style="891" customWidth="1"/>
    <col min="1820" max="1820" width="4.140625" style="891" customWidth="1"/>
    <col min="1821" max="1822" width="11" style="891" customWidth="1"/>
    <col min="1823" max="1823" width="14.42578125" style="891" customWidth="1"/>
    <col min="1824" max="1824" width="4.140625" style="891" customWidth="1"/>
    <col min="1825" max="1825" width="14.42578125" style="891" customWidth="1"/>
    <col min="1826" max="2029" width="11" style="891"/>
    <col min="2030" max="2030" width="37" style="891" customWidth="1"/>
    <col min="2031" max="2033" width="12.7109375" style="891" customWidth="1"/>
    <col min="2034" max="2034" width="33.7109375" style="891" customWidth="1"/>
    <col min="2035" max="2035" width="3.7109375" style="891" customWidth="1"/>
    <col min="2036" max="2036" width="16.42578125" style="891" customWidth="1"/>
    <col min="2037" max="2041" width="11.7109375" style="891" customWidth="1"/>
    <col min="2042" max="2042" width="29.7109375" style="891" customWidth="1"/>
    <col min="2043" max="2043" width="20.7109375" style="891" customWidth="1"/>
    <col min="2044" max="2047" width="11" style="891" customWidth="1"/>
    <col min="2048" max="2052" width="14.42578125" style="891" customWidth="1"/>
    <col min="2053" max="2053" width="37.28515625" style="891" customWidth="1"/>
    <col min="2054" max="2055" width="11" style="891" customWidth="1"/>
    <col min="2056" max="2065" width="9.85546875" style="891" customWidth="1"/>
    <col min="2066" max="2069" width="11" style="891" customWidth="1"/>
    <col min="2070" max="2070" width="14.42578125" style="891" customWidth="1"/>
    <col min="2071" max="2071" width="4.140625" style="891" customWidth="1"/>
    <col min="2072" max="2072" width="13.28515625" style="891" customWidth="1"/>
    <col min="2073" max="2073" width="28.140625" style="891" customWidth="1"/>
    <col min="2074" max="2074" width="11" style="891" customWidth="1"/>
    <col min="2075" max="2075" width="14.42578125" style="891" customWidth="1"/>
    <col min="2076" max="2076" width="4.140625" style="891" customWidth="1"/>
    <col min="2077" max="2078" width="11" style="891" customWidth="1"/>
    <col min="2079" max="2079" width="14.42578125" style="891" customWidth="1"/>
    <col min="2080" max="2080" width="4.140625" style="891" customWidth="1"/>
    <col min="2081" max="2081" width="14.42578125" style="891" customWidth="1"/>
    <col min="2082" max="2285" width="11" style="891"/>
    <col min="2286" max="2286" width="37" style="891" customWidth="1"/>
    <col min="2287" max="2289" width="12.7109375" style="891" customWidth="1"/>
    <col min="2290" max="2290" width="33.7109375" style="891" customWidth="1"/>
    <col min="2291" max="2291" width="3.7109375" style="891" customWidth="1"/>
    <col min="2292" max="2292" width="16.42578125" style="891" customWidth="1"/>
    <col min="2293" max="2297" width="11.7109375" style="891" customWidth="1"/>
    <col min="2298" max="2298" width="29.7109375" style="891" customWidth="1"/>
    <col min="2299" max="2299" width="20.7109375" style="891" customWidth="1"/>
    <col min="2300" max="2303" width="11" style="891" customWidth="1"/>
    <col min="2304" max="2308" width="14.42578125" style="891" customWidth="1"/>
    <col min="2309" max="2309" width="37.28515625" style="891" customWidth="1"/>
    <col min="2310" max="2311" width="11" style="891" customWidth="1"/>
    <col min="2312" max="2321" width="9.85546875" style="891" customWidth="1"/>
    <col min="2322" max="2325" width="11" style="891" customWidth="1"/>
    <col min="2326" max="2326" width="14.42578125" style="891" customWidth="1"/>
    <col min="2327" max="2327" width="4.140625" style="891" customWidth="1"/>
    <col min="2328" max="2328" width="13.28515625" style="891" customWidth="1"/>
    <col min="2329" max="2329" width="28.140625" style="891" customWidth="1"/>
    <col min="2330" max="2330" width="11" style="891" customWidth="1"/>
    <col min="2331" max="2331" width="14.42578125" style="891" customWidth="1"/>
    <col min="2332" max="2332" width="4.140625" style="891" customWidth="1"/>
    <col min="2333" max="2334" width="11" style="891" customWidth="1"/>
    <col min="2335" max="2335" width="14.42578125" style="891" customWidth="1"/>
    <col min="2336" max="2336" width="4.140625" style="891" customWidth="1"/>
    <col min="2337" max="2337" width="14.42578125" style="891" customWidth="1"/>
    <col min="2338" max="2541" width="11" style="891"/>
    <col min="2542" max="2542" width="37" style="891" customWidth="1"/>
    <col min="2543" max="2545" width="12.7109375" style="891" customWidth="1"/>
    <col min="2546" max="2546" width="33.7109375" style="891" customWidth="1"/>
    <col min="2547" max="2547" width="3.7109375" style="891" customWidth="1"/>
    <col min="2548" max="2548" width="16.42578125" style="891" customWidth="1"/>
    <col min="2549" max="2553" width="11.7109375" style="891" customWidth="1"/>
    <col min="2554" max="2554" width="29.7109375" style="891" customWidth="1"/>
    <col min="2555" max="2555" width="20.7109375" style="891" customWidth="1"/>
    <col min="2556" max="2559" width="11" style="891" customWidth="1"/>
    <col min="2560" max="2564" width="14.42578125" style="891" customWidth="1"/>
    <col min="2565" max="2565" width="37.28515625" style="891" customWidth="1"/>
    <col min="2566" max="2567" width="11" style="891" customWidth="1"/>
    <col min="2568" max="2577" width="9.85546875" style="891" customWidth="1"/>
    <col min="2578" max="2581" width="11" style="891" customWidth="1"/>
    <col min="2582" max="2582" width="14.42578125" style="891" customWidth="1"/>
    <col min="2583" max="2583" width="4.140625" style="891" customWidth="1"/>
    <col min="2584" max="2584" width="13.28515625" style="891" customWidth="1"/>
    <col min="2585" max="2585" width="28.140625" style="891" customWidth="1"/>
    <col min="2586" max="2586" width="11" style="891" customWidth="1"/>
    <col min="2587" max="2587" width="14.42578125" style="891" customWidth="1"/>
    <col min="2588" max="2588" width="4.140625" style="891" customWidth="1"/>
    <col min="2589" max="2590" width="11" style="891" customWidth="1"/>
    <col min="2591" max="2591" width="14.42578125" style="891" customWidth="1"/>
    <col min="2592" max="2592" width="4.140625" style="891" customWidth="1"/>
    <col min="2593" max="2593" width="14.42578125" style="891" customWidth="1"/>
    <col min="2594" max="2797" width="11" style="891"/>
    <col min="2798" max="2798" width="37" style="891" customWidth="1"/>
    <col min="2799" max="2801" width="12.7109375" style="891" customWidth="1"/>
    <col min="2802" max="2802" width="33.7109375" style="891" customWidth="1"/>
    <col min="2803" max="2803" width="3.7109375" style="891" customWidth="1"/>
    <col min="2804" max="2804" width="16.42578125" style="891" customWidth="1"/>
    <col min="2805" max="2809" width="11.7109375" style="891" customWidth="1"/>
    <col min="2810" max="2810" width="29.7109375" style="891" customWidth="1"/>
    <col min="2811" max="2811" width="20.7109375" style="891" customWidth="1"/>
    <col min="2812" max="2815" width="11" style="891" customWidth="1"/>
    <col min="2816" max="2820" width="14.42578125" style="891" customWidth="1"/>
    <col min="2821" max="2821" width="37.28515625" style="891" customWidth="1"/>
    <col min="2822" max="2823" width="11" style="891" customWidth="1"/>
    <col min="2824" max="2833" width="9.85546875" style="891" customWidth="1"/>
    <col min="2834" max="2837" width="11" style="891" customWidth="1"/>
    <col min="2838" max="2838" width="14.42578125" style="891" customWidth="1"/>
    <col min="2839" max="2839" width="4.140625" style="891" customWidth="1"/>
    <col min="2840" max="2840" width="13.28515625" style="891" customWidth="1"/>
    <col min="2841" max="2841" width="28.140625" style="891" customWidth="1"/>
    <col min="2842" max="2842" width="11" style="891" customWidth="1"/>
    <col min="2843" max="2843" width="14.42578125" style="891" customWidth="1"/>
    <col min="2844" max="2844" width="4.140625" style="891" customWidth="1"/>
    <col min="2845" max="2846" width="11" style="891" customWidth="1"/>
    <col min="2847" max="2847" width="14.42578125" style="891" customWidth="1"/>
    <col min="2848" max="2848" width="4.140625" style="891" customWidth="1"/>
    <col min="2849" max="2849" width="14.42578125" style="891" customWidth="1"/>
    <col min="2850" max="3053" width="11" style="891"/>
    <col min="3054" max="3054" width="37" style="891" customWidth="1"/>
    <col min="3055" max="3057" width="12.7109375" style="891" customWidth="1"/>
    <col min="3058" max="3058" width="33.7109375" style="891" customWidth="1"/>
    <col min="3059" max="3059" width="3.7109375" style="891" customWidth="1"/>
    <col min="3060" max="3060" width="16.42578125" style="891" customWidth="1"/>
    <col min="3061" max="3065" width="11.7109375" style="891" customWidth="1"/>
    <col min="3066" max="3066" width="29.7109375" style="891" customWidth="1"/>
    <col min="3067" max="3067" width="20.7109375" style="891" customWidth="1"/>
    <col min="3068" max="3071" width="11" style="891" customWidth="1"/>
    <col min="3072" max="3076" width="14.42578125" style="891" customWidth="1"/>
    <col min="3077" max="3077" width="37.28515625" style="891" customWidth="1"/>
    <col min="3078" max="3079" width="11" style="891" customWidth="1"/>
    <col min="3080" max="3089" width="9.85546875" style="891" customWidth="1"/>
    <col min="3090" max="3093" width="11" style="891" customWidth="1"/>
    <col min="3094" max="3094" width="14.42578125" style="891" customWidth="1"/>
    <col min="3095" max="3095" width="4.140625" style="891" customWidth="1"/>
    <col min="3096" max="3096" width="13.28515625" style="891" customWidth="1"/>
    <col min="3097" max="3097" width="28.140625" style="891" customWidth="1"/>
    <col min="3098" max="3098" width="11" style="891" customWidth="1"/>
    <col min="3099" max="3099" width="14.42578125" style="891" customWidth="1"/>
    <col min="3100" max="3100" width="4.140625" style="891" customWidth="1"/>
    <col min="3101" max="3102" width="11" style="891" customWidth="1"/>
    <col min="3103" max="3103" width="14.42578125" style="891" customWidth="1"/>
    <col min="3104" max="3104" width="4.140625" style="891" customWidth="1"/>
    <col min="3105" max="3105" width="14.42578125" style="891" customWidth="1"/>
    <col min="3106" max="3309" width="11" style="891"/>
    <col min="3310" max="3310" width="37" style="891" customWidth="1"/>
    <col min="3311" max="3313" width="12.7109375" style="891" customWidth="1"/>
    <col min="3314" max="3314" width="33.7109375" style="891" customWidth="1"/>
    <col min="3315" max="3315" width="3.7109375" style="891" customWidth="1"/>
    <col min="3316" max="3316" width="16.42578125" style="891" customWidth="1"/>
    <col min="3317" max="3321" width="11.7109375" style="891" customWidth="1"/>
    <col min="3322" max="3322" width="29.7109375" style="891" customWidth="1"/>
    <col min="3323" max="3323" width="20.7109375" style="891" customWidth="1"/>
    <col min="3324" max="3327" width="11" style="891" customWidth="1"/>
    <col min="3328" max="3332" width="14.42578125" style="891" customWidth="1"/>
    <col min="3333" max="3333" width="37.28515625" style="891" customWidth="1"/>
    <col min="3334" max="3335" width="11" style="891" customWidth="1"/>
    <col min="3336" max="3345" width="9.85546875" style="891" customWidth="1"/>
    <col min="3346" max="3349" width="11" style="891" customWidth="1"/>
    <col min="3350" max="3350" width="14.42578125" style="891" customWidth="1"/>
    <col min="3351" max="3351" width="4.140625" style="891" customWidth="1"/>
    <col min="3352" max="3352" width="13.28515625" style="891" customWidth="1"/>
    <col min="3353" max="3353" width="28.140625" style="891" customWidth="1"/>
    <col min="3354" max="3354" width="11" style="891" customWidth="1"/>
    <col min="3355" max="3355" width="14.42578125" style="891" customWidth="1"/>
    <col min="3356" max="3356" width="4.140625" style="891" customWidth="1"/>
    <col min="3357" max="3358" width="11" style="891" customWidth="1"/>
    <col min="3359" max="3359" width="14.42578125" style="891" customWidth="1"/>
    <col min="3360" max="3360" width="4.140625" style="891" customWidth="1"/>
    <col min="3361" max="3361" width="14.42578125" style="891" customWidth="1"/>
    <col min="3362" max="3565" width="11" style="891"/>
    <col min="3566" max="3566" width="37" style="891" customWidth="1"/>
    <col min="3567" max="3569" width="12.7109375" style="891" customWidth="1"/>
    <col min="3570" max="3570" width="33.7109375" style="891" customWidth="1"/>
    <col min="3571" max="3571" width="3.7109375" style="891" customWidth="1"/>
    <col min="3572" max="3572" width="16.42578125" style="891" customWidth="1"/>
    <col min="3573" max="3577" width="11.7109375" style="891" customWidth="1"/>
    <col min="3578" max="3578" width="29.7109375" style="891" customWidth="1"/>
    <col min="3579" max="3579" width="20.7109375" style="891" customWidth="1"/>
    <col min="3580" max="3583" width="11" style="891" customWidth="1"/>
    <col min="3584" max="3588" width="14.42578125" style="891" customWidth="1"/>
    <col min="3589" max="3589" width="37.28515625" style="891" customWidth="1"/>
    <col min="3590" max="3591" width="11" style="891" customWidth="1"/>
    <col min="3592" max="3601" width="9.85546875" style="891" customWidth="1"/>
    <col min="3602" max="3605" width="11" style="891" customWidth="1"/>
    <col min="3606" max="3606" width="14.42578125" style="891" customWidth="1"/>
    <col min="3607" max="3607" width="4.140625" style="891" customWidth="1"/>
    <col min="3608" max="3608" width="13.28515625" style="891" customWidth="1"/>
    <col min="3609" max="3609" width="28.140625" style="891" customWidth="1"/>
    <col min="3610" max="3610" width="11" style="891" customWidth="1"/>
    <col min="3611" max="3611" width="14.42578125" style="891" customWidth="1"/>
    <col min="3612" max="3612" width="4.140625" style="891" customWidth="1"/>
    <col min="3613" max="3614" width="11" style="891" customWidth="1"/>
    <col min="3615" max="3615" width="14.42578125" style="891" customWidth="1"/>
    <col min="3616" max="3616" width="4.140625" style="891" customWidth="1"/>
    <col min="3617" max="3617" width="14.42578125" style="891" customWidth="1"/>
    <col min="3618" max="3821" width="11" style="891"/>
    <col min="3822" max="3822" width="37" style="891" customWidth="1"/>
    <col min="3823" max="3825" width="12.7109375" style="891" customWidth="1"/>
    <col min="3826" max="3826" width="33.7109375" style="891" customWidth="1"/>
    <col min="3827" max="3827" width="3.7109375" style="891" customWidth="1"/>
    <col min="3828" max="3828" width="16.42578125" style="891" customWidth="1"/>
    <col min="3829" max="3833" width="11.7109375" style="891" customWidth="1"/>
    <col min="3834" max="3834" width="29.7109375" style="891" customWidth="1"/>
    <col min="3835" max="3835" width="20.7109375" style="891" customWidth="1"/>
    <col min="3836" max="3839" width="11" style="891" customWidth="1"/>
    <col min="3840" max="3844" width="14.42578125" style="891" customWidth="1"/>
    <col min="3845" max="3845" width="37.28515625" style="891" customWidth="1"/>
    <col min="3846" max="3847" width="11" style="891" customWidth="1"/>
    <col min="3848" max="3857" width="9.85546875" style="891" customWidth="1"/>
    <col min="3858" max="3861" width="11" style="891" customWidth="1"/>
    <col min="3862" max="3862" width="14.42578125" style="891" customWidth="1"/>
    <col min="3863" max="3863" width="4.140625" style="891" customWidth="1"/>
    <col min="3864" max="3864" width="13.28515625" style="891" customWidth="1"/>
    <col min="3865" max="3865" width="28.140625" style="891" customWidth="1"/>
    <col min="3866" max="3866" width="11" style="891" customWidth="1"/>
    <col min="3867" max="3867" width="14.42578125" style="891" customWidth="1"/>
    <col min="3868" max="3868" width="4.140625" style="891" customWidth="1"/>
    <col min="3869" max="3870" width="11" style="891" customWidth="1"/>
    <col min="3871" max="3871" width="14.42578125" style="891" customWidth="1"/>
    <col min="3872" max="3872" width="4.140625" style="891" customWidth="1"/>
    <col min="3873" max="3873" width="14.42578125" style="891" customWidth="1"/>
    <col min="3874" max="4077" width="11" style="891"/>
    <col min="4078" max="4078" width="37" style="891" customWidth="1"/>
    <col min="4079" max="4081" width="12.7109375" style="891" customWidth="1"/>
    <col min="4082" max="4082" width="33.7109375" style="891" customWidth="1"/>
    <col min="4083" max="4083" width="3.7109375" style="891" customWidth="1"/>
    <col min="4084" max="4084" width="16.42578125" style="891" customWidth="1"/>
    <col min="4085" max="4089" width="11.7109375" style="891" customWidth="1"/>
    <col min="4090" max="4090" width="29.7109375" style="891" customWidth="1"/>
    <col min="4091" max="4091" width="20.7109375" style="891" customWidth="1"/>
    <col min="4092" max="4095" width="11" style="891" customWidth="1"/>
    <col min="4096" max="4100" width="14.42578125" style="891" customWidth="1"/>
    <col min="4101" max="4101" width="37.28515625" style="891" customWidth="1"/>
    <col min="4102" max="4103" width="11" style="891" customWidth="1"/>
    <col min="4104" max="4113" width="9.85546875" style="891" customWidth="1"/>
    <col min="4114" max="4117" width="11" style="891" customWidth="1"/>
    <col min="4118" max="4118" width="14.42578125" style="891" customWidth="1"/>
    <col min="4119" max="4119" width="4.140625" style="891" customWidth="1"/>
    <col min="4120" max="4120" width="13.28515625" style="891" customWidth="1"/>
    <col min="4121" max="4121" width="28.140625" style="891" customWidth="1"/>
    <col min="4122" max="4122" width="11" style="891" customWidth="1"/>
    <col min="4123" max="4123" width="14.42578125" style="891" customWidth="1"/>
    <col min="4124" max="4124" width="4.140625" style="891" customWidth="1"/>
    <col min="4125" max="4126" width="11" style="891" customWidth="1"/>
    <col min="4127" max="4127" width="14.42578125" style="891" customWidth="1"/>
    <col min="4128" max="4128" width="4.140625" style="891" customWidth="1"/>
    <col min="4129" max="4129" width="14.42578125" style="891" customWidth="1"/>
    <col min="4130" max="4333" width="11" style="891"/>
    <col min="4334" max="4334" width="37" style="891" customWidth="1"/>
    <col min="4335" max="4337" width="12.7109375" style="891" customWidth="1"/>
    <col min="4338" max="4338" width="33.7109375" style="891" customWidth="1"/>
    <col min="4339" max="4339" width="3.7109375" style="891" customWidth="1"/>
    <col min="4340" max="4340" width="16.42578125" style="891" customWidth="1"/>
    <col min="4341" max="4345" width="11.7109375" style="891" customWidth="1"/>
    <col min="4346" max="4346" width="29.7109375" style="891" customWidth="1"/>
    <col min="4347" max="4347" width="20.7109375" style="891" customWidth="1"/>
    <col min="4348" max="4351" width="11" style="891" customWidth="1"/>
    <col min="4352" max="4356" width="14.42578125" style="891" customWidth="1"/>
    <col min="4357" max="4357" width="37.28515625" style="891" customWidth="1"/>
    <col min="4358" max="4359" width="11" style="891" customWidth="1"/>
    <col min="4360" max="4369" width="9.85546875" style="891" customWidth="1"/>
    <col min="4370" max="4373" width="11" style="891" customWidth="1"/>
    <col min="4374" max="4374" width="14.42578125" style="891" customWidth="1"/>
    <col min="4375" max="4375" width="4.140625" style="891" customWidth="1"/>
    <col min="4376" max="4376" width="13.28515625" style="891" customWidth="1"/>
    <col min="4377" max="4377" width="28.140625" style="891" customWidth="1"/>
    <col min="4378" max="4378" width="11" style="891" customWidth="1"/>
    <col min="4379" max="4379" width="14.42578125" style="891" customWidth="1"/>
    <col min="4380" max="4380" width="4.140625" style="891" customWidth="1"/>
    <col min="4381" max="4382" width="11" style="891" customWidth="1"/>
    <col min="4383" max="4383" width="14.42578125" style="891" customWidth="1"/>
    <col min="4384" max="4384" width="4.140625" style="891" customWidth="1"/>
    <col min="4385" max="4385" width="14.42578125" style="891" customWidth="1"/>
    <col min="4386" max="4589" width="11" style="891"/>
    <col min="4590" max="4590" width="37" style="891" customWidth="1"/>
    <col min="4591" max="4593" width="12.7109375" style="891" customWidth="1"/>
    <col min="4594" max="4594" width="33.7109375" style="891" customWidth="1"/>
    <col min="4595" max="4595" width="3.7109375" style="891" customWidth="1"/>
    <col min="4596" max="4596" width="16.42578125" style="891" customWidth="1"/>
    <col min="4597" max="4601" width="11.7109375" style="891" customWidth="1"/>
    <col min="4602" max="4602" width="29.7109375" style="891" customWidth="1"/>
    <col min="4603" max="4603" width="20.7109375" style="891" customWidth="1"/>
    <col min="4604" max="4607" width="11" style="891" customWidth="1"/>
    <col min="4608" max="4612" width="14.42578125" style="891" customWidth="1"/>
    <col min="4613" max="4613" width="37.28515625" style="891" customWidth="1"/>
    <col min="4614" max="4615" width="11" style="891" customWidth="1"/>
    <col min="4616" max="4625" width="9.85546875" style="891" customWidth="1"/>
    <col min="4626" max="4629" width="11" style="891" customWidth="1"/>
    <col min="4630" max="4630" width="14.42578125" style="891" customWidth="1"/>
    <col min="4631" max="4631" width="4.140625" style="891" customWidth="1"/>
    <col min="4632" max="4632" width="13.28515625" style="891" customWidth="1"/>
    <col min="4633" max="4633" width="28.140625" style="891" customWidth="1"/>
    <col min="4634" max="4634" width="11" style="891" customWidth="1"/>
    <col min="4635" max="4635" width="14.42578125" style="891" customWidth="1"/>
    <col min="4636" max="4636" width="4.140625" style="891" customWidth="1"/>
    <col min="4637" max="4638" width="11" style="891" customWidth="1"/>
    <col min="4639" max="4639" width="14.42578125" style="891" customWidth="1"/>
    <col min="4640" max="4640" width="4.140625" style="891" customWidth="1"/>
    <col min="4641" max="4641" width="14.42578125" style="891" customWidth="1"/>
    <col min="4642" max="4845" width="11" style="891"/>
    <col min="4846" max="4846" width="37" style="891" customWidth="1"/>
    <col min="4847" max="4849" width="12.7109375" style="891" customWidth="1"/>
    <col min="4850" max="4850" width="33.7109375" style="891" customWidth="1"/>
    <col min="4851" max="4851" width="3.7109375" style="891" customWidth="1"/>
    <col min="4852" max="4852" width="16.42578125" style="891" customWidth="1"/>
    <col min="4853" max="4857" width="11.7109375" style="891" customWidth="1"/>
    <col min="4858" max="4858" width="29.7109375" style="891" customWidth="1"/>
    <col min="4859" max="4859" width="20.7109375" style="891" customWidth="1"/>
    <col min="4860" max="4863" width="11" style="891" customWidth="1"/>
    <col min="4864" max="4868" width="14.42578125" style="891" customWidth="1"/>
    <col min="4869" max="4869" width="37.28515625" style="891" customWidth="1"/>
    <col min="4870" max="4871" width="11" style="891" customWidth="1"/>
    <col min="4872" max="4881" width="9.85546875" style="891" customWidth="1"/>
    <col min="4882" max="4885" width="11" style="891" customWidth="1"/>
    <col min="4886" max="4886" width="14.42578125" style="891" customWidth="1"/>
    <col min="4887" max="4887" width="4.140625" style="891" customWidth="1"/>
    <col min="4888" max="4888" width="13.28515625" style="891" customWidth="1"/>
    <col min="4889" max="4889" width="28.140625" style="891" customWidth="1"/>
    <col min="4890" max="4890" width="11" style="891" customWidth="1"/>
    <col min="4891" max="4891" width="14.42578125" style="891" customWidth="1"/>
    <col min="4892" max="4892" width="4.140625" style="891" customWidth="1"/>
    <col min="4893" max="4894" width="11" style="891" customWidth="1"/>
    <col min="4895" max="4895" width="14.42578125" style="891" customWidth="1"/>
    <col min="4896" max="4896" width="4.140625" style="891" customWidth="1"/>
    <col min="4897" max="4897" width="14.42578125" style="891" customWidth="1"/>
    <col min="4898" max="5101" width="11" style="891"/>
    <col min="5102" max="5102" width="37" style="891" customWidth="1"/>
    <col min="5103" max="5105" width="12.7109375" style="891" customWidth="1"/>
    <col min="5106" max="5106" width="33.7109375" style="891" customWidth="1"/>
    <col min="5107" max="5107" width="3.7109375" style="891" customWidth="1"/>
    <col min="5108" max="5108" width="16.42578125" style="891" customWidth="1"/>
    <col min="5109" max="5113" width="11.7109375" style="891" customWidth="1"/>
    <col min="5114" max="5114" width="29.7109375" style="891" customWidth="1"/>
    <col min="5115" max="5115" width="20.7109375" style="891" customWidth="1"/>
    <col min="5116" max="5119" width="11" style="891" customWidth="1"/>
    <col min="5120" max="5124" width="14.42578125" style="891" customWidth="1"/>
    <col min="5125" max="5125" width="37.28515625" style="891" customWidth="1"/>
    <col min="5126" max="5127" width="11" style="891" customWidth="1"/>
    <col min="5128" max="5137" width="9.85546875" style="891" customWidth="1"/>
    <col min="5138" max="5141" width="11" style="891" customWidth="1"/>
    <col min="5142" max="5142" width="14.42578125" style="891" customWidth="1"/>
    <col min="5143" max="5143" width="4.140625" style="891" customWidth="1"/>
    <col min="5144" max="5144" width="13.28515625" style="891" customWidth="1"/>
    <col min="5145" max="5145" width="28.140625" style="891" customWidth="1"/>
    <col min="5146" max="5146" width="11" style="891" customWidth="1"/>
    <col min="5147" max="5147" width="14.42578125" style="891" customWidth="1"/>
    <col min="5148" max="5148" width="4.140625" style="891" customWidth="1"/>
    <col min="5149" max="5150" width="11" style="891" customWidth="1"/>
    <col min="5151" max="5151" width="14.42578125" style="891" customWidth="1"/>
    <col min="5152" max="5152" width="4.140625" style="891" customWidth="1"/>
    <col min="5153" max="5153" width="14.42578125" style="891" customWidth="1"/>
    <col min="5154" max="5357" width="11" style="891"/>
    <col min="5358" max="5358" width="37" style="891" customWidth="1"/>
    <col min="5359" max="5361" width="12.7109375" style="891" customWidth="1"/>
    <col min="5362" max="5362" width="33.7109375" style="891" customWidth="1"/>
    <col min="5363" max="5363" width="3.7109375" style="891" customWidth="1"/>
    <col min="5364" max="5364" width="16.42578125" style="891" customWidth="1"/>
    <col min="5365" max="5369" width="11.7109375" style="891" customWidth="1"/>
    <col min="5370" max="5370" width="29.7109375" style="891" customWidth="1"/>
    <col min="5371" max="5371" width="20.7109375" style="891" customWidth="1"/>
    <col min="5372" max="5375" width="11" style="891" customWidth="1"/>
    <col min="5376" max="5380" width="14.42578125" style="891" customWidth="1"/>
    <col min="5381" max="5381" width="37.28515625" style="891" customWidth="1"/>
    <col min="5382" max="5383" width="11" style="891" customWidth="1"/>
    <col min="5384" max="5393" width="9.85546875" style="891" customWidth="1"/>
    <col min="5394" max="5397" width="11" style="891" customWidth="1"/>
    <col min="5398" max="5398" width="14.42578125" style="891" customWidth="1"/>
    <col min="5399" max="5399" width="4.140625" style="891" customWidth="1"/>
    <col min="5400" max="5400" width="13.28515625" style="891" customWidth="1"/>
    <col min="5401" max="5401" width="28.140625" style="891" customWidth="1"/>
    <col min="5402" max="5402" width="11" style="891" customWidth="1"/>
    <col min="5403" max="5403" width="14.42578125" style="891" customWidth="1"/>
    <col min="5404" max="5404" width="4.140625" style="891" customWidth="1"/>
    <col min="5405" max="5406" width="11" style="891" customWidth="1"/>
    <col min="5407" max="5407" width="14.42578125" style="891" customWidth="1"/>
    <col min="5408" max="5408" width="4.140625" style="891" customWidth="1"/>
    <col min="5409" max="5409" width="14.42578125" style="891" customWidth="1"/>
    <col min="5410" max="5613" width="11" style="891"/>
    <col min="5614" max="5614" width="37" style="891" customWidth="1"/>
    <col min="5615" max="5617" width="12.7109375" style="891" customWidth="1"/>
    <col min="5618" max="5618" width="33.7109375" style="891" customWidth="1"/>
    <col min="5619" max="5619" width="3.7109375" style="891" customWidth="1"/>
    <col min="5620" max="5620" width="16.42578125" style="891" customWidth="1"/>
    <col min="5621" max="5625" width="11.7109375" style="891" customWidth="1"/>
    <col min="5626" max="5626" width="29.7109375" style="891" customWidth="1"/>
    <col min="5627" max="5627" width="20.7109375" style="891" customWidth="1"/>
    <col min="5628" max="5631" width="11" style="891" customWidth="1"/>
    <col min="5632" max="5636" width="14.42578125" style="891" customWidth="1"/>
    <col min="5637" max="5637" width="37.28515625" style="891" customWidth="1"/>
    <col min="5638" max="5639" width="11" style="891" customWidth="1"/>
    <col min="5640" max="5649" width="9.85546875" style="891" customWidth="1"/>
    <col min="5650" max="5653" width="11" style="891" customWidth="1"/>
    <col min="5654" max="5654" width="14.42578125" style="891" customWidth="1"/>
    <col min="5655" max="5655" width="4.140625" style="891" customWidth="1"/>
    <col min="5656" max="5656" width="13.28515625" style="891" customWidth="1"/>
    <col min="5657" max="5657" width="28.140625" style="891" customWidth="1"/>
    <col min="5658" max="5658" width="11" style="891" customWidth="1"/>
    <col min="5659" max="5659" width="14.42578125" style="891" customWidth="1"/>
    <col min="5660" max="5660" width="4.140625" style="891" customWidth="1"/>
    <col min="5661" max="5662" width="11" style="891" customWidth="1"/>
    <col min="5663" max="5663" width="14.42578125" style="891" customWidth="1"/>
    <col min="5664" max="5664" width="4.140625" style="891" customWidth="1"/>
    <col min="5665" max="5665" width="14.42578125" style="891" customWidth="1"/>
    <col min="5666" max="5869" width="11" style="891"/>
    <col min="5870" max="5870" width="37" style="891" customWidth="1"/>
    <col min="5871" max="5873" width="12.7109375" style="891" customWidth="1"/>
    <col min="5874" max="5874" width="33.7109375" style="891" customWidth="1"/>
    <col min="5875" max="5875" width="3.7109375" style="891" customWidth="1"/>
    <col min="5876" max="5876" width="16.42578125" style="891" customWidth="1"/>
    <col min="5877" max="5881" width="11.7109375" style="891" customWidth="1"/>
    <col min="5882" max="5882" width="29.7109375" style="891" customWidth="1"/>
    <col min="5883" max="5883" width="20.7109375" style="891" customWidth="1"/>
    <col min="5884" max="5887" width="11" style="891" customWidth="1"/>
    <col min="5888" max="5892" width="14.42578125" style="891" customWidth="1"/>
    <col min="5893" max="5893" width="37.28515625" style="891" customWidth="1"/>
    <col min="5894" max="5895" width="11" style="891" customWidth="1"/>
    <col min="5896" max="5905" width="9.85546875" style="891" customWidth="1"/>
    <col min="5906" max="5909" width="11" style="891" customWidth="1"/>
    <col min="5910" max="5910" width="14.42578125" style="891" customWidth="1"/>
    <col min="5911" max="5911" width="4.140625" style="891" customWidth="1"/>
    <col min="5912" max="5912" width="13.28515625" style="891" customWidth="1"/>
    <col min="5913" max="5913" width="28.140625" style="891" customWidth="1"/>
    <col min="5914" max="5914" width="11" style="891" customWidth="1"/>
    <col min="5915" max="5915" width="14.42578125" style="891" customWidth="1"/>
    <col min="5916" max="5916" width="4.140625" style="891" customWidth="1"/>
    <col min="5917" max="5918" width="11" style="891" customWidth="1"/>
    <col min="5919" max="5919" width="14.42578125" style="891" customWidth="1"/>
    <col min="5920" max="5920" width="4.140625" style="891" customWidth="1"/>
    <col min="5921" max="5921" width="14.42578125" style="891" customWidth="1"/>
    <col min="5922" max="6125" width="11" style="891"/>
    <col min="6126" max="6126" width="37" style="891" customWidth="1"/>
    <col min="6127" max="6129" width="12.7109375" style="891" customWidth="1"/>
    <col min="6130" max="6130" width="33.7109375" style="891" customWidth="1"/>
    <col min="6131" max="6131" width="3.7109375" style="891" customWidth="1"/>
    <col min="6132" max="6132" width="16.42578125" style="891" customWidth="1"/>
    <col min="6133" max="6137" width="11.7109375" style="891" customWidth="1"/>
    <col min="6138" max="6138" width="29.7109375" style="891" customWidth="1"/>
    <col min="6139" max="6139" width="20.7109375" style="891" customWidth="1"/>
    <col min="6140" max="6143" width="11" style="891" customWidth="1"/>
    <col min="6144" max="6148" width="14.42578125" style="891" customWidth="1"/>
    <col min="6149" max="6149" width="37.28515625" style="891" customWidth="1"/>
    <col min="6150" max="6151" width="11" style="891" customWidth="1"/>
    <col min="6152" max="6161" width="9.85546875" style="891" customWidth="1"/>
    <col min="6162" max="6165" width="11" style="891" customWidth="1"/>
    <col min="6166" max="6166" width="14.42578125" style="891" customWidth="1"/>
    <col min="6167" max="6167" width="4.140625" style="891" customWidth="1"/>
    <col min="6168" max="6168" width="13.28515625" style="891" customWidth="1"/>
    <col min="6169" max="6169" width="28.140625" style="891" customWidth="1"/>
    <col min="6170" max="6170" width="11" style="891" customWidth="1"/>
    <col min="6171" max="6171" width="14.42578125" style="891" customWidth="1"/>
    <col min="6172" max="6172" width="4.140625" style="891" customWidth="1"/>
    <col min="6173" max="6174" width="11" style="891" customWidth="1"/>
    <col min="6175" max="6175" width="14.42578125" style="891" customWidth="1"/>
    <col min="6176" max="6176" width="4.140625" style="891" customWidth="1"/>
    <col min="6177" max="6177" width="14.42578125" style="891" customWidth="1"/>
    <col min="6178" max="6381" width="11" style="891"/>
    <col min="6382" max="6382" width="37" style="891" customWidth="1"/>
    <col min="6383" max="6385" width="12.7109375" style="891" customWidth="1"/>
    <col min="6386" max="6386" width="33.7109375" style="891" customWidth="1"/>
    <col min="6387" max="6387" width="3.7109375" style="891" customWidth="1"/>
    <col min="6388" max="6388" width="16.42578125" style="891" customWidth="1"/>
    <col min="6389" max="6393" width="11.7109375" style="891" customWidth="1"/>
    <col min="6394" max="6394" width="29.7109375" style="891" customWidth="1"/>
    <col min="6395" max="6395" width="20.7109375" style="891" customWidth="1"/>
    <col min="6396" max="6399" width="11" style="891" customWidth="1"/>
    <col min="6400" max="6404" width="14.42578125" style="891" customWidth="1"/>
    <col min="6405" max="6405" width="37.28515625" style="891" customWidth="1"/>
    <col min="6406" max="6407" width="11" style="891" customWidth="1"/>
    <col min="6408" max="6417" width="9.85546875" style="891" customWidth="1"/>
    <col min="6418" max="6421" width="11" style="891" customWidth="1"/>
    <col min="6422" max="6422" width="14.42578125" style="891" customWidth="1"/>
    <col min="6423" max="6423" width="4.140625" style="891" customWidth="1"/>
    <col min="6424" max="6424" width="13.28515625" style="891" customWidth="1"/>
    <col min="6425" max="6425" width="28.140625" style="891" customWidth="1"/>
    <col min="6426" max="6426" width="11" style="891" customWidth="1"/>
    <col min="6427" max="6427" width="14.42578125" style="891" customWidth="1"/>
    <col min="6428" max="6428" width="4.140625" style="891" customWidth="1"/>
    <col min="6429" max="6430" width="11" style="891" customWidth="1"/>
    <col min="6431" max="6431" width="14.42578125" style="891" customWidth="1"/>
    <col min="6432" max="6432" width="4.140625" style="891" customWidth="1"/>
    <col min="6433" max="6433" width="14.42578125" style="891" customWidth="1"/>
    <col min="6434" max="6637" width="11" style="891"/>
    <col min="6638" max="6638" width="37" style="891" customWidth="1"/>
    <col min="6639" max="6641" width="12.7109375" style="891" customWidth="1"/>
    <col min="6642" max="6642" width="33.7109375" style="891" customWidth="1"/>
    <col min="6643" max="6643" width="3.7109375" style="891" customWidth="1"/>
    <col min="6644" max="6644" width="16.42578125" style="891" customWidth="1"/>
    <col min="6645" max="6649" width="11.7109375" style="891" customWidth="1"/>
    <col min="6650" max="6650" width="29.7109375" style="891" customWidth="1"/>
    <col min="6651" max="6651" width="20.7109375" style="891" customWidth="1"/>
    <col min="6652" max="6655" width="11" style="891" customWidth="1"/>
    <col min="6656" max="6660" width="14.42578125" style="891" customWidth="1"/>
    <col min="6661" max="6661" width="37.28515625" style="891" customWidth="1"/>
    <col min="6662" max="6663" width="11" style="891" customWidth="1"/>
    <col min="6664" max="6673" width="9.85546875" style="891" customWidth="1"/>
    <col min="6674" max="6677" width="11" style="891" customWidth="1"/>
    <col min="6678" max="6678" width="14.42578125" style="891" customWidth="1"/>
    <col min="6679" max="6679" width="4.140625" style="891" customWidth="1"/>
    <col min="6680" max="6680" width="13.28515625" style="891" customWidth="1"/>
    <col min="6681" max="6681" width="28.140625" style="891" customWidth="1"/>
    <col min="6682" max="6682" width="11" style="891" customWidth="1"/>
    <col min="6683" max="6683" width="14.42578125" style="891" customWidth="1"/>
    <col min="6684" max="6684" width="4.140625" style="891" customWidth="1"/>
    <col min="6685" max="6686" width="11" style="891" customWidth="1"/>
    <col min="6687" max="6687" width="14.42578125" style="891" customWidth="1"/>
    <col min="6688" max="6688" width="4.140625" style="891" customWidth="1"/>
    <col min="6689" max="6689" width="14.42578125" style="891" customWidth="1"/>
    <col min="6690" max="6893" width="11" style="891"/>
    <col min="6894" max="6894" width="37" style="891" customWidth="1"/>
    <col min="6895" max="6897" width="12.7109375" style="891" customWidth="1"/>
    <col min="6898" max="6898" width="33.7109375" style="891" customWidth="1"/>
    <col min="6899" max="6899" width="3.7109375" style="891" customWidth="1"/>
    <col min="6900" max="6900" width="16.42578125" style="891" customWidth="1"/>
    <col min="6901" max="6905" width="11.7109375" style="891" customWidth="1"/>
    <col min="6906" max="6906" width="29.7109375" style="891" customWidth="1"/>
    <col min="6907" max="6907" width="20.7109375" style="891" customWidth="1"/>
    <col min="6908" max="6911" width="11" style="891" customWidth="1"/>
    <col min="6912" max="6916" width="14.42578125" style="891" customWidth="1"/>
    <col min="6917" max="6917" width="37.28515625" style="891" customWidth="1"/>
    <col min="6918" max="6919" width="11" style="891" customWidth="1"/>
    <col min="6920" max="6929" width="9.85546875" style="891" customWidth="1"/>
    <col min="6930" max="6933" width="11" style="891" customWidth="1"/>
    <col min="6934" max="6934" width="14.42578125" style="891" customWidth="1"/>
    <col min="6935" max="6935" width="4.140625" style="891" customWidth="1"/>
    <col min="6936" max="6936" width="13.28515625" style="891" customWidth="1"/>
    <col min="6937" max="6937" width="28.140625" style="891" customWidth="1"/>
    <col min="6938" max="6938" width="11" style="891" customWidth="1"/>
    <col min="6939" max="6939" width="14.42578125" style="891" customWidth="1"/>
    <col min="6940" max="6940" width="4.140625" style="891" customWidth="1"/>
    <col min="6941" max="6942" width="11" style="891" customWidth="1"/>
    <col min="6943" max="6943" width="14.42578125" style="891" customWidth="1"/>
    <col min="6944" max="6944" width="4.140625" style="891" customWidth="1"/>
    <col min="6945" max="6945" width="14.42578125" style="891" customWidth="1"/>
    <col min="6946" max="7149" width="11" style="891"/>
    <col min="7150" max="7150" width="37" style="891" customWidth="1"/>
    <col min="7151" max="7153" width="12.7109375" style="891" customWidth="1"/>
    <col min="7154" max="7154" width="33.7109375" style="891" customWidth="1"/>
    <col min="7155" max="7155" width="3.7109375" style="891" customWidth="1"/>
    <col min="7156" max="7156" width="16.42578125" style="891" customWidth="1"/>
    <col min="7157" max="7161" width="11.7109375" style="891" customWidth="1"/>
    <col min="7162" max="7162" width="29.7109375" style="891" customWidth="1"/>
    <col min="7163" max="7163" width="20.7109375" style="891" customWidth="1"/>
    <col min="7164" max="7167" width="11" style="891" customWidth="1"/>
    <col min="7168" max="7172" width="14.42578125" style="891" customWidth="1"/>
    <col min="7173" max="7173" width="37.28515625" style="891" customWidth="1"/>
    <col min="7174" max="7175" width="11" style="891" customWidth="1"/>
    <col min="7176" max="7185" width="9.85546875" style="891" customWidth="1"/>
    <col min="7186" max="7189" width="11" style="891" customWidth="1"/>
    <col min="7190" max="7190" width="14.42578125" style="891" customWidth="1"/>
    <col min="7191" max="7191" width="4.140625" style="891" customWidth="1"/>
    <col min="7192" max="7192" width="13.28515625" style="891" customWidth="1"/>
    <col min="7193" max="7193" width="28.140625" style="891" customWidth="1"/>
    <col min="7194" max="7194" width="11" style="891" customWidth="1"/>
    <col min="7195" max="7195" width="14.42578125" style="891" customWidth="1"/>
    <col min="7196" max="7196" width="4.140625" style="891" customWidth="1"/>
    <col min="7197" max="7198" width="11" style="891" customWidth="1"/>
    <col min="7199" max="7199" width="14.42578125" style="891" customWidth="1"/>
    <col min="7200" max="7200" width="4.140625" style="891" customWidth="1"/>
    <col min="7201" max="7201" width="14.42578125" style="891" customWidth="1"/>
    <col min="7202" max="7405" width="11" style="891"/>
    <col min="7406" max="7406" width="37" style="891" customWidth="1"/>
    <col min="7407" max="7409" width="12.7109375" style="891" customWidth="1"/>
    <col min="7410" max="7410" width="33.7109375" style="891" customWidth="1"/>
    <col min="7411" max="7411" width="3.7109375" style="891" customWidth="1"/>
    <col min="7412" max="7412" width="16.42578125" style="891" customWidth="1"/>
    <col min="7413" max="7417" width="11.7109375" style="891" customWidth="1"/>
    <col min="7418" max="7418" width="29.7109375" style="891" customWidth="1"/>
    <col min="7419" max="7419" width="20.7109375" style="891" customWidth="1"/>
    <col min="7420" max="7423" width="11" style="891" customWidth="1"/>
    <col min="7424" max="7428" width="14.42578125" style="891" customWidth="1"/>
    <col min="7429" max="7429" width="37.28515625" style="891" customWidth="1"/>
    <col min="7430" max="7431" width="11" style="891" customWidth="1"/>
    <col min="7432" max="7441" width="9.85546875" style="891" customWidth="1"/>
    <col min="7442" max="7445" width="11" style="891" customWidth="1"/>
    <col min="7446" max="7446" width="14.42578125" style="891" customWidth="1"/>
    <col min="7447" max="7447" width="4.140625" style="891" customWidth="1"/>
    <col min="7448" max="7448" width="13.28515625" style="891" customWidth="1"/>
    <col min="7449" max="7449" width="28.140625" style="891" customWidth="1"/>
    <col min="7450" max="7450" width="11" style="891" customWidth="1"/>
    <col min="7451" max="7451" width="14.42578125" style="891" customWidth="1"/>
    <col min="7452" max="7452" width="4.140625" style="891" customWidth="1"/>
    <col min="7453" max="7454" width="11" style="891" customWidth="1"/>
    <col min="7455" max="7455" width="14.42578125" style="891" customWidth="1"/>
    <col min="7456" max="7456" width="4.140625" style="891" customWidth="1"/>
    <col min="7457" max="7457" width="14.42578125" style="891" customWidth="1"/>
    <col min="7458" max="7661" width="11" style="891"/>
    <col min="7662" max="7662" width="37" style="891" customWidth="1"/>
    <col min="7663" max="7665" width="12.7109375" style="891" customWidth="1"/>
    <col min="7666" max="7666" width="33.7109375" style="891" customWidth="1"/>
    <col min="7667" max="7667" width="3.7109375" style="891" customWidth="1"/>
    <col min="7668" max="7668" width="16.42578125" style="891" customWidth="1"/>
    <col min="7669" max="7673" width="11.7109375" style="891" customWidth="1"/>
    <col min="7674" max="7674" width="29.7109375" style="891" customWidth="1"/>
    <col min="7675" max="7675" width="20.7109375" style="891" customWidth="1"/>
    <col min="7676" max="7679" width="11" style="891" customWidth="1"/>
    <col min="7680" max="7684" width="14.42578125" style="891" customWidth="1"/>
    <col min="7685" max="7685" width="37.28515625" style="891" customWidth="1"/>
    <col min="7686" max="7687" width="11" style="891" customWidth="1"/>
    <col min="7688" max="7697" width="9.85546875" style="891" customWidth="1"/>
    <col min="7698" max="7701" width="11" style="891" customWidth="1"/>
    <col min="7702" max="7702" width="14.42578125" style="891" customWidth="1"/>
    <col min="7703" max="7703" width="4.140625" style="891" customWidth="1"/>
    <col min="7704" max="7704" width="13.28515625" style="891" customWidth="1"/>
    <col min="7705" max="7705" width="28.140625" style="891" customWidth="1"/>
    <col min="7706" max="7706" width="11" style="891" customWidth="1"/>
    <col min="7707" max="7707" width="14.42578125" style="891" customWidth="1"/>
    <col min="7708" max="7708" width="4.140625" style="891" customWidth="1"/>
    <col min="7709" max="7710" width="11" style="891" customWidth="1"/>
    <col min="7711" max="7711" width="14.42578125" style="891" customWidth="1"/>
    <col min="7712" max="7712" width="4.140625" style="891" customWidth="1"/>
    <col min="7713" max="7713" width="14.42578125" style="891" customWidth="1"/>
    <col min="7714" max="7917" width="11" style="891"/>
    <col min="7918" max="7918" width="37" style="891" customWidth="1"/>
    <col min="7919" max="7921" width="12.7109375" style="891" customWidth="1"/>
    <col min="7922" max="7922" width="33.7109375" style="891" customWidth="1"/>
    <col min="7923" max="7923" width="3.7109375" style="891" customWidth="1"/>
    <col min="7924" max="7924" width="16.42578125" style="891" customWidth="1"/>
    <col min="7925" max="7929" width="11.7109375" style="891" customWidth="1"/>
    <col min="7930" max="7930" width="29.7109375" style="891" customWidth="1"/>
    <col min="7931" max="7931" width="20.7109375" style="891" customWidth="1"/>
    <col min="7932" max="7935" width="11" style="891" customWidth="1"/>
    <col min="7936" max="7940" width="14.42578125" style="891" customWidth="1"/>
    <col min="7941" max="7941" width="37.28515625" style="891" customWidth="1"/>
    <col min="7942" max="7943" width="11" style="891" customWidth="1"/>
    <col min="7944" max="7953" width="9.85546875" style="891" customWidth="1"/>
    <col min="7954" max="7957" width="11" style="891" customWidth="1"/>
    <col min="7958" max="7958" width="14.42578125" style="891" customWidth="1"/>
    <col min="7959" max="7959" width="4.140625" style="891" customWidth="1"/>
    <col min="7960" max="7960" width="13.28515625" style="891" customWidth="1"/>
    <col min="7961" max="7961" width="28.140625" style="891" customWidth="1"/>
    <col min="7962" max="7962" width="11" style="891" customWidth="1"/>
    <col min="7963" max="7963" width="14.42578125" style="891" customWidth="1"/>
    <col min="7964" max="7964" width="4.140625" style="891" customWidth="1"/>
    <col min="7965" max="7966" width="11" style="891" customWidth="1"/>
    <col min="7967" max="7967" width="14.42578125" style="891" customWidth="1"/>
    <col min="7968" max="7968" width="4.140625" style="891" customWidth="1"/>
    <col min="7969" max="7969" width="14.42578125" style="891" customWidth="1"/>
    <col min="7970" max="8173" width="11" style="891"/>
    <col min="8174" max="8174" width="37" style="891" customWidth="1"/>
    <col min="8175" max="8177" width="12.7109375" style="891" customWidth="1"/>
    <col min="8178" max="8178" width="33.7109375" style="891" customWidth="1"/>
    <col min="8179" max="8179" width="3.7109375" style="891" customWidth="1"/>
    <col min="8180" max="8180" width="16.42578125" style="891" customWidth="1"/>
    <col min="8181" max="8185" width="11.7109375" style="891" customWidth="1"/>
    <col min="8186" max="8186" width="29.7109375" style="891" customWidth="1"/>
    <col min="8187" max="8187" width="20.7109375" style="891" customWidth="1"/>
    <col min="8188" max="8191" width="11" style="891" customWidth="1"/>
    <col min="8192" max="8196" width="14.42578125" style="891" customWidth="1"/>
    <col min="8197" max="8197" width="37.28515625" style="891" customWidth="1"/>
    <col min="8198" max="8199" width="11" style="891" customWidth="1"/>
    <col min="8200" max="8209" width="9.85546875" style="891" customWidth="1"/>
    <col min="8210" max="8213" width="11" style="891" customWidth="1"/>
    <col min="8214" max="8214" width="14.42578125" style="891" customWidth="1"/>
    <col min="8215" max="8215" width="4.140625" style="891" customWidth="1"/>
    <col min="8216" max="8216" width="13.28515625" style="891" customWidth="1"/>
    <col min="8217" max="8217" width="28.140625" style="891" customWidth="1"/>
    <col min="8218" max="8218" width="11" style="891" customWidth="1"/>
    <col min="8219" max="8219" width="14.42578125" style="891" customWidth="1"/>
    <col min="8220" max="8220" width="4.140625" style="891" customWidth="1"/>
    <col min="8221" max="8222" width="11" style="891" customWidth="1"/>
    <col min="8223" max="8223" width="14.42578125" style="891" customWidth="1"/>
    <col min="8224" max="8224" width="4.140625" style="891" customWidth="1"/>
    <col min="8225" max="8225" width="14.42578125" style="891" customWidth="1"/>
    <col min="8226" max="8429" width="11" style="891"/>
    <col min="8430" max="8430" width="37" style="891" customWidth="1"/>
    <col min="8431" max="8433" width="12.7109375" style="891" customWidth="1"/>
    <col min="8434" max="8434" width="33.7109375" style="891" customWidth="1"/>
    <col min="8435" max="8435" width="3.7109375" style="891" customWidth="1"/>
    <col min="8436" max="8436" width="16.42578125" style="891" customWidth="1"/>
    <col min="8437" max="8441" width="11.7109375" style="891" customWidth="1"/>
    <col min="8442" max="8442" width="29.7109375" style="891" customWidth="1"/>
    <col min="8443" max="8443" width="20.7109375" style="891" customWidth="1"/>
    <col min="8444" max="8447" width="11" style="891" customWidth="1"/>
    <col min="8448" max="8452" width="14.42578125" style="891" customWidth="1"/>
    <col min="8453" max="8453" width="37.28515625" style="891" customWidth="1"/>
    <col min="8454" max="8455" width="11" style="891" customWidth="1"/>
    <col min="8456" max="8465" width="9.85546875" style="891" customWidth="1"/>
    <col min="8466" max="8469" width="11" style="891" customWidth="1"/>
    <col min="8470" max="8470" width="14.42578125" style="891" customWidth="1"/>
    <col min="8471" max="8471" width="4.140625" style="891" customWidth="1"/>
    <col min="8472" max="8472" width="13.28515625" style="891" customWidth="1"/>
    <col min="8473" max="8473" width="28.140625" style="891" customWidth="1"/>
    <col min="8474" max="8474" width="11" style="891" customWidth="1"/>
    <col min="8475" max="8475" width="14.42578125" style="891" customWidth="1"/>
    <col min="8476" max="8476" width="4.140625" style="891" customWidth="1"/>
    <col min="8477" max="8478" width="11" style="891" customWidth="1"/>
    <col min="8479" max="8479" width="14.42578125" style="891" customWidth="1"/>
    <col min="8480" max="8480" width="4.140625" style="891" customWidth="1"/>
    <col min="8481" max="8481" width="14.42578125" style="891" customWidth="1"/>
    <col min="8482" max="8685" width="11" style="891"/>
    <col min="8686" max="8686" width="37" style="891" customWidth="1"/>
    <col min="8687" max="8689" width="12.7109375" style="891" customWidth="1"/>
    <col min="8690" max="8690" width="33.7109375" style="891" customWidth="1"/>
    <col min="8691" max="8691" width="3.7109375" style="891" customWidth="1"/>
    <col min="8692" max="8692" width="16.42578125" style="891" customWidth="1"/>
    <col min="8693" max="8697" width="11.7109375" style="891" customWidth="1"/>
    <col min="8698" max="8698" width="29.7109375" style="891" customWidth="1"/>
    <col min="8699" max="8699" width="20.7109375" style="891" customWidth="1"/>
    <col min="8700" max="8703" width="11" style="891" customWidth="1"/>
    <col min="8704" max="8708" width="14.42578125" style="891" customWidth="1"/>
    <col min="8709" max="8709" width="37.28515625" style="891" customWidth="1"/>
    <col min="8710" max="8711" width="11" style="891" customWidth="1"/>
    <col min="8712" max="8721" width="9.85546875" style="891" customWidth="1"/>
    <col min="8722" max="8725" width="11" style="891" customWidth="1"/>
    <col min="8726" max="8726" width="14.42578125" style="891" customWidth="1"/>
    <col min="8727" max="8727" width="4.140625" style="891" customWidth="1"/>
    <col min="8728" max="8728" width="13.28515625" style="891" customWidth="1"/>
    <col min="8729" max="8729" width="28.140625" style="891" customWidth="1"/>
    <col min="8730" max="8730" width="11" style="891" customWidth="1"/>
    <col min="8731" max="8731" width="14.42578125" style="891" customWidth="1"/>
    <col min="8732" max="8732" width="4.140625" style="891" customWidth="1"/>
    <col min="8733" max="8734" width="11" style="891" customWidth="1"/>
    <col min="8735" max="8735" width="14.42578125" style="891" customWidth="1"/>
    <col min="8736" max="8736" width="4.140625" style="891" customWidth="1"/>
    <col min="8737" max="8737" width="14.42578125" style="891" customWidth="1"/>
    <col min="8738" max="8941" width="11" style="891"/>
    <col min="8942" max="8942" width="37" style="891" customWidth="1"/>
    <col min="8943" max="8945" width="12.7109375" style="891" customWidth="1"/>
    <col min="8946" max="8946" width="33.7109375" style="891" customWidth="1"/>
    <col min="8947" max="8947" width="3.7109375" style="891" customWidth="1"/>
    <col min="8948" max="8948" width="16.42578125" style="891" customWidth="1"/>
    <col min="8949" max="8953" width="11.7109375" style="891" customWidth="1"/>
    <col min="8954" max="8954" width="29.7109375" style="891" customWidth="1"/>
    <col min="8955" max="8955" width="20.7109375" style="891" customWidth="1"/>
    <col min="8956" max="8959" width="11" style="891" customWidth="1"/>
    <col min="8960" max="8964" width="14.42578125" style="891" customWidth="1"/>
    <col min="8965" max="8965" width="37.28515625" style="891" customWidth="1"/>
    <col min="8966" max="8967" width="11" style="891" customWidth="1"/>
    <col min="8968" max="8977" width="9.85546875" style="891" customWidth="1"/>
    <col min="8978" max="8981" width="11" style="891" customWidth="1"/>
    <col min="8982" max="8982" width="14.42578125" style="891" customWidth="1"/>
    <col min="8983" max="8983" width="4.140625" style="891" customWidth="1"/>
    <col min="8984" max="8984" width="13.28515625" style="891" customWidth="1"/>
    <col min="8985" max="8985" width="28.140625" style="891" customWidth="1"/>
    <col min="8986" max="8986" width="11" style="891" customWidth="1"/>
    <col min="8987" max="8987" width="14.42578125" style="891" customWidth="1"/>
    <col min="8988" max="8988" width="4.140625" style="891" customWidth="1"/>
    <col min="8989" max="8990" width="11" style="891" customWidth="1"/>
    <col min="8991" max="8991" width="14.42578125" style="891" customWidth="1"/>
    <col min="8992" max="8992" width="4.140625" style="891" customWidth="1"/>
    <col min="8993" max="8993" width="14.42578125" style="891" customWidth="1"/>
    <col min="8994" max="9197" width="11" style="891"/>
    <col min="9198" max="9198" width="37" style="891" customWidth="1"/>
    <col min="9199" max="9201" width="12.7109375" style="891" customWidth="1"/>
    <col min="9202" max="9202" width="33.7109375" style="891" customWidth="1"/>
    <col min="9203" max="9203" width="3.7109375" style="891" customWidth="1"/>
    <col min="9204" max="9204" width="16.42578125" style="891" customWidth="1"/>
    <col min="9205" max="9209" width="11.7109375" style="891" customWidth="1"/>
    <col min="9210" max="9210" width="29.7109375" style="891" customWidth="1"/>
    <col min="9211" max="9211" width="20.7109375" style="891" customWidth="1"/>
    <col min="9212" max="9215" width="11" style="891" customWidth="1"/>
    <col min="9216" max="9220" width="14.42578125" style="891" customWidth="1"/>
    <col min="9221" max="9221" width="37.28515625" style="891" customWidth="1"/>
    <col min="9222" max="9223" width="11" style="891" customWidth="1"/>
    <col min="9224" max="9233" width="9.85546875" style="891" customWidth="1"/>
    <col min="9234" max="9237" width="11" style="891" customWidth="1"/>
    <col min="9238" max="9238" width="14.42578125" style="891" customWidth="1"/>
    <col min="9239" max="9239" width="4.140625" style="891" customWidth="1"/>
    <col min="9240" max="9240" width="13.28515625" style="891" customWidth="1"/>
    <col min="9241" max="9241" width="28.140625" style="891" customWidth="1"/>
    <col min="9242" max="9242" width="11" style="891" customWidth="1"/>
    <col min="9243" max="9243" width="14.42578125" style="891" customWidth="1"/>
    <col min="9244" max="9244" width="4.140625" style="891" customWidth="1"/>
    <col min="9245" max="9246" width="11" style="891" customWidth="1"/>
    <col min="9247" max="9247" width="14.42578125" style="891" customWidth="1"/>
    <col min="9248" max="9248" width="4.140625" style="891" customWidth="1"/>
    <col min="9249" max="9249" width="14.42578125" style="891" customWidth="1"/>
    <col min="9250" max="9453" width="11" style="891"/>
    <col min="9454" max="9454" width="37" style="891" customWidth="1"/>
    <col min="9455" max="9457" width="12.7109375" style="891" customWidth="1"/>
    <col min="9458" max="9458" width="33.7109375" style="891" customWidth="1"/>
    <col min="9459" max="9459" width="3.7109375" style="891" customWidth="1"/>
    <col min="9460" max="9460" width="16.42578125" style="891" customWidth="1"/>
    <col min="9461" max="9465" width="11.7109375" style="891" customWidth="1"/>
    <col min="9466" max="9466" width="29.7109375" style="891" customWidth="1"/>
    <col min="9467" max="9467" width="20.7109375" style="891" customWidth="1"/>
    <col min="9468" max="9471" width="11" style="891" customWidth="1"/>
    <col min="9472" max="9476" width="14.42578125" style="891" customWidth="1"/>
    <col min="9477" max="9477" width="37.28515625" style="891" customWidth="1"/>
    <col min="9478" max="9479" width="11" style="891" customWidth="1"/>
    <col min="9480" max="9489" width="9.85546875" style="891" customWidth="1"/>
    <col min="9490" max="9493" width="11" style="891" customWidth="1"/>
    <col min="9494" max="9494" width="14.42578125" style="891" customWidth="1"/>
    <col min="9495" max="9495" width="4.140625" style="891" customWidth="1"/>
    <col min="9496" max="9496" width="13.28515625" style="891" customWidth="1"/>
    <col min="9497" max="9497" width="28.140625" style="891" customWidth="1"/>
    <col min="9498" max="9498" width="11" style="891" customWidth="1"/>
    <col min="9499" max="9499" width="14.42578125" style="891" customWidth="1"/>
    <col min="9500" max="9500" width="4.140625" style="891" customWidth="1"/>
    <col min="9501" max="9502" width="11" style="891" customWidth="1"/>
    <col min="9503" max="9503" width="14.42578125" style="891" customWidth="1"/>
    <col min="9504" max="9504" width="4.140625" style="891" customWidth="1"/>
    <col min="9505" max="9505" width="14.42578125" style="891" customWidth="1"/>
    <col min="9506" max="9709" width="11" style="891"/>
    <col min="9710" max="9710" width="37" style="891" customWidth="1"/>
    <col min="9711" max="9713" width="12.7109375" style="891" customWidth="1"/>
    <col min="9714" max="9714" width="33.7109375" style="891" customWidth="1"/>
    <col min="9715" max="9715" width="3.7109375" style="891" customWidth="1"/>
    <col min="9716" max="9716" width="16.42578125" style="891" customWidth="1"/>
    <col min="9717" max="9721" width="11.7109375" style="891" customWidth="1"/>
    <col min="9722" max="9722" width="29.7109375" style="891" customWidth="1"/>
    <col min="9723" max="9723" width="20.7109375" style="891" customWidth="1"/>
    <col min="9724" max="9727" width="11" style="891" customWidth="1"/>
    <col min="9728" max="9732" width="14.42578125" style="891" customWidth="1"/>
    <col min="9733" max="9733" width="37.28515625" style="891" customWidth="1"/>
    <col min="9734" max="9735" width="11" style="891" customWidth="1"/>
    <col min="9736" max="9745" width="9.85546875" style="891" customWidth="1"/>
    <col min="9746" max="9749" width="11" style="891" customWidth="1"/>
    <col min="9750" max="9750" width="14.42578125" style="891" customWidth="1"/>
    <col min="9751" max="9751" width="4.140625" style="891" customWidth="1"/>
    <col min="9752" max="9752" width="13.28515625" style="891" customWidth="1"/>
    <col min="9753" max="9753" width="28.140625" style="891" customWidth="1"/>
    <col min="9754" max="9754" width="11" style="891" customWidth="1"/>
    <col min="9755" max="9755" width="14.42578125" style="891" customWidth="1"/>
    <col min="9756" max="9756" width="4.140625" style="891" customWidth="1"/>
    <col min="9757" max="9758" width="11" style="891" customWidth="1"/>
    <col min="9759" max="9759" width="14.42578125" style="891" customWidth="1"/>
    <col min="9760" max="9760" width="4.140625" style="891" customWidth="1"/>
    <col min="9761" max="9761" width="14.42578125" style="891" customWidth="1"/>
    <col min="9762" max="9965" width="11" style="891"/>
    <col min="9966" max="9966" width="37" style="891" customWidth="1"/>
    <col min="9967" max="9969" width="12.7109375" style="891" customWidth="1"/>
    <col min="9970" max="9970" width="33.7109375" style="891" customWidth="1"/>
    <col min="9971" max="9971" width="3.7109375" style="891" customWidth="1"/>
    <col min="9972" max="9972" width="16.42578125" style="891" customWidth="1"/>
    <col min="9973" max="9977" width="11.7109375" style="891" customWidth="1"/>
    <col min="9978" max="9978" width="29.7109375" style="891" customWidth="1"/>
    <col min="9979" max="9979" width="20.7109375" style="891" customWidth="1"/>
    <col min="9980" max="9983" width="11" style="891" customWidth="1"/>
    <col min="9984" max="9988" width="14.42578125" style="891" customWidth="1"/>
    <col min="9989" max="9989" width="37.28515625" style="891" customWidth="1"/>
    <col min="9990" max="9991" width="11" style="891" customWidth="1"/>
    <col min="9992" max="10001" width="9.85546875" style="891" customWidth="1"/>
    <col min="10002" max="10005" width="11" style="891" customWidth="1"/>
    <col min="10006" max="10006" width="14.42578125" style="891" customWidth="1"/>
    <col min="10007" max="10007" width="4.140625" style="891" customWidth="1"/>
    <col min="10008" max="10008" width="13.28515625" style="891" customWidth="1"/>
    <col min="10009" max="10009" width="28.140625" style="891" customWidth="1"/>
    <col min="10010" max="10010" width="11" style="891" customWidth="1"/>
    <col min="10011" max="10011" width="14.42578125" style="891" customWidth="1"/>
    <col min="10012" max="10012" width="4.140625" style="891" customWidth="1"/>
    <col min="10013" max="10014" width="11" style="891" customWidth="1"/>
    <col min="10015" max="10015" width="14.42578125" style="891" customWidth="1"/>
    <col min="10016" max="10016" width="4.140625" style="891" customWidth="1"/>
    <col min="10017" max="10017" width="14.42578125" style="891" customWidth="1"/>
    <col min="10018" max="10221" width="11" style="891"/>
    <col min="10222" max="10222" width="37" style="891" customWidth="1"/>
    <col min="10223" max="10225" width="12.7109375" style="891" customWidth="1"/>
    <col min="10226" max="10226" width="33.7109375" style="891" customWidth="1"/>
    <col min="10227" max="10227" width="3.7109375" style="891" customWidth="1"/>
    <col min="10228" max="10228" width="16.42578125" style="891" customWidth="1"/>
    <col min="10229" max="10233" width="11.7109375" style="891" customWidth="1"/>
    <col min="10234" max="10234" width="29.7109375" style="891" customWidth="1"/>
    <col min="10235" max="10235" width="20.7109375" style="891" customWidth="1"/>
    <col min="10236" max="10239" width="11" style="891" customWidth="1"/>
    <col min="10240" max="10244" width="14.42578125" style="891" customWidth="1"/>
    <col min="10245" max="10245" width="37.28515625" style="891" customWidth="1"/>
    <col min="10246" max="10247" width="11" style="891" customWidth="1"/>
    <col min="10248" max="10257" width="9.85546875" style="891" customWidth="1"/>
    <col min="10258" max="10261" width="11" style="891" customWidth="1"/>
    <col min="10262" max="10262" width="14.42578125" style="891" customWidth="1"/>
    <col min="10263" max="10263" width="4.140625" style="891" customWidth="1"/>
    <col min="10264" max="10264" width="13.28515625" style="891" customWidth="1"/>
    <col min="10265" max="10265" width="28.140625" style="891" customWidth="1"/>
    <col min="10266" max="10266" width="11" style="891" customWidth="1"/>
    <col min="10267" max="10267" width="14.42578125" style="891" customWidth="1"/>
    <col min="10268" max="10268" width="4.140625" style="891" customWidth="1"/>
    <col min="10269" max="10270" width="11" style="891" customWidth="1"/>
    <col min="10271" max="10271" width="14.42578125" style="891" customWidth="1"/>
    <col min="10272" max="10272" width="4.140625" style="891" customWidth="1"/>
    <col min="10273" max="10273" width="14.42578125" style="891" customWidth="1"/>
    <col min="10274" max="10477" width="11" style="891"/>
    <col min="10478" max="10478" width="37" style="891" customWidth="1"/>
    <col min="10479" max="10481" width="12.7109375" style="891" customWidth="1"/>
    <col min="10482" max="10482" width="33.7109375" style="891" customWidth="1"/>
    <col min="10483" max="10483" width="3.7109375" style="891" customWidth="1"/>
    <col min="10484" max="10484" width="16.42578125" style="891" customWidth="1"/>
    <col min="10485" max="10489" width="11.7109375" style="891" customWidth="1"/>
    <col min="10490" max="10490" width="29.7109375" style="891" customWidth="1"/>
    <col min="10491" max="10491" width="20.7109375" style="891" customWidth="1"/>
    <col min="10492" max="10495" width="11" style="891" customWidth="1"/>
    <col min="10496" max="10500" width="14.42578125" style="891" customWidth="1"/>
    <col min="10501" max="10501" width="37.28515625" style="891" customWidth="1"/>
    <col min="10502" max="10503" width="11" style="891" customWidth="1"/>
    <col min="10504" max="10513" width="9.85546875" style="891" customWidth="1"/>
    <col min="10514" max="10517" width="11" style="891" customWidth="1"/>
    <col min="10518" max="10518" width="14.42578125" style="891" customWidth="1"/>
    <col min="10519" max="10519" width="4.140625" style="891" customWidth="1"/>
    <col min="10520" max="10520" width="13.28515625" style="891" customWidth="1"/>
    <col min="10521" max="10521" width="28.140625" style="891" customWidth="1"/>
    <col min="10522" max="10522" width="11" style="891" customWidth="1"/>
    <col min="10523" max="10523" width="14.42578125" style="891" customWidth="1"/>
    <col min="10524" max="10524" width="4.140625" style="891" customWidth="1"/>
    <col min="10525" max="10526" width="11" style="891" customWidth="1"/>
    <col min="10527" max="10527" width="14.42578125" style="891" customWidth="1"/>
    <col min="10528" max="10528" width="4.140625" style="891" customWidth="1"/>
    <col min="10529" max="10529" width="14.42578125" style="891" customWidth="1"/>
    <col min="10530" max="10733" width="11" style="891"/>
    <col min="10734" max="10734" width="37" style="891" customWidth="1"/>
    <col min="10735" max="10737" width="12.7109375" style="891" customWidth="1"/>
    <col min="10738" max="10738" width="33.7109375" style="891" customWidth="1"/>
    <col min="10739" max="10739" width="3.7109375" style="891" customWidth="1"/>
    <col min="10740" max="10740" width="16.42578125" style="891" customWidth="1"/>
    <col min="10741" max="10745" width="11.7109375" style="891" customWidth="1"/>
    <col min="10746" max="10746" width="29.7109375" style="891" customWidth="1"/>
    <col min="10747" max="10747" width="20.7109375" style="891" customWidth="1"/>
    <col min="10748" max="10751" width="11" style="891" customWidth="1"/>
    <col min="10752" max="10756" width="14.42578125" style="891" customWidth="1"/>
    <col min="10757" max="10757" width="37.28515625" style="891" customWidth="1"/>
    <col min="10758" max="10759" width="11" style="891" customWidth="1"/>
    <col min="10760" max="10769" width="9.85546875" style="891" customWidth="1"/>
    <col min="10770" max="10773" width="11" style="891" customWidth="1"/>
    <col min="10774" max="10774" width="14.42578125" style="891" customWidth="1"/>
    <col min="10775" max="10775" width="4.140625" style="891" customWidth="1"/>
    <col min="10776" max="10776" width="13.28515625" style="891" customWidth="1"/>
    <col min="10777" max="10777" width="28.140625" style="891" customWidth="1"/>
    <col min="10778" max="10778" width="11" style="891" customWidth="1"/>
    <col min="10779" max="10779" width="14.42578125" style="891" customWidth="1"/>
    <col min="10780" max="10780" width="4.140625" style="891" customWidth="1"/>
    <col min="10781" max="10782" width="11" style="891" customWidth="1"/>
    <col min="10783" max="10783" width="14.42578125" style="891" customWidth="1"/>
    <col min="10784" max="10784" width="4.140625" style="891" customWidth="1"/>
    <col min="10785" max="10785" width="14.42578125" style="891" customWidth="1"/>
    <col min="10786" max="10989" width="11" style="891"/>
    <col min="10990" max="10990" width="37" style="891" customWidth="1"/>
    <col min="10991" max="10993" width="12.7109375" style="891" customWidth="1"/>
    <col min="10994" max="10994" width="33.7109375" style="891" customWidth="1"/>
    <col min="10995" max="10995" width="3.7109375" style="891" customWidth="1"/>
    <col min="10996" max="10996" width="16.42578125" style="891" customWidth="1"/>
    <col min="10997" max="11001" width="11.7109375" style="891" customWidth="1"/>
    <col min="11002" max="11002" width="29.7109375" style="891" customWidth="1"/>
    <col min="11003" max="11003" width="20.7109375" style="891" customWidth="1"/>
    <col min="11004" max="11007" width="11" style="891" customWidth="1"/>
    <col min="11008" max="11012" width="14.42578125" style="891" customWidth="1"/>
    <col min="11013" max="11013" width="37.28515625" style="891" customWidth="1"/>
    <col min="11014" max="11015" width="11" style="891" customWidth="1"/>
    <col min="11016" max="11025" width="9.85546875" style="891" customWidth="1"/>
    <col min="11026" max="11029" width="11" style="891" customWidth="1"/>
    <col min="11030" max="11030" width="14.42578125" style="891" customWidth="1"/>
    <col min="11031" max="11031" width="4.140625" style="891" customWidth="1"/>
    <col min="11032" max="11032" width="13.28515625" style="891" customWidth="1"/>
    <col min="11033" max="11033" width="28.140625" style="891" customWidth="1"/>
    <col min="11034" max="11034" width="11" style="891" customWidth="1"/>
    <col min="11035" max="11035" width="14.42578125" style="891" customWidth="1"/>
    <col min="11036" max="11036" width="4.140625" style="891" customWidth="1"/>
    <col min="11037" max="11038" width="11" style="891" customWidth="1"/>
    <col min="11039" max="11039" width="14.42578125" style="891" customWidth="1"/>
    <col min="11040" max="11040" width="4.140625" style="891" customWidth="1"/>
    <col min="11041" max="11041" width="14.42578125" style="891" customWidth="1"/>
    <col min="11042" max="11245" width="11" style="891"/>
    <col min="11246" max="11246" width="37" style="891" customWidth="1"/>
    <col min="11247" max="11249" width="12.7109375" style="891" customWidth="1"/>
    <col min="11250" max="11250" width="33.7109375" style="891" customWidth="1"/>
    <col min="11251" max="11251" width="3.7109375" style="891" customWidth="1"/>
    <col min="11252" max="11252" width="16.42578125" style="891" customWidth="1"/>
    <col min="11253" max="11257" width="11.7109375" style="891" customWidth="1"/>
    <col min="11258" max="11258" width="29.7109375" style="891" customWidth="1"/>
    <col min="11259" max="11259" width="20.7109375" style="891" customWidth="1"/>
    <col min="11260" max="11263" width="11" style="891" customWidth="1"/>
    <col min="11264" max="11268" width="14.42578125" style="891" customWidth="1"/>
    <col min="11269" max="11269" width="37.28515625" style="891" customWidth="1"/>
    <col min="11270" max="11271" width="11" style="891" customWidth="1"/>
    <col min="11272" max="11281" width="9.85546875" style="891" customWidth="1"/>
    <col min="11282" max="11285" width="11" style="891" customWidth="1"/>
    <col min="11286" max="11286" width="14.42578125" style="891" customWidth="1"/>
    <col min="11287" max="11287" width="4.140625" style="891" customWidth="1"/>
    <col min="11288" max="11288" width="13.28515625" style="891" customWidth="1"/>
    <col min="11289" max="11289" width="28.140625" style="891" customWidth="1"/>
    <col min="11290" max="11290" width="11" style="891" customWidth="1"/>
    <col min="11291" max="11291" width="14.42578125" style="891" customWidth="1"/>
    <col min="11292" max="11292" width="4.140625" style="891" customWidth="1"/>
    <col min="11293" max="11294" width="11" style="891" customWidth="1"/>
    <col min="11295" max="11295" width="14.42578125" style="891" customWidth="1"/>
    <col min="11296" max="11296" width="4.140625" style="891" customWidth="1"/>
    <col min="11297" max="11297" width="14.42578125" style="891" customWidth="1"/>
    <col min="11298" max="11501" width="11" style="891"/>
    <col min="11502" max="11502" width="37" style="891" customWidth="1"/>
    <col min="11503" max="11505" width="12.7109375" style="891" customWidth="1"/>
    <col min="11506" max="11506" width="33.7109375" style="891" customWidth="1"/>
    <col min="11507" max="11507" width="3.7109375" style="891" customWidth="1"/>
    <col min="11508" max="11508" width="16.42578125" style="891" customWidth="1"/>
    <col min="11509" max="11513" width="11.7109375" style="891" customWidth="1"/>
    <col min="11514" max="11514" width="29.7109375" style="891" customWidth="1"/>
    <col min="11515" max="11515" width="20.7109375" style="891" customWidth="1"/>
    <col min="11516" max="11519" width="11" style="891" customWidth="1"/>
    <col min="11520" max="11524" width="14.42578125" style="891" customWidth="1"/>
    <col min="11525" max="11525" width="37.28515625" style="891" customWidth="1"/>
    <col min="11526" max="11527" width="11" style="891" customWidth="1"/>
    <col min="11528" max="11537" width="9.85546875" style="891" customWidth="1"/>
    <col min="11538" max="11541" width="11" style="891" customWidth="1"/>
    <col min="11542" max="11542" width="14.42578125" style="891" customWidth="1"/>
    <col min="11543" max="11543" width="4.140625" style="891" customWidth="1"/>
    <col min="11544" max="11544" width="13.28515625" style="891" customWidth="1"/>
    <col min="11545" max="11545" width="28.140625" style="891" customWidth="1"/>
    <col min="11546" max="11546" width="11" style="891" customWidth="1"/>
    <col min="11547" max="11547" width="14.42578125" style="891" customWidth="1"/>
    <col min="11548" max="11548" width="4.140625" style="891" customWidth="1"/>
    <col min="11549" max="11550" width="11" style="891" customWidth="1"/>
    <col min="11551" max="11551" width="14.42578125" style="891" customWidth="1"/>
    <col min="11552" max="11552" width="4.140625" style="891" customWidth="1"/>
    <col min="11553" max="11553" width="14.42578125" style="891" customWidth="1"/>
    <col min="11554" max="11757" width="11" style="891"/>
    <col min="11758" max="11758" width="37" style="891" customWidth="1"/>
    <col min="11759" max="11761" width="12.7109375" style="891" customWidth="1"/>
    <col min="11762" max="11762" width="33.7109375" style="891" customWidth="1"/>
    <col min="11763" max="11763" width="3.7109375" style="891" customWidth="1"/>
    <col min="11764" max="11764" width="16.42578125" style="891" customWidth="1"/>
    <col min="11765" max="11769" width="11.7109375" style="891" customWidth="1"/>
    <col min="11770" max="11770" width="29.7109375" style="891" customWidth="1"/>
    <col min="11771" max="11771" width="20.7109375" style="891" customWidth="1"/>
    <col min="11772" max="11775" width="11" style="891" customWidth="1"/>
    <col min="11776" max="11780" width="14.42578125" style="891" customWidth="1"/>
    <col min="11781" max="11781" width="37.28515625" style="891" customWidth="1"/>
    <col min="11782" max="11783" width="11" style="891" customWidth="1"/>
    <col min="11784" max="11793" width="9.85546875" style="891" customWidth="1"/>
    <col min="11794" max="11797" width="11" style="891" customWidth="1"/>
    <col min="11798" max="11798" width="14.42578125" style="891" customWidth="1"/>
    <col min="11799" max="11799" width="4.140625" style="891" customWidth="1"/>
    <col min="11800" max="11800" width="13.28515625" style="891" customWidth="1"/>
    <col min="11801" max="11801" width="28.140625" style="891" customWidth="1"/>
    <col min="11802" max="11802" width="11" style="891" customWidth="1"/>
    <col min="11803" max="11803" width="14.42578125" style="891" customWidth="1"/>
    <col min="11804" max="11804" width="4.140625" style="891" customWidth="1"/>
    <col min="11805" max="11806" width="11" style="891" customWidth="1"/>
    <col min="11807" max="11807" width="14.42578125" style="891" customWidth="1"/>
    <col min="11808" max="11808" width="4.140625" style="891" customWidth="1"/>
    <col min="11809" max="11809" width="14.42578125" style="891" customWidth="1"/>
    <col min="11810" max="12013" width="11" style="891"/>
    <col min="12014" max="12014" width="37" style="891" customWidth="1"/>
    <col min="12015" max="12017" width="12.7109375" style="891" customWidth="1"/>
    <col min="12018" max="12018" width="33.7109375" style="891" customWidth="1"/>
    <col min="12019" max="12019" width="3.7109375" style="891" customWidth="1"/>
    <col min="12020" max="12020" width="16.42578125" style="891" customWidth="1"/>
    <col min="12021" max="12025" width="11.7109375" style="891" customWidth="1"/>
    <col min="12026" max="12026" width="29.7109375" style="891" customWidth="1"/>
    <col min="12027" max="12027" width="20.7109375" style="891" customWidth="1"/>
    <col min="12028" max="12031" width="11" style="891" customWidth="1"/>
    <col min="12032" max="12036" width="14.42578125" style="891" customWidth="1"/>
    <col min="12037" max="12037" width="37.28515625" style="891" customWidth="1"/>
    <col min="12038" max="12039" width="11" style="891" customWidth="1"/>
    <col min="12040" max="12049" width="9.85546875" style="891" customWidth="1"/>
    <col min="12050" max="12053" width="11" style="891" customWidth="1"/>
    <col min="12054" max="12054" width="14.42578125" style="891" customWidth="1"/>
    <col min="12055" max="12055" width="4.140625" style="891" customWidth="1"/>
    <col min="12056" max="12056" width="13.28515625" style="891" customWidth="1"/>
    <col min="12057" max="12057" width="28.140625" style="891" customWidth="1"/>
    <col min="12058" max="12058" width="11" style="891" customWidth="1"/>
    <col min="12059" max="12059" width="14.42578125" style="891" customWidth="1"/>
    <col min="12060" max="12060" width="4.140625" style="891" customWidth="1"/>
    <col min="12061" max="12062" width="11" style="891" customWidth="1"/>
    <col min="12063" max="12063" width="14.42578125" style="891" customWidth="1"/>
    <col min="12064" max="12064" width="4.140625" style="891" customWidth="1"/>
    <col min="12065" max="12065" width="14.42578125" style="891" customWidth="1"/>
    <col min="12066" max="12269" width="11" style="891"/>
    <col min="12270" max="12270" width="37" style="891" customWidth="1"/>
    <col min="12271" max="12273" width="12.7109375" style="891" customWidth="1"/>
    <col min="12274" max="12274" width="33.7109375" style="891" customWidth="1"/>
    <col min="12275" max="12275" width="3.7109375" style="891" customWidth="1"/>
    <col min="12276" max="12276" width="16.42578125" style="891" customWidth="1"/>
    <col min="12277" max="12281" width="11.7109375" style="891" customWidth="1"/>
    <col min="12282" max="12282" width="29.7109375" style="891" customWidth="1"/>
    <col min="12283" max="12283" width="20.7109375" style="891" customWidth="1"/>
    <col min="12284" max="12287" width="11" style="891" customWidth="1"/>
    <col min="12288" max="12292" width="14.42578125" style="891" customWidth="1"/>
    <col min="12293" max="12293" width="37.28515625" style="891" customWidth="1"/>
    <col min="12294" max="12295" width="11" style="891" customWidth="1"/>
    <col min="12296" max="12305" width="9.85546875" style="891" customWidth="1"/>
    <col min="12306" max="12309" width="11" style="891" customWidth="1"/>
    <col min="12310" max="12310" width="14.42578125" style="891" customWidth="1"/>
    <col min="12311" max="12311" width="4.140625" style="891" customWidth="1"/>
    <col min="12312" max="12312" width="13.28515625" style="891" customWidth="1"/>
    <col min="12313" max="12313" width="28.140625" style="891" customWidth="1"/>
    <col min="12314" max="12314" width="11" style="891" customWidth="1"/>
    <col min="12315" max="12315" width="14.42578125" style="891" customWidth="1"/>
    <col min="12316" max="12316" width="4.140625" style="891" customWidth="1"/>
    <col min="12317" max="12318" width="11" style="891" customWidth="1"/>
    <col min="12319" max="12319" width="14.42578125" style="891" customWidth="1"/>
    <col min="12320" max="12320" width="4.140625" style="891" customWidth="1"/>
    <col min="12321" max="12321" width="14.42578125" style="891" customWidth="1"/>
    <col min="12322" max="12525" width="11" style="891"/>
    <col min="12526" max="12526" width="37" style="891" customWidth="1"/>
    <col min="12527" max="12529" width="12.7109375" style="891" customWidth="1"/>
    <col min="12530" max="12530" width="33.7109375" style="891" customWidth="1"/>
    <col min="12531" max="12531" width="3.7109375" style="891" customWidth="1"/>
    <col min="12532" max="12532" width="16.42578125" style="891" customWidth="1"/>
    <col min="12533" max="12537" width="11.7109375" style="891" customWidth="1"/>
    <col min="12538" max="12538" width="29.7109375" style="891" customWidth="1"/>
    <col min="12539" max="12539" width="20.7109375" style="891" customWidth="1"/>
    <col min="12540" max="12543" width="11" style="891" customWidth="1"/>
    <col min="12544" max="12548" width="14.42578125" style="891" customWidth="1"/>
    <col min="12549" max="12549" width="37.28515625" style="891" customWidth="1"/>
    <col min="12550" max="12551" width="11" style="891" customWidth="1"/>
    <col min="12552" max="12561" width="9.85546875" style="891" customWidth="1"/>
    <col min="12562" max="12565" width="11" style="891" customWidth="1"/>
    <col min="12566" max="12566" width="14.42578125" style="891" customWidth="1"/>
    <col min="12567" max="12567" width="4.140625" style="891" customWidth="1"/>
    <col min="12568" max="12568" width="13.28515625" style="891" customWidth="1"/>
    <col min="12569" max="12569" width="28.140625" style="891" customWidth="1"/>
    <col min="12570" max="12570" width="11" style="891" customWidth="1"/>
    <col min="12571" max="12571" width="14.42578125" style="891" customWidth="1"/>
    <col min="12572" max="12572" width="4.140625" style="891" customWidth="1"/>
    <col min="12573" max="12574" width="11" style="891" customWidth="1"/>
    <col min="12575" max="12575" width="14.42578125" style="891" customWidth="1"/>
    <col min="12576" max="12576" width="4.140625" style="891" customWidth="1"/>
    <col min="12577" max="12577" width="14.42578125" style="891" customWidth="1"/>
    <col min="12578" max="12781" width="11" style="891"/>
    <col min="12782" max="12782" width="37" style="891" customWidth="1"/>
    <col min="12783" max="12785" width="12.7109375" style="891" customWidth="1"/>
    <col min="12786" max="12786" width="33.7109375" style="891" customWidth="1"/>
    <col min="12787" max="12787" width="3.7109375" style="891" customWidth="1"/>
    <col min="12788" max="12788" width="16.42578125" style="891" customWidth="1"/>
    <col min="12789" max="12793" width="11.7109375" style="891" customWidth="1"/>
    <col min="12794" max="12794" width="29.7109375" style="891" customWidth="1"/>
    <col min="12795" max="12795" width="20.7109375" style="891" customWidth="1"/>
    <col min="12796" max="12799" width="11" style="891" customWidth="1"/>
    <col min="12800" max="12804" width="14.42578125" style="891" customWidth="1"/>
    <col min="12805" max="12805" width="37.28515625" style="891" customWidth="1"/>
    <col min="12806" max="12807" width="11" style="891" customWidth="1"/>
    <col min="12808" max="12817" width="9.85546875" style="891" customWidth="1"/>
    <col min="12818" max="12821" width="11" style="891" customWidth="1"/>
    <col min="12822" max="12822" width="14.42578125" style="891" customWidth="1"/>
    <col min="12823" max="12823" width="4.140625" style="891" customWidth="1"/>
    <col min="12824" max="12824" width="13.28515625" style="891" customWidth="1"/>
    <col min="12825" max="12825" width="28.140625" style="891" customWidth="1"/>
    <col min="12826" max="12826" width="11" style="891" customWidth="1"/>
    <col min="12827" max="12827" width="14.42578125" style="891" customWidth="1"/>
    <col min="12828" max="12828" width="4.140625" style="891" customWidth="1"/>
    <col min="12829" max="12830" width="11" style="891" customWidth="1"/>
    <col min="12831" max="12831" width="14.42578125" style="891" customWidth="1"/>
    <col min="12832" max="12832" width="4.140625" style="891" customWidth="1"/>
    <col min="12833" max="12833" width="14.42578125" style="891" customWidth="1"/>
    <col min="12834" max="13037" width="11" style="891"/>
    <col min="13038" max="13038" width="37" style="891" customWidth="1"/>
    <col min="13039" max="13041" width="12.7109375" style="891" customWidth="1"/>
    <col min="13042" max="13042" width="33.7109375" style="891" customWidth="1"/>
    <col min="13043" max="13043" width="3.7109375" style="891" customWidth="1"/>
    <col min="13044" max="13044" width="16.42578125" style="891" customWidth="1"/>
    <col min="13045" max="13049" width="11.7109375" style="891" customWidth="1"/>
    <col min="13050" max="13050" width="29.7109375" style="891" customWidth="1"/>
    <col min="13051" max="13051" width="20.7109375" style="891" customWidth="1"/>
    <col min="13052" max="13055" width="11" style="891" customWidth="1"/>
    <col min="13056" max="13060" width="14.42578125" style="891" customWidth="1"/>
    <col min="13061" max="13061" width="37.28515625" style="891" customWidth="1"/>
    <col min="13062" max="13063" width="11" style="891" customWidth="1"/>
    <col min="13064" max="13073" width="9.85546875" style="891" customWidth="1"/>
    <col min="13074" max="13077" width="11" style="891" customWidth="1"/>
    <col min="13078" max="13078" width="14.42578125" style="891" customWidth="1"/>
    <col min="13079" max="13079" width="4.140625" style="891" customWidth="1"/>
    <col min="13080" max="13080" width="13.28515625" style="891" customWidth="1"/>
    <col min="13081" max="13081" width="28.140625" style="891" customWidth="1"/>
    <col min="13082" max="13082" width="11" style="891" customWidth="1"/>
    <col min="13083" max="13083" width="14.42578125" style="891" customWidth="1"/>
    <col min="13084" max="13084" width="4.140625" style="891" customWidth="1"/>
    <col min="13085" max="13086" width="11" style="891" customWidth="1"/>
    <col min="13087" max="13087" width="14.42578125" style="891" customWidth="1"/>
    <col min="13088" max="13088" width="4.140625" style="891" customWidth="1"/>
    <col min="13089" max="13089" width="14.42578125" style="891" customWidth="1"/>
    <col min="13090" max="13293" width="11" style="891"/>
    <col min="13294" max="13294" width="37" style="891" customWidth="1"/>
    <col min="13295" max="13297" width="12.7109375" style="891" customWidth="1"/>
    <col min="13298" max="13298" width="33.7109375" style="891" customWidth="1"/>
    <col min="13299" max="13299" width="3.7109375" style="891" customWidth="1"/>
    <col min="13300" max="13300" width="16.42578125" style="891" customWidth="1"/>
    <col min="13301" max="13305" width="11.7109375" style="891" customWidth="1"/>
    <col min="13306" max="13306" width="29.7109375" style="891" customWidth="1"/>
    <col min="13307" max="13307" width="20.7109375" style="891" customWidth="1"/>
    <col min="13308" max="13311" width="11" style="891" customWidth="1"/>
    <col min="13312" max="13316" width="14.42578125" style="891" customWidth="1"/>
    <col min="13317" max="13317" width="37.28515625" style="891" customWidth="1"/>
    <col min="13318" max="13319" width="11" style="891" customWidth="1"/>
    <col min="13320" max="13329" width="9.85546875" style="891" customWidth="1"/>
    <col min="13330" max="13333" width="11" style="891" customWidth="1"/>
    <col min="13334" max="13334" width="14.42578125" style="891" customWidth="1"/>
    <col min="13335" max="13335" width="4.140625" style="891" customWidth="1"/>
    <col min="13336" max="13336" width="13.28515625" style="891" customWidth="1"/>
    <col min="13337" max="13337" width="28.140625" style="891" customWidth="1"/>
    <col min="13338" max="13338" width="11" style="891" customWidth="1"/>
    <col min="13339" max="13339" width="14.42578125" style="891" customWidth="1"/>
    <col min="13340" max="13340" width="4.140625" style="891" customWidth="1"/>
    <col min="13341" max="13342" width="11" style="891" customWidth="1"/>
    <col min="13343" max="13343" width="14.42578125" style="891" customWidth="1"/>
    <col min="13344" max="13344" width="4.140625" style="891" customWidth="1"/>
    <col min="13345" max="13345" width="14.42578125" style="891" customWidth="1"/>
    <col min="13346" max="13549" width="11" style="891"/>
    <col min="13550" max="13550" width="37" style="891" customWidth="1"/>
    <col min="13551" max="13553" width="12.7109375" style="891" customWidth="1"/>
    <col min="13554" max="13554" width="33.7109375" style="891" customWidth="1"/>
    <col min="13555" max="13555" width="3.7109375" style="891" customWidth="1"/>
    <col min="13556" max="13556" width="16.42578125" style="891" customWidth="1"/>
    <col min="13557" max="13561" width="11.7109375" style="891" customWidth="1"/>
    <col min="13562" max="13562" width="29.7109375" style="891" customWidth="1"/>
    <col min="13563" max="13563" width="20.7109375" style="891" customWidth="1"/>
    <col min="13564" max="13567" width="11" style="891" customWidth="1"/>
    <col min="13568" max="13572" width="14.42578125" style="891" customWidth="1"/>
    <col min="13573" max="13573" width="37.28515625" style="891" customWidth="1"/>
    <col min="13574" max="13575" width="11" style="891" customWidth="1"/>
    <col min="13576" max="13585" width="9.85546875" style="891" customWidth="1"/>
    <col min="13586" max="13589" width="11" style="891" customWidth="1"/>
    <col min="13590" max="13590" width="14.42578125" style="891" customWidth="1"/>
    <col min="13591" max="13591" width="4.140625" style="891" customWidth="1"/>
    <col min="13592" max="13592" width="13.28515625" style="891" customWidth="1"/>
    <col min="13593" max="13593" width="28.140625" style="891" customWidth="1"/>
    <col min="13594" max="13594" width="11" style="891" customWidth="1"/>
    <col min="13595" max="13595" width="14.42578125" style="891" customWidth="1"/>
    <col min="13596" max="13596" width="4.140625" style="891" customWidth="1"/>
    <col min="13597" max="13598" width="11" style="891" customWidth="1"/>
    <col min="13599" max="13599" width="14.42578125" style="891" customWidth="1"/>
    <col min="13600" max="13600" width="4.140625" style="891" customWidth="1"/>
    <col min="13601" max="13601" width="14.42578125" style="891" customWidth="1"/>
    <col min="13602" max="13805" width="11" style="891"/>
    <col min="13806" max="13806" width="37" style="891" customWidth="1"/>
    <col min="13807" max="13809" width="12.7109375" style="891" customWidth="1"/>
    <col min="13810" max="13810" width="33.7109375" style="891" customWidth="1"/>
    <col min="13811" max="13811" width="3.7109375" style="891" customWidth="1"/>
    <col min="13812" max="13812" width="16.42578125" style="891" customWidth="1"/>
    <col min="13813" max="13817" width="11.7109375" style="891" customWidth="1"/>
    <col min="13818" max="13818" width="29.7109375" style="891" customWidth="1"/>
    <col min="13819" max="13819" width="20.7109375" style="891" customWidth="1"/>
    <col min="13820" max="13823" width="11" style="891" customWidth="1"/>
    <col min="13824" max="13828" width="14.42578125" style="891" customWidth="1"/>
    <col min="13829" max="13829" width="37.28515625" style="891" customWidth="1"/>
    <col min="13830" max="13831" width="11" style="891" customWidth="1"/>
    <col min="13832" max="13841" width="9.85546875" style="891" customWidth="1"/>
    <col min="13842" max="13845" width="11" style="891" customWidth="1"/>
    <col min="13846" max="13846" width="14.42578125" style="891" customWidth="1"/>
    <col min="13847" max="13847" width="4.140625" style="891" customWidth="1"/>
    <col min="13848" max="13848" width="13.28515625" style="891" customWidth="1"/>
    <col min="13849" max="13849" width="28.140625" style="891" customWidth="1"/>
    <col min="13850" max="13850" width="11" style="891" customWidth="1"/>
    <col min="13851" max="13851" width="14.42578125" style="891" customWidth="1"/>
    <col min="13852" max="13852" width="4.140625" style="891" customWidth="1"/>
    <col min="13853" max="13854" width="11" style="891" customWidth="1"/>
    <col min="13855" max="13855" width="14.42578125" style="891" customWidth="1"/>
    <col min="13856" max="13856" width="4.140625" style="891" customWidth="1"/>
    <col min="13857" max="13857" width="14.42578125" style="891" customWidth="1"/>
    <col min="13858" max="14061" width="11" style="891"/>
    <col min="14062" max="14062" width="37" style="891" customWidth="1"/>
    <col min="14063" max="14065" width="12.7109375" style="891" customWidth="1"/>
    <col min="14066" max="14066" width="33.7109375" style="891" customWidth="1"/>
    <col min="14067" max="14067" width="3.7109375" style="891" customWidth="1"/>
    <col min="14068" max="14068" width="16.42578125" style="891" customWidth="1"/>
    <col min="14069" max="14073" width="11.7109375" style="891" customWidth="1"/>
    <col min="14074" max="14074" width="29.7109375" style="891" customWidth="1"/>
    <col min="14075" max="14075" width="20.7109375" style="891" customWidth="1"/>
    <col min="14076" max="14079" width="11" style="891" customWidth="1"/>
    <col min="14080" max="14084" width="14.42578125" style="891" customWidth="1"/>
    <col min="14085" max="14085" width="37.28515625" style="891" customWidth="1"/>
    <col min="14086" max="14087" width="11" style="891" customWidth="1"/>
    <col min="14088" max="14097" width="9.85546875" style="891" customWidth="1"/>
    <col min="14098" max="14101" width="11" style="891" customWidth="1"/>
    <col min="14102" max="14102" width="14.42578125" style="891" customWidth="1"/>
    <col min="14103" max="14103" width="4.140625" style="891" customWidth="1"/>
    <col min="14104" max="14104" width="13.28515625" style="891" customWidth="1"/>
    <col min="14105" max="14105" width="28.140625" style="891" customWidth="1"/>
    <col min="14106" max="14106" width="11" style="891" customWidth="1"/>
    <col min="14107" max="14107" width="14.42578125" style="891" customWidth="1"/>
    <col min="14108" max="14108" width="4.140625" style="891" customWidth="1"/>
    <col min="14109" max="14110" width="11" style="891" customWidth="1"/>
    <col min="14111" max="14111" width="14.42578125" style="891" customWidth="1"/>
    <col min="14112" max="14112" width="4.140625" style="891" customWidth="1"/>
    <col min="14113" max="14113" width="14.42578125" style="891" customWidth="1"/>
    <col min="14114" max="14317" width="11" style="891"/>
    <col min="14318" max="14318" width="37" style="891" customWidth="1"/>
    <col min="14319" max="14321" width="12.7109375" style="891" customWidth="1"/>
    <col min="14322" max="14322" width="33.7109375" style="891" customWidth="1"/>
    <col min="14323" max="14323" width="3.7109375" style="891" customWidth="1"/>
    <col min="14324" max="14324" width="16.42578125" style="891" customWidth="1"/>
    <col min="14325" max="14329" width="11.7109375" style="891" customWidth="1"/>
    <col min="14330" max="14330" width="29.7109375" style="891" customWidth="1"/>
    <col min="14331" max="14331" width="20.7109375" style="891" customWidth="1"/>
    <col min="14332" max="14335" width="11" style="891" customWidth="1"/>
    <col min="14336" max="14340" width="14.42578125" style="891" customWidth="1"/>
    <col min="14341" max="14341" width="37.28515625" style="891" customWidth="1"/>
    <col min="14342" max="14343" width="11" style="891" customWidth="1"/>
    <col min="14344" max="14353" width="9.85546875" style="891" customWidth="1"/>
    <col min="14354" max="14357" width="11" style="891" customWidth="1"/>
    <col min="14358" max="14358" width="14.42578125" style="891" customWidth="1"/>
    <col min="14359" max="14359" width="4.140625" style="891" customWidth="1"/>
    <col min="14360" max="14360" width="13.28515625" style="891" customWidth="1"/>
    <col min="14361" max="14361" width="28.140625" style="891" customWidth="1"/>
    <col min="14362" max="14362" width="11" style="891" customWidth="1"/>
    <col min="14363" max="14363" width="14.42578125" style="891" customWidth="1"/>
    <col min="14364" max="14364" width="4.140625" style="891" customWidth="1"/>
    <col min="14365" max="14366" width="11" style="891" customWidth="1"/>
    <col min="14367" max="14367" width="14.42578125" style="891" customWidth="1"/>
    <col min="14368" max="14368" width="4.140625" style="891" customWidth="1"/>
    <col min="14369" max="14369" width="14.42578125" style="891" customWidth="1"/>
    <col min="14370" max="14573" width="11" style="891"/>
    <col min="14574" max="14574" width="37" style="891" customWidth="1"/>
    <col min="14575" max="14577" width="12.7109375" style="891" customWidth="1"/>
    <col min="14578" max="14578" width="33.7109375" style="891" customWidth="1"/>
    <col min="14579" max="14579" width="3.7109375" style="891" customWidth="1"/>
    <col min="14580" max="14580" width="16.42578125" style="891" customWidth="1"/>
    <col min="14581" max="14585" width="11.7109375" style="891" customWidth="1"/>
    <col min="14586" max="14586" width="29.7109375" style="891" customWidth="1"/>
    <col min="14587" max="14587" width="20.7109375" style="891" customWidth="1"/>
    <col min="14588" max="14591" width="11" style="891" customWidth="1"/>
    <col min="14592" max="14596" width="14.42578125" style="891" customWidth="1"/>
    <col min="14597" max="14597" width="37.28515625" style="891" customWidth="1"/>
    <col min="14598" max="14599" width="11" style="891" customWidth="1"/>
    <col min="14600" max="14609" width="9.85546875" style="891" customWidth="1"/>
    <col min="14610" max="14613" width="11" style="891" customWidth="1"/>
    <col min="14614" max="14614" width="14.42578125" style="891" customWidth="1"/>
    <col min="14615" max="14615" width="4.140625" style="891" customWidth="1"/>
    <col min="14616" max="14616" width="13.28515625" style="891" customWidth="1"/>
    <col min="14617" max="14617" width="28.140625" style="891" customWidth="1"/>
    <col min="14618" max="14618" width="11" style="891" customWidth="1"/>
    <col min="14619" max="14619" width="14.42578125" style="891" customWidth="1"/>
    <col min="14620" max="14620" width="4.140625" style="891" customWidth="1"/>
    <col min="14621" max="14622" width="11" style="891" customWidth="1"/>
    <col min="14623" max="14623" width="14.42578125" style="891" customWidth="1"/>
    <col min="14624" max="14624" width="4.140625" style="891" customWidth="1"/>
    <col min="14625" max="14625" width="14.42578125" style="891" customWidth="1"/>
    <col min="14626" max="14829" width="11" style="891"/>
    <col min="14830" max="14830" width="37" style="891" customWidth="1"/>
    <col min="14831" max="14833" width="12.7109375" style="891" customWidth="1"/>
    <col min="14834" max="14834" width="33.7109375" style="891" customWidth="1"/>
    <col min="14835" max="14835" width="3.7109375" style="891" customWidth="1"/>
    <col min="14836" max="14836" width="16.42578125" style="891" customWidth="1"/>
    <col min="14837" max="14841" width="11.7109375" style="891" customWidth="1"/>
    <col min="14842" max="14842" width="29.7109375" style="891" customWidth="1"/>
    <col min="14843" max="14843" width="20.7109375" style="891" customWidth="1"/>
    <col min="14844" max="14847" width="11" style="891" customWidth="1"/>
    <col min="14848" max="14852" width="14.42578125" style="891" customWidth="1"/>
    <col min="14853" max="14853" width="37.28515625" style="891" customWidth="1"/>
    <col min="14854" max="14855" width="11" style="891" customWidth="1"/>
    <col min="14856" max="14865" width="9.85546875" style="891" customWidth="1"/>
    <col min="14866" max="14869" width="11" style="891" customWidth="1"/>
    <col min="14870" max="14870" width="14.42578125" style="891" customWidth="1"/>
    <col min="14871" max="14871" width="4.140625" style="891" customWidth="1"/>
    <col min="14872" max="14872" width="13.28515625" style="891" customWidth="1"/>
    <col min="14873" max="14873" width="28.140625" style="891" customWidth="1"/>
    <col min="14874" max="14874" width="11" style="891" customWidth="1"/>
    <col min="14875" max="14875" width="14.42578125" style="891" customWidth="1"/>
    <col min="14876" max="14876" width="4.140625" style="891" customWidth="1"/>
    <col min="14877" max="14878" width="11" style="891" customWidth="1"/>
    <col min="14879" max="14879" width="14.42578125" style="891" customWidth="1"/>
    <col min="14880" max="14880" width="4.140625" style="891" customWidth="1"/>
    <col min="14881" max="14881" width="14.42578125" style="891" customWidth="1"/>
    <col min="14882" max="15085" width="11" style="891"/>
    <col min="15086" max="15086" width="37" style="891" customWidth="1"/>
    <col min="15087" max="15089" width="12.7109375" style="891" customWidth="1"/>
    <col min="15090" max="15090" width="33.7109375" style="891" customWidth="1"/>
    <col min="15091" max="15091" width="3.7109375" style="891" customWidth="1"/>
    <col min="15092" max="15092" width="16.42578125" style="891" customWidth="1"/>
    <col min="15093" max="15097" width="11.7109375" style="891" customWidth="1"/>
    <col min="15098" max="15098" width="29.7109375" style="891" customWidth="1"/>
    <col min="15099" max="15099" width="20.7109375" style="891" customWidth="1"/>
    <col min="15100" max="15103" width="11" style="891" customWidth="1"/>
    <col min="15104" max="15108" width="14.42578125" style="891" customWidth="1"/>
    <col min="15109" max="15109" width="37.28515625" style="891" customWidth="1"/>
    <col min="15110" max="15111" width="11" style="891" customWidth="1"/>
    <col min="15112" max="15121" width="9.85546875" style="891" customWidth="1"/>
    <col min="15122" max="15125" width="11" style="891" customWidth="1"/>
    <col min="15126" max="15126" width="14.42578125" style="891" customWidth="1"/>
    <col min="15127" max="15127" width="4.140625" style="891" customWidth="1"/>
    <col min="15128" max="15128" width="13.28515625" style="891" customWidth="1"/>
    <col min="15129" max="15129" width="28.140625" style="891" customWidth="1"/>
    <col min="15130" max="15130" width="11" style="891" customWidth="1"/>
    <col min="15131" max="15131" width="14.42578125" style="891" customWidth="1"/>
    <col min="15132" max="15132" width="4.140625" style="891" customWidth="1"/>
    <col min="15133" max="15134" width="11" style="891" customWidth="1"/>
    <col min="15135" max="15135" width="14.42578125" style="891" customWidth="1"/>
    <col min="15136" max="15136" width="4.140625" style="891" customWidth="1"/>
    <col min="15137" max="15137" width="14.42578125" style="891" customWidth="1"/>
    <col min="15138" max="15341" width="11" style="891"/>
    <col min="15342" max="15342" width="37" style="891" customWidth="1"/>
    <col min="15343" max="15345" width="12.7109375" style="891" customWidth="1"/>
    <col min="15346" max="15346" width="33.7109375" style="891" customWidth="1"/>
    <col min="15347" max="15347" width="3.7109375" style="891" customWidth="1"/>
    <col min="15348" max="15348" width="16.42578125" style="891" customWidth="1"/>
    <col min="15349" max="15353" width="11.7109375" style="891" customWidth="1"/>
    <col min="15354" max="15354" width="29.7109375" style="891" customWidth="1"/>
    <col min="15355" max="15355" width="20.7109375" style="891" customWidth="1"/>
    <col min="15356" max="15359" width="11" style="891" customWidth="1"/>
    <col min="15360" max="15364" width="14.42578125" style="891" customWidth="1"/>
    <col min="15365" max="15365" width="37.28515625" style="891" customWidth="1"/>
    <col min="15366" max="15367" width="11" style="891" customWidth="1"/>
    <col min="15368" max="15377" width="9.85546875" style="891" customWidth="1"/>
    <col min="15378" max="15381" width="11" style="891" customWidth="1"/>
    <col min="15382" max="15382" width="14.42578125" style="891" customWidth="1"/>
    <col min="15383" max="15383" width="4.140625" style="891" customWidth="1"/>
    <col min="15384" max="15384" width="13.28515625" style="891" customWidth="1"/>
    <col min="15385" max="15385" width="28.140625" style="891" customWidth="1"/>
    <col min="15386" max="15386" width="11" style="891" customWidth="1"/>
    <col min="15387" max="15387" width="14.42578125" style="891" customWidth="1"/>
    <col min="15388" max="15388" width="4.140625" style="891" customWidth="1"/>
    <col min="15389" max="15390" width="11" style="891" customWidth="1"/>
    <col min="15391" max="15391" width="14.42578125" style="891" customWidth="1"/>
    <col min="15392" max="15392" width="4.140625" style="891" customWidth="1"/>
    <col min="15393" max="15393" width="14.42578125" style="891" customWidth="1"/>
    <col min="15394" max="15597" width="11" style="891"/>
    <col min="15598" max="15598" width="37" style="891" customWidth="1"/>
    <col min="15599" max="15601" width="12.7109375" style="891" customWidth="1"/>
    <col min="15602" max="15602" width="33.7109375" style="891" customWidth="1"/>
    <col min="15603" max="15603" width="3.7109375" style="891" customWidth="1"/>
    <col min="15604" max="15604" width="16.42578125" style="891" customWidth="1"/>
    <col min="15605" max="15609" width="11.7109375" style="891" customWidth="1"/>
    <col min="15610" max="15610" width="29.7109375" style="891" customWidth="1"/>
    <col min="15611" max="15611" width="20.7109375" style="891" customWidth="1"/>
    <col min="15612" max="15615" width="11" style="891" customWidth="1"/>
    <col min="15616" max="15620" width="14.42578125" style="891" customWidth="1"/>
    <col min="15621" max="15621" width="37.28515625" style="891" customWidth="1"/>
    <col min="15622" max="15623" width="11" style="891" customWidth="1"/>
    <col min="15624" max="15633" width="9.85546875" style="891" customWidth="1"/>
    <col min="15634" max="15637" width="11" style="891" customWidth="1"/>
    <col min="15638" max="15638" width="14.42578125" style="891" customWidth="1"/>
    <col min="15639" max="15639" width="4.140625" style="891" customWidth="1"/>
    <col min="15640" max="15640" width="13.28515625" style="891" customWidth="1"/>
    <col min="15641" max="15641" width="28.140625" style="891" customWidth="1"/>
    <col min="15642" max="15642" width="11" style="891" customWidth="1"/>
    <col min="15643" max="15643" width="14.42578125" style="891" customWidth="1"/>
    <col min="15644" max="15644" width="4.140625" style="891" customWidth="1"/>
    <col min="15645" max="15646" width="11" style="891" customWidth="1"/>
    <col min="15647" max="15647" width="14.42578125" style="891" customWidth="1"/>
    <col min="15648" max="15648" width="4.140625" style="891" customWidth="1"/>
    <col min="15649" max="15649" width="14.42578125" style="891" customWidth="1"/>
    <col min="15650" max="15853" width="11" style="891"/>
    <col min="15854" max="15854" width="37" style="891" customWidth="1"/>
    <col min="15855" max="15857" width="12.7109375" style="891" customWidth="1"/>
    <col min="15858" max="15858" width="33.7109375" style="891" customWidth="1"/>
    <col min="15859" max="15859" width="3.7109375" style="891" customWidth="1"/>
    <col min="15860" max="15860" width="16.42578125" style="891" customWidth="1"/>
    <col min="15861" max="15865" width="11.7109375" style="891" customWidth="1"/>
    <col min="15866" max="15866" width="29.7109375" style="891" customWidth="1"/>
    <col min="15867" max="15867" width="20.7109375" style="891" customWidth="1"/>
    <col min="15868" max="15871" width="11" style="891" customWidth="1"/>
    <col min="15872" max="15876" width="14.42578125" style="891" customWidth="1"/>
    <col min="15877" max="15877" width="37.28515625" style="891" customWidth="1"/>
    <col min="15878" max="15879" width="11" style="891" customWidth="1"/>
    <col min="15880" max="15889" width="9.85546875" style="891" customWidth="1"/>
    <col min="15890" max="15893" width="11" style="891" customWidth="1"/>
    <col min="15894" max="15894" width="14.42578125" style="891" customWidth="1"/>
    <col min="15895" max="15895" width="4.140625" style="891" customWidth="1"/>
    <col min="15896" max="15896" width="13.28515625" style="891" customWidth="1"/>
    <col min="15897" max="15897" width="28.140625" style="891" customWidth="1"/>
    <col min="15898" max="15898" width="11" style="891" customWidth="1"/>
    <col min="15899" max="15899" width="14.42578125" style="891" customWidth="1"/>
    <col min="15900" max="15900" width="4.140625" style="891" customWidth="1"/>
    <col min="15901" max="15902" width="11" style="891" customWidth="1"/>
    <col min="15903" max="15903" width="14.42578125" style="891" customWidth="1"/>
    <col min="15904" max="15904" width="4.140625" style="891" customWidth="1"/>
    <col min="15905" max="15905" width="14.42578125" style="891" customWidth="1"/>
    <col min="15906" max="16109" width="11" style="891"/>
    <col min="16110" max="16110" width="37" style="891" customWidth="1"/>
    <col min="16111" max="16113" width="12.7109375" style="891" customWidth="1"/>
    <col min="16114" max="16114" width="33.7109375" style="891" customWidth="1"/>
    <col min="16115" max="16115" width="3.7109375" style="891" customWidth="1"/>
    <col min="16116" max="16116" width="16.42578125" style="891" customWidth="1"/>
    <col min="16117" max="16121" width="11.7109375" style="891" customWidth="1"/>
    <col min="16122" max="16122" width="29.7109375" style="891" customWidth="1"/>
    <col min="16123" max="16123" width="20.7109375" style="891" customWidth="1"/>
    <col min="16124" max="16127" width="11" style="891" customWidth="1"/>
    <col min="16128" max="16132" width="14.42578125" style="891" customWidth="1"/>
    <col min="16133" max="16133" width="37.28515625" style="891" customWidth="1"/>
    <col min="16134" max="16135" width="11" style="891" customWidth="1"/>
    <col min="16136" max="16145" width="9.85546875" style="891" customWidth="1"/>
    <col min="16146" max="16149" width="11" style="891" customWidth="1"/>
    <col min="16150" max="16150" width="14.42578125" style="891" customWidth="1"/>
    <col min="16151" max="16151" width="4.140625" style="891" customWidth="1"/>
    <col min="16152" max="16152" width="13.28515625" style="891" customWidth="1"/>
    <col min="16153" max="16153" width="28.140625" style="891" customWidth="1"/>
    <col min="16154" max="16154" width="11" style="891" customWidth="1"/>
    <col min="16155" max="16155" width="14.42578125" style="891" customWidth="1"/>
    <col min="16156" max="16156" width="4.140625" style="891" customWidth="1"/>
    <col min="16157" max="16158" width="11" style="891" customWidth="1"/>
    <col min="16159" max="16159" width="14.42578125" style="891" customWidth="1"/>
    <col min="16160" max="16160" width="4.140625" style="891" customWidth="1"/>
    <col min="16161" max="16161" width="14.42578125" style="891" customWidth="1"/>
    <col min="16162" max="16384" width="11" style="891"/>
  </cols>
  <sheetData>
    <row r="1" spans="1:5" ht="24.75" customHeight="1">
      <c r="A1" s="890" t="s">
        <v>638</v>
      </c>
      <c r="D1" s="2564" t="s">
        <v>639</v>
      </c>
      <c r="E1" s="2564"/>
    </row>
    <row r="2" spans="1:5" ht="18.95" customHeight="1">
      <c r="E2" s="892"/>
    </row>
    <row r="3" spans="1:5" ht="20.25">
      <c r="A3" s="1314" t="s">
        <v>640</v>
      </c>
      <c r="B3" s="1315"/>
      <c r="C3" s="1315"/>
      <c r="D3" s="1315"/>
      <c r="E3" s="896" t="s">
        <v>1726</v>
      </c>
    </row>
    <row r="4" spans="1:5" ht="12" customHeight="1">
      <c r="A4" s="893"/>
      <c r="E4" s="894"/>
    </row>
    <row r="5" spans="1:5" ht="16.5" customHeight="1">
      <c r="B5" s="1364" t="str">
        <f>LEFT(C5,4)+1&amp;"-"&amp;RIGHT(C5,4)+1</f>
        <v>2023-2024</v>
      </c>
      <c r="C5" s="1364" t="str">
        <f>LEFT(D5,4)+1&amp;"-"&amp;RIGHT(D5,4)+1</f>
        <v>2022-2023</v>
      </c>
      <c r="D5" s="895" t="s">
        <v>1820</v>
      </c>
      <c r="E5" s="896"/>
    </row>
    <row r="6" spans="1:5" ht="8.1" customHeight="1">
      <c r="B6" s="1333"/>
      <c r="D6" s="898"/>
      <c r="E6" s="894"/>
    </row>
    <row r="7" spans="1:5" ht="12" customHeight="1">
      <c r="A7" s="899" t="s">
        <v>262</v>
      </c>
      <c r="B7" s="1333">
        <v>1368</v>
      </c>
      <c r="C7" s="1333">
        <v>1272</v>
      </c>
      <c r="D7" s="1333">
        <v>1157</v>
      </c>
      <c r="E7" s="1319" t="s">
        <v>261</v>
      </c>
    </row>
    <row r="8" spans="1:5" s="901" customFormat="1" ht="12" customHeight="1">
      <c r="A8" s="899" t="s">
        <v>641</v>
      </c>
      <c r="B8" s="1333">
        <v>7104</v>
      </c>
      <c r="C8" s="1333">
        <v>6808</v>
      </c>
      <c r="D8" s="1333">
        <v>6483</v>
      </c>
      <c r="E8" s="1319" t="s">
        <v>642</v>
      </c>
    </row>
    <row r="9" spans="1:5" s="901" customFormat="1" ht="5.25" customHeight="1">
      <c r="A9" s="899"/>
      <c r="D9" s="902"/>
      <c r="E9" s="1319"/>
    </row>
    <row r="10" spans="1:5" s="903" customFormat="1" ht="12" customHeight="1">
      <c r="A10" s="2266" t="s">
        <v>643</v>
      </c>
      <c r="B10" s="2267"/>
      <c r="C10" s="2267"/>
      <c r="D10" s="2267"/>
      <c r="E10" s="2268" t="s">
        <v>644</v>
      </c>
    </row>
    <row r="11" spans="1:5" s="905" customFormat="1" ht="12" customHeight="1">
      <c r="A11" s="2269" t="s">
        <v>530</v>
      </c>
      <c r="B11" s="2270">
        <f>SUM(B12:B20)</f>
        <v>48668</v>
      </c>
      <c r="C11" s="2270">
        <f>SUM(C12:C20)</f>
        <v>45369</v>
      </c>
      <c r="D11" s="2270">
        <f>SUM(D12:D20)</f>
        <v>40535</v>
      </c>
      <c r="E11" s="2271" t="s">
        <v>553</v>
      </c>
    </row>
    <row r="12" spans="1:5" s="905" customFormat="1" ht="11.1" customHeight="1">
      <c r="A12" s="2272" t="s">
        <v>554</v>
      </c>
      <c r="B12" s="2273">
        <v>326</v>
      </c>
      <c r="C12" s="2273">
        <v>308</v>
      </c>
      <c r="D12" s="2273">
        <v>205</v>
      </c>
      <c r="E12" s="2272" t="s">
        <v>2310</v>
      </c>
    </row>
    <row r="13" spans="1:5" s="905" customFormat="1" ht="11.1" customHeight="1">
      <c r="A13" s="2272" t="s">
        <v>2315</v>
      </c>
      <c r="B13" s="2273">
        <v>497</v>
      </c>
      <c r="C13" s="2273">
        <v>568</v>
      </c>
      <c r="D13" s="2273">
        <v>466</v>
      </c>
      <c r="E13" s="2272" t="s">
        <v>2312</v>
      </c>
    </row>
    <row r="14" spans="1:5" s="905" customFormat="1" ht="13.5" customHeight="1">
      <c r="A14" s="2272" t="s">
        <v>2416</v>
      </c>
      <c r="B14" s="2273">
        <v>17</v>
      </c>
      <c r="C14" s="2273">
        <v>0</v>
      </c>
      <c r="D14" s="2273">
        <v>0</v>
      </c>
      <c r="E14" s="2272" t="s">
        <v>2417</v>
      </c>
    </row>
    <row r="15" spans="1:5" s="905" customFormat="1" ht="11.1" customHeight="1">
      <c r="A15" s="2272" t="s">
        <v>2419</v>
      </c>
      <c r="B15" s="2273">
        <v>450</v>
      </c>
      <c r="C15" s="2273">
        <v>455</v>
      </c>
      <c r="D15" s="2273">
        <v>659</v>
      </c>
      <c r="E15" s="2272" t="s">
        <v>2418</v>
      </c>
    </row>
    <row r="16" spans="1:5" s="905" customFormat="1" ht="11.1" customHeight="1">
      <c r="A16" s="2272" t="s">
        <v>646</v>
      </c>
      <c r="B16" s="2273">
        <v>46717</v>
      </c>
      <c r="C16" s="2273">
        <v>43410</v>
      </c>
      <c r="D16" s="2273">
        <v>38756</v>
      </c>
      <c r="E16" s="2272" t="s">
        <v>1793</v>
      </c>
    </row>
    <row r="17" spans="1:5" s="905" customFormat="1" ht="11.1" customHeight="1">
      <c r="A17" s="2272" t="s">
        <v>647</v>
      </c>
      <c r="B17" s="2273">
        <v>350</v>
      </c>
      <c r="C17" s="2273">
        <v>261</v>
      </c>
      <c r="D17" s="2273">
        <v>234</v>
      </c>
      <c r="E17" s="2272" t="s">
        <v>1794</v>
      </c>
    </row>
    <row r="18" spans="1:5" s="905" customFormat="1" ht="11.1" customHeight="1">
      <c r="A18" s="2272" t="s">
        <v>648</v>
      </c>
      <c r="B18" s="2273">
        <v>299</v>
      </c>
      <c r="C18" s="2273">
        <v>283</v>
      </c>
      <c r="D18" s="2273">
        <v>153</v>
      </c>
      <c r="E18" s="2272" t="s">
        <v>1795</v>
      </c>
    </row>
    <row r="19" spans="1:5" s="905" customFormat="1" ht="11.1" customHeight="1">
      <c r="A19" s="2272" t="s">
        <v>566</v>
      </c>
      <c r="B19" s="2273">
        <v>0</v>
      </c>
      <c r="C19" s="2273">
        <v>45</v>
      </c>
      <c r="D19" s="2273">
        <v>9</v>
      </c>
      <c r="E19" s="2272" t="s">
        <v>1796</v>
      </c>
    </row>
    <row r="20" spans="1:5" s="905" customFormat="1" ht="11.1" customHeight="1">
      <c r="A20" s="2272" t="s">
        <v>568</v>
      </c>
      <c r="B20" s="2273">
        <v>12</v>
      </c>
      <c r="C20" s="2273">
        <v>39</v>
      </c>
      <c r="D20" s="2273">
        <v>53</v>
      </c>
      <c r="E20" s="2272" t="s">
        <v>2313</v>
      </c>
    </row>
    <row r="21" spans="1:5" s="908" customFormat="1" ht="18.75" customHeight="1">
      <c r="A21" s="2274" t="s">
        <v>649</v>
      </c>
      <c r="B21" s="2270">
        <f>SUM(B22:B33)</f>
        <v>46228</v>
      </c>
      <c r="C21" s="2270">
        <f>SUM(C22:C33)</f>
        <v>41733</v>
      </c>
      <c r="D21" s="2270">
        <f>SUM(D22:D33)</f>
        <v>39763</v>
      </c>
      <c r="E21" s="2275" t="s">
        <v>650</v>
      </c>
    </row>
    <row r="22" spans="1:5" s="905" customFormat="1" ht="11.1" customHeight="1">
      <c r="A22" s="2272" t="s">
        <v>554</v>
      </c>
      <c r="B22" s="2273">
        <v>343</v>
      </c>
      <c r="C22" s="2273">
        <v>288</v>
      </c>
      <c r="D22" s="2273">
        <v>390</v>
      </c>
      <c r="E22" s="2272" t="s">
        <v>2310</v>
      </c>
    </row>
    <row r="23" spans="1:5" s="905" customFormat="1" ht="11.1" customHeight="1">
      <c r="A23" s="2272" t="s">
        <v>2314</v>
      </c>
      <c r="B23" s="2273">
        <v>687</v>
      </c>
      <c r="C23" s="2273">
        <v>537</v>
      </c>
      <c r="D23" s="2273">
        <v>658</v>
      </c>
      <c r="E23" s="2272" t="s">
        <v>2312</v>
      </c>
    </row>
    <row r="24" spans="1:5" s="905" customFormat="1" ht="11.1" customHeight="1">
      <c r="A24" s="2272" t="s">
        <v>2422</v>
      </c>
      <c r="B24" s="2273">
        <v>6</v>
      </c>
      <c r="C24" s="2273">
        <v>0</v>
      </c>
      <c r="D24" s="2273">
        <v>0</v>
      </c>
      <c r="E24" s="2272" t="s">
        <v>731</v>
      </c>
    </row>
    <row r="25" spans="1:5" s="905" customFormat="1" ht="11.1" customHeight="1">
      <c r="A25" s="2272" t="s">
        <v>651</v>
      </c>
      <c r="B25" s="2273">
        <v>511</v>
      </c>
      <c r="C25" s="2273">
        <v>755</v>
      </c>
      <c r="D25" s="2273">
        <v>2119</v>
      </c>
      <c r="E25" s="2272" t="s">
        <v>1798</v>
      </c>
    </row>
    <row r="26" spans="1:5" s="905" customFormat="1" ht="11.1" customHeight="1">
      <c r="A26" s="2272" t="s">
        <v>652</v>
      </c>
      <c r="B26" s="2273">
        <v>21824</v>
      </c>
      <c r="C26" s="2273">
        <v>19781</v>
      </c>
      <c r="D26" s="2273">
        <v>17600</v>
      </c>
      <c r="E26" s="2272" t="s">
        <v>1799</v>
      </c>
    </row>
    <row r="27" spans="1:5" s="905" customFormat="1" ht="11.1" customHeight="1">
      <c r="A27" s="2276" t="s">
        <v>653</v>
      </c>
      <c r="B27" s="2273">
        <v>215</v>
      </c>
      <c r="C27" s="2273">
        <v>188</v>
      </c>
      <c r="D27" s="2273">
        <v>209</v>
      </c>
      <c r="E27" s="2272" t="s">
        <v>1800</v>
      </c>
    </row>
    <row r="28" spans="1:5" s="905" customFormat="1" ht="11.1" customHeight="1">
      <c r="A28" s="2276" t="s">
        <v>1715</v>
      </c>
      <c r="B28" s="2273">
        <v>142</v>
      </c>
      <c r="C28" s="2273">
        <v>171</v>
      </c>
      <c r="D28" s="2273">
        <v>133</v>
      </c>
      <c r="E28" s="2272" t="s">
        <v>1801</v>
      </c>
    </row>
    <row r="29" spans="1:5" s="905" customFormat="1" ht="11.1" customHeight="1">
      <c r="A29" s="2276" t="s">
        <v>654</v>
      </c>
      <c r="B29" s="2273">
        <v>14604</v>
      </c>
      <c r="C29" s="2273">
        <v>12699</v>
      </c>
      <c r="D29" s="2273">
        <v>11388</v>
      </c>
      <c r="E29" s="2272" t="s">
        <v>1802</v>
      </c>
    </row>
    <row r="30" spans="1:5" s="905" customFormat="1" ht="11.1" customHeight="1">
      <c r="A30" s="2276" t="s">
        <v>655</v>
      </c>
      <c r="B30" s="2273">
        <v>7495</v>
      </c>
      <c r="C30" s="2273">
        <v>6755</v>
      </c>
      <c r="D30" s="2273">
        <v>6791</v>
      </c>
      <c r="E30" s="2272" t="s">
        <v>2317</v>
      </c>
    </row>
    <row r="31" spans="1:5" s="905" customFormat="1" ht="11.1" customHeight="1">
      <c r="A31" s="2276" t="s">
        <v>1852</v>
      </c>
      <c r="B31" s="2273">
        <v>281</v>
      </c>
      <c r="C31" s="2273">
        <v>391</v>
      </c>
      <c r="D31" s="2273">
        <v>373</v>
      </c>
      <c r="E31" s="2272" t="s">
        <v>2318</v>
      </c>
    </row>
    <row r="32" spans="1:5" s="905" customFormat="1" ht="11.1" customHeight="1">
      <c r="A32" s="2276" t="s">
        <v>2316</v>
      </c>
      <c r="B32" s="2273">
        <v>70</v>
      </c>
      <c r="C32" s="2273">
        <v>64</v>
      </c>
      <c r="D32" s="2273">
        <v>20</v>
      </c>
      <c r="E32" s="2272" t="s">
        <v>1818</v>
      </c>
    </row>
    <row r="33" spans="1:5" s="905" customFormat="1" ht="11.1" customHeight="1">
      <c r="A33" s="2276" t="s">
        <v>568</v>
      </c>
      <c r="B33" s="2273">
        <v>50</v>
      </c>
      <c r="C33" s="2273">
        <v>104</v>
      </c>
      <c r="D33" s="2273">
        <v>82</v>
      </c>
      <c r="E33" s="2272" t="s">
        <v>1797</v>
      </c>
    </row>
    <row r="34" spans="1:5" s="909" customFormat="1" ht="7.5" customHeight="1">
      <c r="A34" s="2272"/>
      <c r="B34" s="2277"/>
      <c r="C34" s="2277"/>
      <c r="D34" s="2277"/>
      <c r="E34" s="2272"/>
    </row>
    <row r="35" spans="1:5" s="905" customFormat="1" ht="17.25" customHeight="1">
      <c r="A35" s="2278" t="s">
        <v>656</v>
      </c>
      <c r="B35" s="2270">
        <f>SUM(B36:B53)</f>
        <v>52067</v>
      </c>
      <c r="C35" s="2270">
        <f>SUM(C36:C53)</f>
        <v>49140</v>
      </c>
      <c r="D35" s="2270">
        <f>SUM(D36:D53)</f>
        <v>44819</v>
      </c>
      <c r="E35" s="2279" t="s">
        <v>657</v>
      </c>
    </row>
    <row r="36" spans="1:5" s="905" customFormat="1" ht="15" customHeight="1">
      <c r="A36" s="2272" t="s">
        <v>658</v>
      </c>
      <c r="B36" s="2273">
        <v>179</v>
      </c>
      <c r="C36" s="2273">
        <v>284</v>
      </c>
      <c r="D36" s="2273">
        <v>288</v>
      </c>
      <c r="E36" s="2280" t="s">
        <v>1803</v>
      </c>
    </row>
    <row r="37" spans="1:5" s="905" customFormat="1" ht="14.1" customHeight="1">
      <c r="A37" s="2272" t="s">
        <v>1804</v>
      </c>
      <c r="B37" s="2273">
        <v>250</v>
      </c>
      <c r="C37" s="2273">
        <v>487</v>
      </c>
      <c r="D37" s="2273">
        <v>447</v>
      </c>
      <c r="E37" s="2280" t="s">
        <v>1805</v>
      </c>
    </row>
    <row r="38" spans="1:5" s="905" customFormat="1" ht="12" customHeight="1">
      <c r="A38" s="2272" t="s">
        <v>659</v>
      </c>
      <c r="B38" s="2273">
        <v>407</v>
      </c>
      <c r="C38" s="2273">
        <v>541</v>
      </c>
      <c r="D38" s="2273">
        <v>555</v>
      </c>
      <c r="E38" s="2280" t="s">
        <v>1806</v>
      </c>
    </row>
    <row r="39" spans="1:5" s="905" customFormat="1" ht="11.1" customHeight="1">
      <c r="A39" s="2272" t="s">
        <v>1807</v>
      </c>
      <c r="B39" s="2273">
        <v>545</v>
      </c>
      <c r="C39" s="2273">
        <v>586</v>
      </c>
      <c r="D39" s="2273">
        <v>465</v>
      </c>
      <c r="E39" s="2280" t="s">
        <v>1808</v>
      </c>
    </row>
    <row r="40" spans="1:5" s="905" customFormat="1" ht="11.1" customHeight="1">
      <c r="A40" s="2272" t="s">
        <v>2422</v>
      </c>
      <c r="B40" s="2273">
        <v>10</v>
      </c>
      <c r="C40" s="2273">
        <v>0</v>
      </c>
      <c r="D40" s="2273">
        <v>0</v>
      </c>
      <c r="E40" s="2272" t="s">
        <v>731</v>
      </c>
    </row>
    <row r="41" spans="1:5" s="905" customFormat="1" ht="11.1" customHeight="1">
      <c r="A41" s="2272" t="s">
        <v>660</v>
      </c>
      <c r="B41" s="2273">
        <v>2591</v>
      </c>
      <c r="C41" s="2273">
        <v>3543</v>
      </c>
      <c r="D41" s="2273">
        <v>3289</v>
      </c>
      <c r="E41" s="2280" t="s">
        <v>1809</v>
      </c>
    </row>
    <row r="42" spans="1:5" s="905" customFormat="1" ht="11.1" customHeight="1">
      <c r="A42" s="2272" t="s">
        <v>1810</v>
      </c>
      <c r="B42" s="2273">
        <v>1805</v>
      </c>
      <c r="C42" s="2273">
        <v>1506</v>
      </c>
      <c r="D42" s="2273">
        <v>1359</v>
      </c>
      <c r="E42" s="2280" t="s">
        <v>2319</v>
      </c>
    </row>
    <row r="43" spans="1:5" s="905" customFormat="1" ht="11.1" customHeight="1">
      <c r="A43" s="2272" t="s">
        <v>661</v>
      </c>
      <c r="B43" s="2273">
        <v>1543</v>
      </c>
      <c r="C43" s="2273">
        <v>2705</v>
      </c>
      <c r="D43" s="2273">
        <v>2592</v>
      </c>
      <c r="E43" s="2280" t="s">
        <v>1811</v>
      </c>
    </row>
    <row r="44" spans="1:5" s="905" customFormat="1" ht="11.1" customHeight="1">
      <c r="A44" s="2272" t="s">
        <v>2420</v>
      </c>
      <c r="B44" s="2273">
        <v>32443</v>
      </c>
      <c r="C44" s="2273">
        <v>27599</v>
      </c>
      <c r="D44" s="2273">
        <v>24011</v>
      </c>
      <c r="E44" s="2280" t="s">
        <v>2421</v>
      </c>
    </row>
    <row r="45" spans="1:5" s="905" customFormat="1" ht="11.1" customHeight="1">
      <c r="A45" s="2272" t="s">
        <v>662</v>
      </c>
      <c r="B45" s="2281">
        <v>0</v>
      </c>
      <c r="C45" s="2281">
        <v>0</v>
      </c>
      <c r="D45" s="2281" t="s">
        <v>1822</v>
      </c>
      <c r="E45" s="2280" t="s">
        <v>1812</v>
      </c>
    </row>
    <row r="46" spans="1:5" s="905" customFormat="1" ht="11.1" customHeight="1">
      <c r="A46" s="2272" t="s">
        <v>663</v>
      </c>
      <c r="B46" s="2273">
        <v>2450</v>
      </c>
      <c r="C46" s="2273">
        <v>1970</v>
      </c>
      <c r="D46" s="2273">
        <v>1930</v>
      </c>
      <c r="E46" s="2280" t="s">
        <v>1813</v>
      </c>
    </row>
    <row r="47" spans="1:5" s="905" customFormat="1" ht="11.1" customHeight="1">
      <c r="A47" s="2272" t="s">
        <v>664</v>
      </c>
      <c r="B47" s="2273">
        <v>0</v>
      </c>
      <c r="C47" s="2273">
        <v>0</v>
      </c>
      <c r="D47" s="2273" t="s">
        <v>1822</v>
      </c>
      <c r="E47" s="2280" t="s">
        <v>1814</v>
      </c>
    </row>
    <row r="48" spans="1:5" s="901" customFormat="1" ht="11.1" customHeight="1">
      <c r="A48" s="2272" t="s">
        <v>665</v>
      </c>
      <c r="B48" s="2273">
        <v>1694</v>
      </c>
      <c r="C48" s="2273">
        <v>1732</v>
      </c>
      <c r="D48" s="2273">
        <v>1975</v>
      </c>
      <c r="E48" s="2280" t="s">
        <v>1815</v>
      </c>
    </row>
    <row r="49" spans="1:5" s="901" customFormat="1" ht="11.1" customHeight="1">
      <c r="A49" s="2272" t="s">
        <v>666</v>
      </c>
      <c r="B49" s="2273">
        <v>6770</v>
      </c>
      <c r="C49" s="2273">
        <v>6570</v>
      </c>
      <c r="D49" s="2273">
        <v>6330</v>
      </c>
      <c r="E49" s="2280" t="s">
        <v>1816</v>
      </c>
    </row>
    <row r="50" spans="1:5" s="901" customFormat="1" ht="11.1" customHeight="1">
      <c r="A50" s="2272" t="s">
        <v>667</v>
      </c>
      <c r="B50" s="2273">
        <v>1062</v>
      </c>
      <c r="C50" s="2273">
        <v>1152</v>
      </c>
      <c r="D50" s="2273">
        <v>1090</v>
      </c>
      <c r="E50" s="2280" t="s">
        <v>1817</v>
      </c>
    </row>
    <row r="51" spans="1:5" s="901" customFormat="1" ht="11.1" customHeight="1">
      <c r="A51" s="2272" t="s">
        <v>1852</v>
      </c>
      <c r="B51" s="2273">
        <v>204</v>
      </c>
      <c r="C51" s="2273">
        <v>334</v>
      </c>
      <c r="D51" s="2273">
        <v>337</v>
      </c>
      <c r="E51" s="2280" t="s">
        <v>2318</v>
      </c>
    </row>
    <row r="52" spans="1:5" s="910" customFormat="1" ht="11.1" customHeight="1">
      <c r="A52" s="2272" t="s">
        <v>2316</v>
      </c>
      <c r="B52" s="2273">
        <v>76</v>
      </c>
      <c r="C52" s="2273">
        <v>24</v>
      </c>
      <c r="D52" s="2273">
        <v>39</v>
      </c>
      <c r="E52" s="2280" t="s">
        <v>1818</v>
      </c>
    </row>
    <row r="53" spans="1:5" s="910" customFormat="1" ht="11.1" customHeight="1">
      <c r="A53" s="2272" t="s">
        <v>568</v>
      </c>
      <c r="B53" s="2273">
        <v>38</v>
      </c>
      <c r="C53" s="2273">
        <v>107</v>
      </c>
      <c r="D53" s="2273">
        <v>112</v>
      </c>
      <c r="E53" s="2280" t="s">
        <v>2313</v>
      </c>
    </row>
    <row r="54" spans="1:5" s="901" customFormat="1" ht="13.5" customHeight="1">
      <c r="A54" s="2282" t="s">
        <v>668</v>
      </c>
      <c r="B54" s="2270">
        <f>B11+B21+B35</f>
        <v>146963</v>
      </c>
      <c r="C54" s="2270">
        <f>C11+C21+C35</f>
        <v>136242</v>
      </c>
      <c r="D54" s="2270">
        <f>D11+D21+D35</f>
        <v>125117</v>
      </c>
      <c r="E54" s="2275" t="s">
        <v>15</v>
      </c>
    </row>
    <row r="55" spans="1:5" ht="6.75" customHeight="1">
      <c r="A55" s="2283"/>
      <c r="B55" s="2281"/>
      <c r="C55" s="2281"/>
      <c r="D55" s="2281"/>
      <c r="E55" s="2275"/>
    </row>
    <row r="56" spans="1:5" ht="12.75" customHeight="1">
      <c r="A56" s="2270" t="s">
        <v>669</v>
      </c>
      <c r="B56" s="2281"/>
      <c r="C56" s="2267"/>
      <c r="D56" s="2284"/>
      <c r="E56" s="2268" t="s">
        <v>670</v>
      </c>
    </row>
    <row r="57" spans="1:5" s="903" customFormat="1" ht="12" customHeight="1">
      <c r="A57" s="2269" t="s">
        <v>530</v>
      </c>
      <c r="B57" s="2270">
        <f>SUM(B58:B66)</f>
        <v>24111</v>
      </c>
      <c r="C57" s="2270">
        <f>SUM(C58:C66)</f>
        <v>22318</v>
      </c>
      <c r="D57" s="2270">
        <f>SUM(D58:D66)</f>
        <v>20166</v>
      </c>
      <c r="E57" s="2271" t="s">
        <v>553</v>
      </c>
    </row>
    <row r="58" spans="1:5" s="905" customFormat="1" ht="12" customHeight="1">
      <c r="A58" s="2272" t="s">
        <v>554</v>
      </c>
      <c r="B58" s="2273">
        <v>136</v>
      </c>
      <c r="C58" s="2273">
        <v>102</v>
      </c>
      <c r="D58" s="2273">
        <v>69</v>
      </c>
      <c r="E58" s="2272" t="s">
        <v>1819</v>
      </c>
    </row>
    <row r="59" spans="1:5" s="905" customFormat="1" ht="11.1" customHeight="1">
      <c r="A59" s="2272" t="s">
        <v>2315</v>
      </c>
      <c r="B59" s="2273">
        <v>176</v>
      </c>
      <c r="C59" s="2273">
        <v>169</v>
      </c>
      <c r="D59" s="2273">
        <v>165</v>
      </c>
      <c r="E59" s="2272" t="s">
        <v>2424</v>
      </c>
    </row>
    <row r="60" spans="1:5" s="905" customFormat="1" ht="11.1" customHeight="1">
      <c r="A60" s="2272" t="s">
        <v>2416</v>
      </c>
      <c r="B60" s="2273">
        <v>0</v>
      </c>
      <c r="C60" s="2273">
        <v>0</v>
      </c>
      <c r="D60" s="2273">
        <v>0</v>
      </c>
      <c r="E60" s="2272" t="s">
        <v>2417</v>
      </c>
    </row>
    <row r="61" spans="1:5" s="905" customFormat="1" ht="11.1" customHeight="1">
      <c r="A61" s="2272" t="s">
        <v>645</v>
      </c>
      <c r="B61" s="2273">
        <v>179</v>
      </c>
      <c r="C61" s="2273">
        <v>145</v>
      </c>
      <c r="D61" s="2273">
        <v>213</v>
      </c>
      <c r="E61" s="2272" t="s">
        <v>2423</v>
      </c>
    </row>
    <row r="62" spans="1:5" s="905" customFormat="1" ht="11.1" customHeight="1">
      <c r="A62" s="2272" t="s">
        <v>646</v>
      </c>
      <c r="B62" s="2273">
        <v>23303</v>
      </c>
      <c r="C62" s="2273">
        <v>21588</v>
      </c>
      <c r="D62" s="2273">
        <v>19520</v>
      </c>
      <c r="E62" s="2272" t="s">
        <v>1793</v>
      </c>
    </row>
    <row r="63" spans="1:5" s="905" customFormat="1" ht="11.1" customHeight="1">
      <c r="A63" s="2272" t="s">
        <v>647</v>
      </c>
      <c r="B63" s="2273">
        <v>155</v>
      </c>
      <c r="C63" s="2273">
        <v>119</v>
      </c>
      <c r="D63" s="2273">
        <v>105</v>
      </c>
      <c r="E63" s="2272" t="s">
        <v>1794</v>
      </c>
    </row>
    <row r="64" spans="1:5" s="905" customFormat="1" ht="11.1" customHeight="1">
      <c r="A64" s="2272" t="s">
        <v>648</v>
      </c>
      <c r="B64" s="2273">
        <v>157</v>
      </c>
      <c r="C64" s="2273">
        <v>151</v>
      </c>
      <c r="D64" s="2273">
        <v>70</v>
      </c>
      <c r="E64" s="2272" t="s">
        <v>1795</v>
      </c>
    </row>
    <row r="65" spans="1:5" s="905" customFormat="1" ht="11.1" customHeight="1">
      <c r="A65" s="2272" t="s">
        <v>566</v>
      </c>
      <c r="B65" s="2273">
        <v>0</v>
      </c>
      <c r="C65" s="2273">
        <v>28</v>
      </c>
      <c r="D65" s="2273">
        <v>5</v>
      </c>
      <c r="E65" s="2272" t="s">
        <v>1796</v>
      </c>
    </row>
    <row r="66" spans="1:5" s="908" customFormat="1" ht="15">
      <c r="A66" s="2272" t="s">
        <v>568</v>
      </c>
      <c r="B66" s="2273">
        <v>5</v>
      </c>
      <c r="C66" s="2273">
        <v>16</v>
      </c>
      <c r="D66" s="2273">
        <v>19</v>
      </c>
      <c r="E66" s="2272" t="s">
        <v>1797</v>
      </c>
    </row>
    <row r="67" spans="1:5" s="905" customFormat="1" ht="16.5">
      <c r="A67" s="2278" t="s">
        <v>649</v>
      </c>
      <c r="B67" s="2270">
        <f>SUM(B68:B79)</f>
        <v>22426</v>
      </c>
      <c r="C67" s="2270">
        <f>SUM(C68:C79)</f>
        <v>20373</v>
      </c>
      <c r="D67" s="2270">
        <f>SUM(D68:D79)</f>
        <v>19267</v>
      </c>
      <c r="E67" s="2275" t="s">
        <v>650</v>
      </c>
    </row>
    <row r="68" spans="1:5" s="905" customFormat="1" ht="11.1" customHeight="1">
      <c r="A68" s="2272" t="s">
        <v>554</v>
      </c>
      <c r="B68" s="2273">
        <v>107</v>
      </c>
      <c r="C68" s="2273">
        <v>86</v>
      </c>
      <c r="D68" s="2273">
        <v>120</v>
      </c>
      <c r="E68" s="2272" t="s">
        <v>1792</v>
      </c>
    </row>
    <row r="69" spans="1:5" s="905" customFormat="1" ht="11.1" customHeight="1">
      <c r="A69" s="2272" t="s">
        <v>2314</v>
      </c>
      <c r="B69" s="2273">
        <v>223</v>
      </c>
      <c r="C69" s="2273">
        <v>157</v>
      </c>
      <c r="D69" s="2273">
        <v>240</v>
      </c>
      <c r="E69" s="2272" t="s">
        <v>2312</v>
      </c>
    </row>
    <row r="70" spans="1:5" s="905" customFormat="1" ht="11.1" customHeight="1">
      <c r="A70" s="2272" t="s">
        <v>2422</v>
      </c>
      <c r="B70" s="2273">
        <v>0</v>
      </c>
      <c r="C70" s="2273">
        <v>0</v>
      </c>
      <c r="D70" s="2273">
        <v>0</v>
      </c>
      <c r="E70" s="2272" t="s">
        <v>731</v>
      </c>
    </row>
    <row r="71" spans="1:5" s="905" customFormat="1" ht="11.1" customHeight="1">
      <c r="A71" s="2272" t="s">
        <v>651</v>
      </c>
      <c r="B71" s="2273">
        <v>147</v>
      </c>
      <c r="C71" s="2273">
        <v>214</v>
      </c>
      <c r="D71" s="2273">
        <v>763</v>
      </c>
      <c r="E71" s="2272" t="s">
        <v>1798</v>
      </c>
    </row>
    <row r="72" spans="1:5" s="905" customFormat="1" ht="11.1" customHeight="1">
      <c r="A72" s="2272" t="s">
        <v>652</v>
      </c>
      <c r="B72" s="2273">
        <v>10241</v>
      </c>
      <c r="C72" s="2273">
        <v>9420</v>
      </c>
      <c r="D72" s="2273">
        <v>8373</v>
      </c>
      <c r="E72" s="2272" t="s">
        <v>1799</v>
      </c>
    </row>
    <row r="73" spans="1:5" s="905" customFormat="1" ht="11.1" customHeight="1">
      <c r="A73" s="2276" t="s">
        <v>653</v>
      </c>
      <c r="B73" s="2273">
        <v>94</v>
      </c>
      <c r="C73" s="2273">
        <v>82</v>
      </c>
      <c r="D73" s="2273">
        <v>99</v>
      </c>
      <c r="E73" s="2272" t="s">
        <v>1800</v>
      </c>
    </row>
    <row r="74" spans="1:5" s="905" customFormat="1" ht="10.5" customHeight="1">
      <c r="A74" s="2276" t="s">
        <v>1715</v>
      </c>
      <c r="B74" s="2273">
        <v>88</v>
      </c>
      <c r="C74" s="2273">
        <v>89</v>
      </c>
      <c r="D74" s="2273">
        <v>67</v>
      </c>
      <c r="E74" s="2272" t="s">
        <v>1801</v>
      </c>
    </row>
    <row r="75" spans="1:5" s="905" customFormat="1" ht="9.75" customHeight="1">
      <c r="A75" s="2276" t="s">
        <v>654</v>
      </c>
      <c r="B75" s="2273">
        <v>7953</v>
      </c>
      <c r="C75" s="2273">
        <v>6895</v>
      </c>
      <c r="D75" s="2273">
        <v>6289</v>
      </c>
      <c r="E75" s="2272" t="s">
        <v>1802</v>
      </c>
    </row>
    <row r="76" spans="1:5" s="905" customFormat="1" ht="9.75" customHeight="1">
      <c r="A76" s="2276" t="s">
        <v>655</v>
      </c>
      <c r="B76" s="2273">
        <v>3378</v>
      </c>
      <c r="C76" s="2273">
        <v>3194</v>
      </c>
      <c r="D76" s="2273">
        <v>3126</v>
      </c>
      <c r="E76" s="2272" t="s">
        <v>2317</v>
      </c>
    </row>
    <row r="77" spans="1:5" s="905" customFormat="1" ht="11.25" customHeight="1">
      <c r="A77" s="2276" t="s">
        <v>1852</v>
      </c>
      <c r="B77" s="2273">
        <v>127</v>
      </c>
      <c r="C77" s="2273">
        <v>166</v>
      </c>
      <c r="D77" s="2273">
        <v>155</v>
      </c>
      <c r="E77" s="2272" t="s">
        <v>2318</v>
      </c>
    </row>
    <row r="78" spans="1:5" s="905" customFormat="1" ht="11.25" customHeight="1">
      <c r="A78" s="2276" t="s">
        <v>2316</v>
      </c>
      <c r="B78" s="2273">
        <v>51</v>
      </c>
      <c r="C78" s="2273">
        <v>46</v>
      </c>
      <c r="D78" s="2273">
        <v>10</v>
      </c>
      <c r="E78" s="2272" t="s">
        <v>1818</v>
      </c>
    </row>
    <row r="79" spans="1:5" s="909" customFormat="1" ht="11.1" customHeight="1">
      <c r="A79" s="2276" t="s">
        <v>568</v>
      </c>
      <c r="B79" s="2255">
        <v>17</v>
      </c>
      <c r="C79" s="2285">
        <v>24</v>
      </c>
      <c r="D79" s="2286">
        <v>25</v>
      </c>
      <c r="E79" s="2272" t="s">
        <v>1797</v>
      </c>
    </row>
    <row r="80" spans="1:5" s="905" customFormat="1" ht="15.75" customHeight="1">
      <c r="A80" s="2287" t="s">
        <v>656</v>
      </c>
      <c r="B80" s="2270">
        <f>SUM(B81:B98)</f>
        <v>24936</v>
      </c>
      <c r="C80" s="2270">
        <f>SUM(C81:C98)</f>
        <v>23002</v>
      </c>
      <c r="D80" s="2270">
        <f>SUM(D81:D98)</f>
        <v>21207</v>
      </c>
      <c r="E80" s="2279" t="s">
        <v>657</v>
      </c>
    </row>
    <row r="81" spans="1:5" s="905" customFormat="1" ht="11.1" customHeight="1">
      <c r="A81" s="2272" t="s">
        <v>658</v>
      </c>
      <c r="B81" s="2255">
        <v>56</v>
      </c>
      <c r="C81" s="2285">
        <v>91</v>
      </c>
      <c r="D81" s="2286">
        <v>89</v>
      </c>
      <c r="E81" s="2280" t="s">
        <v>1803</v>
      </c>
    </row>
    <row r="82" spans="1:5" s="905" customFormat="1" ht="11.1" customHeight="1">
      <c r="A82" s="2272" t="s">
        <v>1804</v>
      </c>
      <c r="B82" s="2255">
        <v>81</v>
      </c>
      <c r="C82" s="2285">
        <v>186</v>
      </c>
      <c r="D82" s="2286">
        <v>161</v>
      </c>
      <c r="E82" s="2280" t="s">
        <v>1805</v>
      </c>
    </row>
    <row r="83" spans="1:5" s="905" customFormat="1" ht="11.1" customHeight="1">
      <c r="A83" s="2272" t="s">
        <v>659</v>
      </c>
      <c r="B83" s="2255">
        <v>145</v>
      </c>
      <c r="C83" s="2285">
        <v>185</v>
      </c>
      <c r="D83" s="2286">
        <v>219</v>
      </c>
      <c r="E83" s="2280" t="s">
        <v>1806</v>
      </c>
    </row>
    <row r="84" spans="1:5" s="905" customFormat="1" ht="11.1" customHeight="1">
      <c r="A84" s="2272" t="s">
        <v>1807</v>
      </c>
      <c r="B84" s="2255">
        <v>191</v>
      </c>
      <c r="C84" s="2285">
        <v>209</v>
      </c>
      <c r="D84" s="2286">
        <v>135</v>
      </c>
      <c r="E84" s="2280" t="s">
        <v>1808</v>
      </c>
    </row>
    <row r="85" spans="1:5" s="905" customFormat="1" ht="11.1" customHeight="1">
      <c r="A85" s="2272" t="s">
        <v>2422</v>
      </c>
      <c r="B85" s="2273">
        <v>0</v>
      </c>
      <c r="C85" s="2273">
        <v>0</v>
      </c>
      <c r="D85" s="2273">
        <v>0</v>
      </c>
      <c r="E85" s="2272" t="s">
        <v>731</v>
      </c>
    </row>
    <row r="86" spans="1:5" s="905" customFormat="1" ht="11.1" customHeight="1">
      <c r="A86" s="2272" t="s">
        <v>660</v>
      </c>
      <c r="B86" s="2255">
        <v>888</v>
      </c>
      <c r="C86" s="2285">
        <v>1247</v>
      </c>
      <c r="D86" s="2286">
        <v>1085</v>
      </c>
      <c r="E86" s="2280" t="s">
        <v>1809</v>
      </c>
    </row>
    <row r="87" spans="1:5" s="905" customFormat="1" ht="11.1" customHeight="1">
      <c r="A87" s="2272" t="s">
        <v>1810</v>
      </c>
      <c r="B87" s="2255">
        <v>776</v>
      </c>
      <c r="C87" s="2285">
        <v>576</v>
      </c>
      <c r="D87" s="2286">
        <v>577</v>
      </c>
      <c r="E87" s="2280" t="s">
        <v>2319</v>
      </c>
    </row>
    <row r="88" spans="1:5" s="901" customFormat="1" ht="14.1" customHeight="1">
      <c r="A88" s="2272" t="s">
        <v>661</v>
      </c>
      <c r="B88" s="2255">
        <v>585</v>
      </c>
      <c r="C88" s="2285">
        <v>987</v>
      </c>
      <c r="D88" s="2286">
        <v>945</v>
      </c>
      <c r="E88" s="2280" t="s">
        <v>1811</v>
      </c>
    </row>
    <row r="89" spans="1:5" ht="12" customHeight="1">
      <c r="A89" s="2272" t="s">
        <v>2420</v>
      </c>
      <c r="B89" s="2255">
        <v>16303</v>
      </c>
      <c r="C89" s="2285">
        <v>13926</v>
      </c>
      <c r="D89" s="2286">
        <v>12320</v>
      </c>
      <c r="E89" s="2280" t="s">
        <v>2421</v>
      </c>
    </row>
    <row r="90" spans="1:5" ht="12" customHeight="1">
      <c r="A90" s="2272" t="s">
        <v>662</v>
      </c>
      <c r="B90" s="2255">
        <v>0</v>
      </c>
      <c r="C90" s="2285">
        <v>0</v>
      </c>
      <c r="D90" s="2286">
        <v>1</v>
      </c>
      <c r="E90" s="2280" t="s">
        <v>1812</v>
      </c>
    </row>
    <row r="91" spans="1:5" ht="12" customHeight="1">
      <c r="A91" s="2272" t="s">
        <v>663</v>
      </c>
      <c r="B91" s="2255">
        <v>1309</v>
      </c>
      <c r="C91" s="2285">
        <v>1066</v>
      </c>
      <c r="D91" s="2286">
        <v>1074</v>
      </c>
      <c r="E91" s="2280" t="s">
        <v>1813</v>
      </c>
    </row>
    <row r="92" spans="1:5" ht="12" customHeight="1">
      <c r="A92" s="2272" t="s">
        <v>664</v>
      </c>
      <c r="B92" s="2255">
        <v>0</v>
      </c>
      <c r="C92" s="2285">
        <v>0</v>
      </c>
      <c r="D92" s="2286">
        <v>1</v>
      </c>
      <c r="E92" s="2280" t="s">
        <v>1814</v>
      </c>
    </row>
    <row r="93" spans="1:5" ht="15">
      <c r="A93" s="2272" t="s">
        <v>665</v>
      </c>
      <c r="B93" s="2255">
        <v>703</v>
      </c>
      <c r="C93" s="2285">
        <v>740</v>
      </c>
      <c r="D93" s="2286">
        <v>842</v>
      </c>
      <c r="E93" s="2280" t="s">
        <v>1815</v>
      </c>
    </row>
    <row r="94" spans="1:5" ht="12.75" customHeight="1">
      <c r="A94" s="2272" t="s">
        <v>666</v>
      </c>
      <c r="B94" s="2255">
        <v>3239</v>
      </c>
      <c r="C94" s="2285">
        <v>3047</v>
      </c>
      <c r="D94" s="2286">
        <v>3005</v>
      </c>
      <c r="E94" s="2280" t="s">
        <v>1816</v>
      </c>
    </row>
    <row r="95" spans="1:5" s="911" customFormat="1" ht="12.75" customHeight="1">
      <c r="A95" s="151" t="s">
        <v>667</v>
      </c>
      <c r="B95" s="886">
        <v>490</v>
      </c>
      <c r="C95" s="1745">
        <v>543</v>
      </c>
      <c r="D95" s="907">
        <v>548</v>
      </c>
      <c r="E95" s="1332" t="s">
        <v>1817</v>
      </c>
    </row>
    <row r="96" spans="1:5" s="911" customFormat="1" ht="12" customHeight="1">
      <c r="A96" s="300" t="s">
        <v>1852</v>
      </c>
      <c r="B96" s="886">
        <v>106</v>
      </c>
      <c r="C96" s="1745">
        <v>142</v>
      </c>
      <c r="D96" s="907">
        <v>148</v>
      </c>
      <c r="E96" s="1332" t="s">
        <v>2318</v>
      </c>
    </row>
    <row r="97" spans="1:5" ht="15">
      <c r="A97" s="151" t="s">
        <v>2316</v>
      </c>
      <c r="B97" s="886">
        <v>48</v>
      </c>
      <c r="C97" s="1745">
        <v>11</v>
      </c>
      <c r="D97" s="907">
        <v>21</v>
      </c>
      <c r="E97" s="1332" t="s">
        <v>1818</v>
      </c>
    </row>
    <row r="98" spans="1:5" ht="12" customHeight="1">
      <c r="A98" s="300" t="s">
        <v>568</v>
      </c>
      <c r="B98" s="886">
        <v>16</v>
      </c>
      <c r="C98" s="1745">
        <v>46</v>
      </c>
      <c r="D98" s="907">
        <v>36</v>
      </c>
      <c r="E98" s="1332" t="s">
        <v>1797</v>
      </c>
    </row>
    <row r="99" spans="1:5" ht="14.25">
      <c r="A99" s="904" t="s">
        <v>668</v>
      </c>
      <c r="B99" s="1333">
        <f>B57+B67+B80</f>
        <v>71473</v>
      </c>
      <c r="C99" s="1333">
        <f>C57+C67+C80</f>
        <v>65693</v>
      </c>
      <c r="D99" s="1333">
        <f>D57+D67+D80</f>
        <v>60640</v>
      </c>
      <c r="E99" s="901" t="s">
        <v>15</v>
      </c>
    </row>
    <row r="100" spans="1:5">
      <c r="C100" s="907"/>
      <c r="D100" s="907"/>
    </row>
    <row r="101" spans="1:5">
      <c r="A101" s="32" t="s">
        <v>1828</v>
      </c>
      <c r="C101" s="907"/>
      <c r="D101" s="906"/>
      <c r="E101" s="586" t="s">
        <v>1827</v>
      </c>
    </row>
    <row r="102" spans="1:5">
      <c r="C102" s="907"/>
      <c r="D102" s="907"/>
    </row>
    <row r="104" spans="1:5" ht="15.75">
      <c r="B104" s="912"/>
    </row>
  </sheetData>
  <mergeCells count="1">
    <mergeCell ref="D1:E1"/>
  </mergeCells>
  <pageMargins left="0.78740157480314965" right="0.78740157480314965" top="0.51428571428571423" bottom="0.98425196850393704" header="0.51181102362204722" footer="0.51181102362204722"/>
  <pageSetup paperSize="9" scale="64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>
  <sheetPr syncVertical="1" syncRef="A82">
    <tabColor theme="8" tint="0.39997558519241921"/>
  </sheetPr>
  <dimension ref="A1:E180"/>
  <sheetViews>
    <sheetView showGridLines="0" view="pageLayout" topLeftCell="A82" zoomScale="80" zoomScalePageLayoutView="80" workbookViewId="0">
      <selection activeCell="A61" sqref="A61"/>
    </sheetView>
  </sheetViews>
  <sheetFormatPr baseColWidth="10" defaultColWidth="11" defaultRowHeight="12.75"/>
  <cols>
    <col min="1" max="1" width="34.7109375" style="914" customWidth="1"/>
    <col min="2" max="2" width="12.42578125" style="914" customWidth="1"/>
    <col min="3" max="4" width="11.28515625" style="914" customWidth="1"/>
    <col min="5" max="5" width="37.7109375" style="914" customWidth="1"/>
    <col min="6" max="9" width="14.42578125" style="914" customWidth="1"/>
    <col min="10" max="10" width="37.28515625" style="914" customWidth="1"/>
    <col min="11" max="12" width="11" style="914" customWidth="1"/>
    <col min="13" max="22" width="9.85546875" style="914" customWidth="1"/>
    <col min="23" max="26" width="11" style="914" customWidth="1"/>
    <col min="27" max="27" width="14.42578125" style="914" customWidth="1"/>
    <col min="28" max="28" width="4.140625" style="914" customWidth="1"/>
    <col min="29" max="29" width="13.28515625" style="914" customWidth="1"/>
    <col min="30" max="30" width="28.140625" style="914" customWidth="1"/>
    <col min="31" max="31" width="11" style="914" customWidth="1"/>
    <col min="32" max="32" width="14.42578125" style="914" customWidth="1"/>
    <col min="33" max="33" width="4.140625" style="914" customWidth="1"/>
    <col min="34" max="35" width="11" style="914" customWidth="1"/>
    <col min="36" max="36" width="14.42578125" style="914" customWidth="1"/>
    <col min="37" max="37" width="4.140625" style="914" customWidth="1"/>
    <col min="38" max="38" width="14.42578125" style="914" customWidth="1"/>
    <col min="39" max="241" width="11" style="914"/>
    <col min="242" max="242" width="34.7109375" style="914" customWidth="1"/>
    <col min="243" max="243" width="12.42578125" style="914" customWidth="1"/>
    <col min="244" max="245" width="10.28515625" style="914" customWidth="1"/>
    <col min="246" max="246" width="37.7109375" style="914" customWidth="1"/>
    <col min="247" max="249" width="16.7109375" style="914" customWidth="1"/>
    <col min="250" max="250" width="33.7109375" style="914" customWidth="1"/>
    <col min="251" max="251" width="38.7109375" style="914" customWidth="1"/>
    <col min="252" max="252" width="13.28515625" style="914" customWidth="1"/>
    <col min="253" max="253" width="12.140625" style="914" customWidth="1"/>
    <col min="254" max="260" width="11" style="914" customWidth="1"/>
    <col min="261" max="265" width="14.42578125" style="914" customWidth="1"/>
    <col min="266" max="266" width="37.28515625" style="914" customWidth="1"/>
    <col min="267" max="268" width="11" style="914" customWidth="1"/>
    <col min="269" max="278" width="9.85546875" style="914" customWidth="1"/>
    <col min="279" max="282" width="11" style="914" customWidth="1"/>
    <col min="283" max="283" width="14.42578125" style="914" customWidth="1"/>
    <col min="284" max="284" width="4.140625" style="914" customWidth="1"/>
    <col min="285" max="285" width="13.28515625" style="914" customWidth="1"/>
    <col min="286" max="286" width="28.140625" style="914" customWidth="1"/>
    <col min="287" max="287" width="11" style="914" customWidth="1"/>
    <col min="288" max="288" width="14.42578125" style="914" customWidth="1"/>
    <col min="289" max="289" width="4.140625" style="914" customWidth="1"/>
    <col min="290" max="291" width="11" style="914" customWidth="1"/>
    <col min="292" max="292" width="14.42578125" style="914" customWidth="1"/>
    <col min="293" max="293" width="4.140625" style="914" customWidth="1"/>
    <col min="294" max="294" width="14.42578125" style="914" customWidth="1"/>
    <col min="295" max="497" width="11" style="914"/>
    <col min="498" max="498" width="34.7109375" style="914" customWidth="1"/>
    <col min="499" max="499" width="12.42578125" style="914" customWidth="1"/>
    <col min="500" max="501" width="10.28515625" style="914" customWidth="1"/>
    <col min="502" max="502" width="37.7109375" style="914" customWidth="1"/>
    <col min="503" max="505" width="16.7109375" style="914" customWidth="1"/>
    <col min="506" max="506" width="33.7109375" style="914" customWidth="1"/>
    <col min="507" max="507" width="38.7109375" style="914" customWidth="1"/>
    <col min="508" max="508" width="13.28515625" style="914" customWidth="1"/>
    <col min="509" max="509" width="12.140625" style="914" customWidth="1"/>
    <col min="510" max="516" width="11" style="914" customWidth="1"/>
    <col min="517" max="521" width="14.42578125" style="914" customWidth="1"/>
    <col min="522" max="522" width="37.28515625" style="914" customWidth="1"/>
    <col min="523" max="524" width="11" style="914" customWidth="1"/>
    <col min="525" max="534" width="9.85546875" style="914" customWidth="1"/>
    <col min="535" max="538" width="11" style="914" customWidth="1"/>
    <col min="539" max="539" width="14.42578125" style="914" customWidth="1"/>
    <col min="540" max="540" width="4.140625" style="914" customWidth="1"/>
    <col min="541" max="541" width="13.28515625" style="914" customWidth="1"/>
    <col min="542" max="542" width="28.140625" style="914" customWidth="1"/>
    <col min="543" max="543" width="11" style="914" customWidth="1"/>
    <col min="544" max="544" width="14.42578125" style="914" customWidth="1"/>
    <col min="545" max="545" width="4.140625" style="914" customWidth="1"/>
    <col min="546" max="547" width="11" style="914" customWidth="1"/>
    <col min="548" max="548" width="14.42578125" style="914" customWidth="1"/>
    <col min="549" max="549" width="4.140625" style="914" customWidth="1"/>
    <col min="550" max="550" width="14.42578125" style="914" customWidth="1"/>
    <col min="551" max="753" width="11" style="914"/>
    <col min="754" max="754" width="34.7109375" style="914" customWidth="1"/>
    <col min="755" max="755" width="12.42578125" style="914" customWidth="1"/>
    <col min="756" max="757" width="10.28515625" style="914" customWidth="1"/>
    <col min="758" max="758" width="37.7109375" style="914" customWidth="1"/>
    <col min="759" max="761" width="16.7109375" style="914" customWidth="1"/>
    <col min="762" max="762" width="33.7109375" style="914" customWidth="1"/>
    <col min="763" max="763" width="38.7109375" style="914" customWidth="1"/>
    <col min="764" max="764" width="13.28515625" style="914" customWidth="1"/>
    <col min="765" max="765" width="12.140625" style="914" customWidth="1"/>
    <col min="766" max="772" width="11" style="914" customWidth="1"/>
    <col min="773" max="777" width="14.42578125" style="914" customWidth="1"/>
    <col min="778" max="778" width="37.28515625" style="914" customWidth="1"/>
    <col min="779" max="780" width="11" style="914" customWidth="1"/>
    <col min="781" max="790" width="9.85546875" style="914" customWidth="1"/>
    <col min="791" max="794" width="11" style="914" customWidth="1"/>
    <col min="795" max="795" width="14.42578125" style="914" customWidth="1"/>
    <col min="796" max="796" width="4.140625" style="914" customWidth="1"/>
    <col min="797" max="797" width="13.28515625" style="914" customWidth="1"/>
    <col min="798" max="798" width="28.140625" style="914" customWidth="1"/>
    <col min="799" max="799" width="11" style="914" customWidth="1"/>
    <col min="800" max="800" width="14.42578125" style="914" customWidth="1"/>
    <col min="801" max="801" width="4.140625" style="914" customWidth="1"/>
    <col min="802" max="803" width="11" style="914" customWidth="1"/>
    <col min="804" max="804" width="14.42578125" style="914" customWidth="1"/>
    <col min="805" max="805" width="4.140625" style="914" customWidth="1"/>
    <col min="806" max="806" width="14.42578125" style="914" customWidth="1"/>
    <col min="807" max="1009" width="11" style="914"/>
    <col min="1010" max="1010" width="34.7109375" style="914" customWidth="1"/>
    <col min="1011" max="1011" width="12.42578125" style="914" customWidth="1"/>
    <col min="1012" max="1013" width="10.28515625" style="914" customWidth="1"/>
    <col min="1014" max="1014" width="37.7109375" style="914" customWidth="1"/>
    <col min="1015" max="1017" width="16.7109375" style="914" customWidth="1"/>
    <col min="1018" max="1018" width="33.7109375" style="914" customWidth="1"/>
    <col min="1019" max="1019" width="38.7109375" style="914" customWidth="1"/>
    <col min="1020" max="1020" width="13.28515625" style="914" customWidth="1"/>
    <col min="1021" max="1021" width="12.140625" style="914" customWidth="1"/>
    <col min="1022" max="1028" width="11" style="914" customWidth="1"/>
    <col min="1029" max="1033" width="14.42578125" style="914" customWidth="1"/>
    <col min="1034" max="1034" width="37.28515625" style="914" customWidth="1"/>
    <col min="1035" max="1036" width="11" style="914" customWidth="1"/>
    <col min="1037" max="1046" width="9.85546875" style="914" customWidth="1"/>
    <col min="1047" max="1050" width="11" style="914" customWidth="1"/>
    <col min="1051" max="1051" width="14.42578125" style="914" customWidth="1"/>
    <col min="1052" max="1052" width="4.140625" style="914" customWidth="1"/>
    <col min="1053" max="1053" width="13.28515625" style="914" customWidth="1"/>
    <col min="1054" max="1054" width="28.140625" style="914" customWidth="1"/>
    <col min="1055" max="1055" width="11" style="914" customWidth="1"/>
    <col min="1056" max="1056" width="14.42578125" style="914" customWidth="1"/>
    <col min="1057" max="1057" width="4.140625" style="914" customWidth="1"/>
    <col min="1058" max="1059" width="11" style="914" customWidth="1"/>
    <col min="1060" max="1060" width="14.42578125" style="914" customWidth="1"/>
    <col min="1061" max="1061" width="4.140625" style="914" customWidth="1"/>
    <col min="1062" max="1062" width="14.42578125" style="914" customWidth="1"/>
    <col min="1063" max="1265" width="11" style="914"/>
    <col min="1266" max="1266" width="34.7109375" style="914" customWidth="1"/>
    <col min="1267" max="1267" width="12.42578125" style="914" customWidth="1"/>
    <col min="1268" max="1269" width="10.28515625" style="914" customWidth="1"/>
    <col min="1270" max="1270" width="37.7109375" style="914" customWidth="1"/>
    <col min="1271" max="1273" width="16.7109375" style="914" customWidth="1"/>
    <col min="1274" max="1274" width="33.7109375" style="914" customWidth="1"/>
    <col min="1275" max="1275" width="38.7109375" style="914" customWidth="1"/>
    <col min="1276" max="1276" width="13.28515625" style="914" customWidth="1"/>
    <col min="1277" max="1277" width="12.140625" style="914" customWidth="1"/>
    <col min="1278" max="1284" width="11" style="914" customWidth="1"/>
    <col min="1285" max="1289" width="14.42578125" style="914" customWidth="1"/>
    <col min="1290" max="1290" width="37.28515625" style="914" customWidth="1"/>
    <col min="1291" max="1292" width="11" style="914" customWidth="1"/>
    <col min="1293" max="1302" width="9.85546875" style="914" customWidth="1"/>
    <col min="1303" max="1306" width="11" style="914" customWidth="1"/>
    <col min="1307" max="1307" width="14.42578125" style="914" customWidth="1"/>
    <col min="1308" max="1308" width="4.140625" style="914" customWidth="1"/>
    <col min="1309" max="1309" width="13.28515625" style="914" customWidth="1"/>
    <col min="1310" max="1310" width="28.140625" style="914" customWidth="1"/>
    <col min="1311" max="1311" width="11" style="914" customWidth="1"/>
    <col min="1312" max="1312" width="14.42578125" style="914" customWidth="1"/>
    <col min="1313" max="1313" width="4.140625" style="914" customWidth="1"/>
    <col min="1314" max="1315" width="11" style="914" customWidth="1"/>
    <col min="1316" max="1316" width="14.42578125" style="914" customWidth="1"/>
    <col min="1317" max="1317" width="4.140625" style="914" customWidth="1"/>
    <col min="1318" max="1318" width="14.42578125" style="914" customWidth="1"/>
    <col min="1319" max="1521" width="11" style="914"/>
    <col min="1522" max="1522" width="34.7109375" style="914" customWidth="1"/>
    <col min="1523" max="1523" width="12.42578125" style="914" customWidth="1"/>
    <col min="1524" max="1525" width="10.28515625" style="914" customWidth="1"/>
    <col min="1526" max="1526" width="37.7109375" style="914" customWidth="1"/>
    <col min="1527" max="1529" width="16.7109375" style="914" customWidth="1"/>
    <col min="1530" max="1530" width="33.7109375" style="914" customWidth="1"/>
    <col min="1531" max="1531" width="38.7109375" style="914" customWidth="1"/>
    <col min="1532" max="1532" width="13.28515625" style="914" customWidth="1"/>
    <col min="1533" max="1533" width="12.140625" style="914" customWidth="1"/>
    <col min="1534" max="1540" width="11" style="914" customWidth="1"/>
    <col min="1541" max="1545" width="14.42578125" style="914" customWidth="1"/>
    <col min="1546" max="1546" width="37.28515625" style="914" customWidth="1"/>
    <col min="1547" max="1548" width="11" style="914" customWidth="1"/>
    <col min="1549" max="1558" width="9.85546875" style="914" customWidth="1"/>
    <col min="1559" max="1562" width="11" style="914" customWidth="1"/>
    <col min="1563" max="1563" width="14.42578125" style="914" customWidth="1"/>
    <col min="1564" max="1564" width="4.140625" style="914" customWidth="1"/>
    <col min="1565" max="1565" width="13.28515625" style="914" customWidth="1"/>
    <col min="1566" max="1566" width="28.140625" style="914" customWidth="1"/>
    <col min="1567" max="1567" width="11" style="914" customWidth="1"/>
    <col min="1568" max="1568" width="14.42578125" style="914" customWidth="1"/>
    <col min="1569" max="1569" width="4.140625" style="914" customWidth="1"/>
    <col min="1570" max="1571" width="11" style="914" customWidth="1"/>
    <col min="1572" max="1572" width="14.42578125" style="914" customWidth="1"/>
    <col min="1573" max="1573" width="4.140625" style="914" customWidth="1"/>
    <col min="1574" max="1574" width="14.42578125" style="914" customWidth="1"/>
    <col min="1575" max="1777" width="11" style="914"/>
    <col min="1778" max="1778" width="34.7109375" style="914" customWidth="1"/>
    <col min="1779" max="1779" width="12.42578125" style="914" customWidth="1"/>
    <col min="1780" max="1781" width="10.28515625" style="914" customWidth="1"/>
    <col min="1782" max="1782" width="37.7109375" style="914" customWidth="1"/>
    <col min="1783" max="1785" width="16.7109375" style="914" customWidth="1"/>
    <col min="1786" max="1786" width="33.7109375" style="914" customWidth="1"/>
    <col min="1787" max="1787" width="38.7109375" style="914" customWidth="1"/>
    <col min="1788" max="1788" width="13.28515625" style="914" customWidth="1"/>
    <col min="1789" max="1789" width="12.140625" style="914" customWidth="1"/>
    <col min="1790" max="1796" width="11" style="914" customWidth="1"/>
    <col min="1797" max="1801" width="14.42578125" style="914" customWidth="1"/>
    <col min="1802" max="1802" width="37.28515625" style="914" customWidth="1"/>
    <col min="1803" max="1804" width="11" style="914" customWidth="1"/>
    <col min="1805" max="1814" width="9.85546875" style="914" customWidth="1"/>
    <col min="1815" max="1818" width="11" style="914" customWidth="1"/>
    <col min="1819" max="1819" width="14.42578125" style="914" customWidth="1"/>
    <col min="1820" max="1820" width="4.140625" style="914" customWidth="1"/>
    <col min="1821" max="1821" width="13.28515625" style="914" customWidth="1"/>
    <col min="1822" max="1822" width="28.140625" style="914" customWidth="1"/>
    <col min="1823" max="1823" width="11" style="914" customWidth="1"/>
    <col min="1824" max="1824" width="14.42578125" style="914" customWidth="1"/>
    <col min="1825" max="1825" width="4.140625" style="914" customWidth="1"/>
    <col min="1826" max="1827" width="11" style="914" customWidth="1"/>
    <col min="1828" max="1828" width="14.42578125" style="914" customWidth="1"/>
    <col min="1829" max="1829" width="4.140625" style="914" customWidth="1"/>
    <col min="1830" max="1830" width="14.42578125" style="914" customWidth="1"/>
    <col min="1831" max="2033" width="11" style="914"/>
    <col min="2034" max="2034" width="34.7109375" style="914" customWidth="1"/>
    <col min="2035" max="2035" width="12.42578125" style="914" customWidth="1"/>
    <col min="2036" max="2037" width="10.28515625" style="914" customWidth="1"/>
    <col min="2038" max="2038" width="37.7109375" style="914" customWidth="1"/>
    <col min="2039" max="2041" width="16.7109375" style="914" customWidth="1"/>
    <col min="2042" max="2042" width="33.7109375" style="914" customWidth="1"/>
    <col min="2043" max="2043" width="38.7109375" style="914" customWidth="1"/>
    <col min="2044" max="2044" width="13.28515625" style="914" customWidth="1"/>
    <col min="2045" max="2045" width="12.140625" style="914" customWidth="1"/>
    <col min="2046" max="2052" width="11" style="914" customWidth="1"/>
    <col min="2053" max="2057" width="14.42578125" style="914" customWidth="1"/>
    <col min="2058" max="2058" width="37.28515625" style="914" customWidth="1"/>
    <col min="2059" max="2060" width="11" style="914" customWidth="1"/>
    <col min="2061" max="2070" width="9.85546875" style="914" customWidth="1"/>
    <col min="2071" max="2074" width="11" style="914" customWidth="1"/>
    <col min="2075" max="2075" width="14.42578125" style="914" customWidth="1"/>
    <col min="2076" max="2076" width="4.140625" style="914" customWidth="1"/>
    <col min="2077" max="2077" width="13.28515625" style="914" customWidth="1"/>
    <col min="2078" max="2078" width="28.140625" style="914" customWidth="1"/>
    <col min="2079" max="2079" width="11" style="914" customWidth="1"/>
    <col min="2080" max="2080" width="14.42578125" style="914" customWidth="1"/>
    <col min="2081" max="2081" width="4.140625" style="914" customWidth="1"/>
    <col min="2082" max="2083" width="11" style="914" customWidth="1"/>
    <col min="2084" max="2084" width="14.42578125" style="914" customWidth="1"/>
    <col min="2085" max="2085" width="4.140625" style="914" customWidth="1"/>
    <col min="2086" max="2086" width="14.42578125" style="914" customWidth="1"/>
    <col min="2087" max="2289" width="11" style="914"/>
    <col min="2290" max="2290" width="34.7109375" style="914" customWidth="1"/>
    <col min="2291" max="2291" width="12.42578125" style="914" customWidth="1"/>
    <col min="2292" max="2293" width="10.28515625" style="914" customWidth="1"/>
    <col min="2294" max="2294" width="37.7109375" style="914" customWidth="1"/>
    <col min="2295" max="2297" width="16.7109375" style="914" customWidth="1"/>
    <col min="2298" max="2298" width="33.7109375" style="914" customWidth="1"/>
    <col min="2299" max="2299" width="38.7109375" style="914" customWidth="1"/>
    <col min="2300" max="2300" width="13.28515625" style="914" customWidth="1"/>
    <col min="2301" max="2301" width="12.140625" style="914" customWidth="1"/>
    <col min="2302" max="2308" width="11" style="914" customWidth="1"/>
    <col min="2309" max="2313" width="14.42578125" style="914" customWidth="1"/>
    <col min="2314" max="2314" width="37.28515625" style="914" customWidth="1"/>
    <col min="2315" max="2316" width="11" style="914" customWidth="1"/>
    <col min="2317" max="2326" width="9.85546875" style="914" customWidth="1"/>
    <col min="2327" max="2330" width="11" style="914" customWidth="1"/>
    <col min="2331" max="2331" width="14.42578125" style="914" customWidth="1"/>
    <col min="2332" max="2332" width="4.140625" style="914" customWidth="1"/>
    <col min="2333" max="2333" width="13.28515625" style="914" customWidth="1"/>
    <col min="2334" max="2334" width="28.140625" style="914" customWidth="1"/>
    <col min="2335" max="2335" width="11" style="914" customWidth="1"/>
    <col min="2336" max="2336" width="14.42578125" style="914" customWidth="1"/>
    <col min="2337" max="2337" width="4.140625" style="914" customWidth="1"/>
    <col min="2338" max="2339" width="11" style="914" customWidth="1"/>
    <col min="2340" max="2340" width="14.42578125" style="914" customWidth="1"/>
    <col min="2341" max="2341" width="4.140625" style="914" customWidth="1"/>
    <col min="2342" max="2342" width="14.42578125" style="914" customWidth="1"/>
    <col min="2343" max="2545" width="11" style="914"/>
    <col min="2546" max="2546" width="34.7109375" style="914" customWidth="1"/>
    <col min="2547" max="2547" width="12.42578125" style="914" customWidth="1"/>
    <col min="2548" max="2549" width="10.28515625" style="914" customWidth="1"/>
    <col min="2550" max="2550" width="37.7109375" style="914" customWidth="1"/>
    <col min="2551" max="2553" width="16.7109375" style="914" customWidth="1"/>
    <col min="2554" max="2554" width="33.7109375" style="914" customWidth="1"/>
    <col min="2555" max="2555" width="38.7109375" style="914" customWidth="1"/>
    <col min="2556" max="2556" width="13.28515625" style="914" customWidth="1"/>
    <col min="2557" max="2557" width="12.140625" style="914" customWidth="1"/>
    <col min="2558" max="2564" width="11" style="914" customWidth="1"/>
    <col min="2565" max="2569" width="14.42578125" style="914" customWidth="1"/>
    <col min="2570" max="2570" width="37.28515625" style="914" customWidth="1"/>
    <col min="2571" max="2572" width="11" style="914" customWidth="1"/>
    <col min="2573" max="2582" width="9.85546875" style="914" customWidth="1"/>
    <col min="2583" max="2586" width="11" style="914" customWidth="1"/>
    <col min="2587" max="2587" width="14.42578125" style="914" customWidth="1"/>
    <col min="2588" max="2588" width="4.140625" style="914" customWidth="1"/>
    <col min="2589" max="2589" width="13.28515625" style="914" customWidth="1"/>
    <col min="2590" max="2590" width="28.140625" style="914" customWidth="1"/>
    <col min="2591" max="2591" width="11" style="914" customWidth="1"/>
    <col min="2592" max="2592" width="14.42578125" style="914" customWidth="1"/>
    <col min="2593" max="2593" width="4.140625" style="914" customWidth="1"/>
    <col min="2594" max="2595" width="11" style="914" customWidth="1"/>
    <col min="2596" max="2596" width="14.42578125" style="914" customWidth="1"/>
    <col min="2597" max="2597" width="4.140625" style="914" customWidth="1"/>
    <col min="2598" max="2598" width="14.42578125" style="914" customWidth="1"/>
    <col min="2599" max="2801" width="11" style="914"/>
    <col min="2802" max="2802" width="34.7109375" style="914" customWidth="1"/>
    <col min="2803" max="2803" width="12.42578125" style="914" customWidth="1"/>
    <col min="2804" max="2805" width="10.28515625" style="914" customWidth="1"/>
    <col min="2806" max="2806" width="37.7109375" style="914" customWidth="1"/>
    <col min="2807" max="2809" width="16.7109375" style="914" customWidth="1"/>
    <col min="2810" max="2810" width="33.7109375" style="914" customWidth="1"/>
    <col min="2811" max="2811" width="38.7109375" style="914" customWidth="1"/>
    <col min="2812" max="2812" width="13.28515625" style="914" customWidth="1"/>
    <col min="2813" max="2813" width="12.140625" style="914" customWidth="1"/>
    <col min="2814" max="2820" width="11" style="914" customWidth="1"/>
    <col min="2821" max="2825" width="14.42578125" style="914" customWidth="1"/>
    <col min="2826" max="2826" width="37.28515625" style="914" customWidth="1"/>
    <col min="2827" max="2828" width="11" style="914" customWidth="1"/>
    <col min="2829" max="2838" width="9.85546875" style="914" customWidth="1"/>
    <col min="2839" max="2842" width="11" style="914" customWidth="1"/>
    <col min="2843" max="2843" width="14.42578125" style="914" customWidth="1"/>
    <col min="2844" max="2844" width="4.140625" style="914" customWidth="1"/>
    <col min="2845" max="2845" width="13.28515625" style="914" customWidth="1"/>
    <col min="2846" max="2846" width="28.140625" style="914" customWidth="1"/>
    <col min="2847" max="2847" width="11" style="914" customWidth="1"/>
    <col min="2848" max="2848" width="14.42578125" style="914" customWidth="1"/>
    <col min="2849" max="2849" width="4.140625" style="914" customWidth="1"/>
    <col min="2850" max="2851" width="11" style="914" customWidth="1"/>
    <col min="2852" max="2852" width="14.42578125" style="914" customWidth="1"/>
    <col min="2853" max="2853" width="4.140625" style="914" customWidth="1"/>
    <col min="2854" max="2854" width="14.42578125" style="914" customWidth="1"/>
    <col min="2855" max="3057" width="11" style="914"/>
    <col min="3058" max="3058" width="34.7109375" style="914" customWidth="1"/>
    <col min="3059" max="3059" width="12.42578125" style="914" customWidth="1"/>
    <col min="3060" max="3061" width="10.28515625" style="914" customWidth="1"/>
    <col min="3062" max="3062" width="37.7109375" style="914" customWidth="1"/>
    <col min="3063" max="3065" width="16.7109375" style="914" customWidth="1"/>
    <col min="3066" max="3066" width="33.7109375" style="914" customWidth="1"/>
    <col min="3067" max="3067" width="38.7109375" style="914" customWidth="1"/>
    <col min="3068" max="3068" width="13.28515625" style="914" customWidth="1"/>
    <col min="3069" max="3069" width="12.140625" style="914" customWidth="1"/>
    <col min="3070" max="3076" width="11" style="914" customWidth="1"/>
    <col min="3077" max="3081" width="14.42578125" style="914" customWidth="1"/>
    <col min="3082" max="3082" width="37.28515625" style="914" customWidth="1"/>
    <col min="3083" max="3084" width="11" style="914" customWidth="1"/>
    <col min="3085" max="3094" width="9.85546875" style="914" customWidth="1"/>
    <col min="3095" max="3098" width="11" style="914" customWidth="1"/>
    <col min="3099" max="3099" width="14.42578125" style="914" customWidth="1"/>
    <col min="3100" max="3100" width="4.140625" style="914" customWidth="1"/>
    <col min="3101" max="3101" width="13.28515625" style="914" customWidth="1"/>
    <col min="3102" max="3102" width="28.140625" style="914" customWidth="1"/>
    <col min="3103" max="3103" width="11" style="914" customWidth="1"/>
    <col min="3104" max="3104" width="14.42578125" style="914" customWidth="1"/>
    <col min="3105" max="3105" width="4.140625" style="914" customWidth="1"/>
    <col min="3106" max="3107" width="11" style="914" customWidth="1"/>
    <col min="3108" max="3108" width="14.42578125" style="914" customWidth="1"/>
    <col min="3109" max="3109" width="4.140625" style="914" customWidth="1"/>
    <col min="3110" max="3110" width="14.42578125" style="914" customWidth="1"/>
    <col min="3111" max="3313" width="11" style="914"/>
    <col min="3314" max="3314" width="34.7109375" style="914" customWidth="1"/>
    <col min="3315" max="3315" width="12.42578125" style="914" customWidth="1"/>
    <col min="3316" max="3317" width="10.28515625" style="914" customWidth="1"/>
    <col min="3318" max="3318" width="37.7109375" style="914" customWidth="1"/>
    <col min="3319" max="3321" width="16.7109375" style="914" customWidth="1"/>
    <col min="3322" max="3322" width="33.7109375" style="914" customWidth="1"/>
    <col min="3323" max="3323" width="38.7109375" style="914" customWidth="1"/>
    <col min="3324" max="3324" width="13.28515625" style="914" customWidth="1"/>
    <col min="3325" max="3325" width="12.140625" style="914" customWidth="1"/>
    <col min="3326" max="3332" width="11" style="914" customWidth="1"/>
    <col min="3333" max="3337" width="14.42578125" style="914" customWidth="1"/>
    <col min="3338" max="3338" width="37.28515625" style="914" customWidth="1"/>
    <col min="3339" max="3340" width="11" style="914" customWidth="1"/>
    <col min="3341" max="3350" width="9.85546875" style="914" customWidth="1"/>
    <col min="3351" max="3354" width="11" style="914" customWidth="1"/>
    <col min="3355" max="3355" width="14.42578125" style="914" customWidth="1"/>
    <col min="3356" max="3356" width="4.140625" style="914" customWidth="1"/>
    <col min="3357" max="3357" width="13.28515625" style="914" customWidth="1"/>
    <col min="3358" max="3358" width="28.140625" style="914" customWidth="1"/>
    <col min="3359" max="3359" width="11" style="914" customWidth="1"/>
    <col min="3360" max="3360" width="14.42578125" style="914" customWidth="1"/>
    <col min="3361" max="3361" width="4.140625" style="914" customWidth="1"/>
    <col min="3362" max="3363" width="11" style="914" customWidth="1"/>
    <col min="3364" max="3364" width="14.42578125" style="914" customWidth="1"/>
    <col min="3365" max="3365" width="4.140625" style="914" customWidth="1"/>
    <col min="3366" max="3366" width="14.42578125" style="914" customWidth="1"/>
    <col min="3367" max="3569" width="11" style="914"/>
    <col min="3570" max="3570" width="34.7109375" style="914" customWidth="1"/>
    <col min="3571" max="3571" width="12.42578125" style="914" customWidth="1"/>
    <col min="3572" max="3573" width="10.28515625" style="914" customWidth="1"/>
    <col min="3574" max="3574" width="37.7109375" style="914" customWidth="1"/>
    <col min="3575" max="3577" width="16.7109375" style="914" customWidth="1"/>
    <col min="3578" max="3578" width="33.7109375" style="914" customWidth="1"/>
    <col min="3579" max="3579" width="38.7109375" style="914" customWidth="1"/>
    <col min="3580" max="3580" width="13.28515625" style="914" customWidth="1"/>
    <col min="3581" max="3581" width="12.140625" style="914" customWidth="1"/>
    <col min="3582" max="3588" width="11" style="914" customWidth="1"/>
    <col min="3589" max="3593" width="14.42578125" style="914" customWidth="1"/>
    <col min="3594" max="3594" width="37.28515625" style="914" customWidth="1"/>
    <col min="3595" max="3596" width="11" style="914" customWidth="1"/>
    <col min="3597" max="3606" width="9.85546875" style="914" customWidth="1"/>
    <col min="3607" max="3610" width="11" style="914" customWidth="1"/>
    <col min="3611" max="3611" width="14.42578125" style="914" customWidth="1"/>
    <col min="3612" max="3612" width="4.140625" style="914" customWidth="1"/>
    <col min="3613" max="3613" width="13.28515625" style="914" customWidth="1"/>
    <col min="3614" max="3614" width="28.140625" style="914" customWidth="1"/>
    <col min="3615" max="3615" width="11" style="914" customWidth="1"/>
    <col min="3616" max="3616" width="14.42578125" style="914" customWidth="1"/>
    <col min="3617" max="3617" width="4.140625" style="914" customWidth="1"/>
    <col min="3618" max="3619" width="11" style="914" customWidth="1"/>
    <col min="3620" max="3620" width="14.42578125" style="914" customWidth="1"/>
    <col min="3621" max="3621" width="4.140625" style="914" customWidth="1"/>
    <col min="3622" max="3622" width="14.42578125" style="914" customWidth="1"/>
    <col min="3623" max="3825" width="11" style="914"/>
    <col min="3826" max="3826" width="34.7109375" style="914" customWidth="1"/>
    <col min="3827" max="3827" width="12.42578125" style="914" customWidth="1"/>
    <col min="3828" max="3829" width="10.28515625" style="914" customWidth="1"/>
    <col min="3830" max="3830" width="37.7109375" style="914" customWidth="1"/>
    <col min="3831" max="3833" width="16.7109375" style="914" customWidth="1"/>
    <col min="3834" max="3834" width="33.7109375" style="914" customWidth="1"/>
    <col min="3835" max="3835" width="38.7109375" style="914" customWidth="1"/>
    <col min="3836" max="3836" width="13.28515625" style="914" customWidth="1"/>
    <col min="3837" max="3837" width="12.140625" style="914" customWidth="1"/>
    <col min="3838" max="3844" width="11" style="914" customWidth="1"/>
    <col min="3845" max="3849" width="14.42578125" style="914" customWidth="1"/>
    <col min="3850" max="3850" width="37.28515625" style="914" customWidth="1"/>
    <col min="3851" max="3852" width="11" style="914" customWidth="1"/>
    <col min="3853" max="3862" width="9.85546875" style="914" customWidth="1"/>
    <col min="3863" max="3866" width="11" style="914" customWidth="1"/>
    <col min="3867" max="3867" width="14.42578125" style="914" customWidth="1"/>
    <col min="3868" max="3868" width="4.140625" style="914" customWidth="1"/>
    <col min="3869" max="3869" width="13.28515625" style="914" customWidth="1"/>
    <col min="3870" max="3870" width="28.140625" style="914" customWidth="1"/>
    <col min="3871" max="3871" width="11" style="914" customWidth="1"/>
    <col min="3872" max="3872" width="14.42578125" style="914" customWidth="1"/>
    <col min="3873" max="3873" width="4.140625" style="914" customWidth="1"/>
    <col min="3874" max="3875" width="11" style="914" customWidth="1"/>
    <col min="3876" max="3876" width="14.42578125" style="914" customWidth="1"/>
    <col min="3877" max="3877" width="4.140625" style="914" customWidth="1"/>
    <col min="3878" max="3878" width="14.42578125" style="914" customWidth="1"/>
    <col min="3879" max="4081" width="11" style="914"/>
    <col min="4082" max="4082" width="34.7109375" style="914" customWidth="1"/>
    <col min="4083" max="4083" width="12.42578125" style="914" customWidth="1"/>
    <col min="4084" max="4085" width="10.28515625" style="914" customWidth="1"/>
    <col min="4086" max="4086" width="37.7109375" style="914" customWidth="1"/>
    <col min="4087" max="4089" width="16.7109375" style="914" customWidth="1"/>
    <col min="4090" max="4090" width="33.7109375" style="914" customWidth="1"/>
    <col min="4091" max="4091" width="38.7109375" style="914" customWidth="1"/>
    <col min="4092" max="4092" width="13.28515625" style="914" customWidth="1"/>
    <col min="4093" max="4093" width="12.140625" style="914" customWidth="1"/>
    <col min="4094" max="4100" width="11" style="914" customWidth="1"/>
    <col min="4101" max="4105" width="14.42578125" style="914" customWidth="1"/>
    <col min="4106" max="4106" width="37.28515625" style="914" customWidth="1"/>
    <col min="4107" max="4108" width="11" style="914" customWidth="1"/>
    <col min="4109" max="4118" width="9.85546875" style="914" customWidth="1"/>
    <col min="4119" max="4122" width="11" style="914" customWidth="1"/>
    <col min="4123" max="4123" width="14.42578125" style="914" customWidth="1"/>
    <col min="4124" max="4124" width="4.140625" style="914" customWidth="1"/>
    <col min="4125" max="4125" width="13.28515625" style="914" customWidth="1"/>
    <col min="4126" max="4126" width="28.140625" style="914" customWidth="1"/>
    <col min="4127" max="4127" width="11" style="914" customWidth="1"/>
    <col min="4128" max="4128" width="14.42578125" style="914" customWidth="1"/>
    <col min="4129" max="4129" width="4.140625" style="914" customWidth="1"/>
    <col min="4130" max="4131" width="11" style="914" customWidth="1"/>
    <col min="4132" max="4132" width="14.42578125" style="914" customWidth="1"/>
    <col min="4133" max="4133" width="4.140625" style="914" customWidth="1"/>
    <col min="4134" max="4134" width="14.42578125" style="914" customWidth="1"/>
    <col min="4135" max="4337" width="11" style="914"/>
    <col min="4338" max="4338" width="34.7109375" style="914" customWidth="1"/>
    <col min="4339" max="4339" width="12.42578125" style="914" customWidth="1"/>
    <col min="4340" max="4341" width="10.28515625" style="914" customWidth="1"/>
    <col min="4342" max="4342" width="37.7109375" style="914" customWidth="1"/>
    <col min="4343" max="4345" width="16.7109375" style="914" customWidth="1"/>
    <col min="4346" max="4346" width="33.7109375" style="914" customWidth="1"/>
    <col min="4347" max="4347" width="38.7109375" style="914" customWidth="1"/>
    <col min="4348" max="4348" width="13.28515625" style="914" customWidth="1"/>
    <col min="4349" max="4349" width="12.140625" style="914" customWidth="1"/>
    <col min="4350" max="4356" width="11" style="914" customWidth="1"/>
    <col min="4357" max="4361" width="14.42578125" style="914" customWidth="1"/>
    <col min="4362" max="4362" width="37.28515625" style="914" customWidth="1"/>
    <col min="4363" max="4364" width="11" style="914" customWidth="1"/>
    <col min="4365" max="4374" width="9.85546875" style="914" customWidth="1"/>
    <col min="4375" max="4378" width="11" style="914" customWidth="1"/>
    <col min="4379" max="4379" width="14.42578125" style="914" customWidth="1"/>
    <col min="4380" max="4380" width="4.140625" style="914" customWidth="1"/>
    <col min="4381" max="4381" width="13.28515625" style="914" customWidth="1"/>
    <col min="4382" max="4382" width="28.140625" style="914" customWidth="1"/>
    <col min="4383" max="4383" width="11" style="914" customWidth="1"/>
    <col min="4384" max="4384" width="14.42578125" style="914" customWidth="1"/>
    <col min="4385" max="4385" width="4.140625" style="914" customWidth="1"/>
    <col min="4386" max="4387" width="11" style="914" customWidth="1"/>
    <col min="4388" max="4388" width="14.42578125" style="914" customWidth="1"/>
    <col min="4389" max="4389" width="4.140625" style="914" customWidth="1"/>
    <col min="4390" max="4390" width="14.42578125" style="914" customWidth="1"/>
    <col min="4391" max="4593" width="11" style="914"/>
    <col min="4594" max="4594" width="34.7109375" style="914" customWidth="1"/>
    <col min="4595" max="4595" width="12.42578125" style="914" customWidth="1"/>
    <col min="4596" max="4597" width="10.28515625" style="914" customWidth="1"/>
    <col min="4598" max="4598" width="37.7109375" style="914" customWidth="1"/>
    <col min="4599" max="4601" width="16.7109375" style="914" customWidth="1"/>
    <col min="4602" max="4602" width="33.7109375" style="914" customWidth="1"/>
    <col min="4603" max="4603" width="38.7109375" style="914" customWidth="1"/>
    <col min="4604" max="4604" width="13.28515625" style="914" customWidth="1"/>
    <col min="4605" max="4605" width="12.140625" style="914" customWidth="1"/>
    <col min="4606" max="4612" width="11" style="914" customWidth="1"/>
    <col min="4613" max="4617" width="14.42578125" style="914" customWidth="1"/>
    <col min="4618" max="4618" width="37.28515625" style="914" customWidth="1"/>
    <col min="4619" max="4620" width="11" style="914" customWidth="1"/>
    <col min="4621" max="4630" width="9.85546875" style="914" customWidth="1"/>
    <col min="4631" max="4634" width="11" style="914" customWidth="1"/>
    <col min="4635" max="4635" width="14.42578125" style="914" customWidth="1"/>
    <col min="4636" max="4636" width="4.140625" style="914" customWidth="1"/>
    <col min="4637" max="4637" width="13.28515625" style="914" customWidth="1"/>
    <col min="4638" max="4638" width="28.140625" style="914" customWidth="1"/>
    <col min="4639" max="4639" width="11" style="914" customWidth="1"/>
    <col min="4640" max="4640" width="14.42578125" style="914" customWidth="1"/>
    <col min="4641" max="4641" width="4.140625" style="914" customWidth="1"/>
    <col min="4642" max="4643" width="11" style="914" customWidth="1"/>
    <col min="4644" max="4644" width="14.42578125" style="914" customWidth="1"/>
    <col min="4645" max="4645" width="4.140625" style="914" customWidth="1"/>
    <col min="4646" max="4646" width="14.42578125" style="914" customWidth="1"/>
    <col min="4647" max="4849" width="11" style="914"/>
    <col min="4850" max="4850" width="34.7109375" style="914" customWidth="1"/>
    <col min="4851" max="4851" width="12.42578125" style="914" customWidth="1"/>
    <col min="4852" max="4853" width="10.28515625" style="914" customWidth="1"/>
    <col min="4854" max="4854" width="37.7109375" style="914" customWidth="1"/>
    <col min="4855" max="4857" width="16.7109375" style="914" customWidth="1"/>
    <col min="4858" max="4858" width="33.7109375" style="914" customWidth="1"/>
    <col min="4859" max="4859" width="38.7109375" style="914" customWidth="1"/>
    <col min="4860" max="4860" width="13.28515625" style="914" customWidth="1"/>
    <col min="4861" max="4861" width="12.140625" style="914" customWidth="1"/>
    <col min="4862" max="4868" width="11" style="914" customWidth="1"/>
    <col min="4869" max="4873" width="14.42578125" style="914" customWidth="1"/>
    <col min="4874" max="4874" width="37.28515625" style="914" customWidth="1"/>
    <col min="4875" max="4876" width="11" style="914" customWidth="1"/>
    <col min="4877" max="4886" width="9.85546875" style="914" customWidth="1"/>
    <col min="4887" max="4890" width="11" style="914" customWidth="1"/>
    <col min="4891" max="4891" width="14.42578125" style="914" customWidth="1"/>
    <col min="4892" max="4892" width="4.140625" style="914" customWidth="1"/>
    <col min="4893" max="4893" width="13.28515625" style="914" customWidth="1"/>
    <col min="4894" max="4894" width="28.140625" style="914" customWidth="1"/>
    <col min="4895" max="4895" width="11" style="914" customWidth="1"/>
    <col min="4896" max="4896" width="14.42578125" style="914" customWidth="1"/>
    <col min="4897" max="4897" width="4.140625" style="914" customWidth="1"/>
    <col min="4898" max="4899" width="11" style="914" customWidth="1"/>
    <col min="4900" max="4900" width="14.42578125" style="914" customWidth="1"/>
    <col min="4901" max="4901" width="4.140625" style="914" customWidth="1"/>
    <col min="4902" max="4902" width="14.42578125" style="914" customWidth="1"/>
    <col min="4903" max="5105" width="11" style="914"/>
    <col min="5106" max="5106" width="34.7109375" style="914" customWidth="1"/>
    <col min="5107" max="5107" width="12.42578125" style="914" customWidth="1"/>
    <col min="5108" max="5109" width="10.28515625" style="914" customWidth="1"/>
    <col min="5110" max="5110" width="37.7109375" style="914" customWidth="1"/>
    <col min="5111" max="5113" width="16.7109375" style="914" customWidth="1"/>
    <col min="5114" max="5114" width="33.7109375" style="914" customWidth="1"/>
    <col min="5115" max="5115" width="38.7109375" style="914" customWidth="1"/>
    <col min="5116" max="5116" width="13.28515625" style="914" customWidth="1"/>
    <col min="5117" max="5117" width="12.140625" style="914" customWidth="1"/>
    <col min="5118" max="5124" width="11" style="914" customWidth="1"/>
    <col min="5125" max="5129" width="14.42578125" style="914" customWidth="1"/>
    <col min="5130" max="5130" width="37.28515625" style="914" customWidth="1"/>
    <col min="5131" max="5132" width="11" style="914" customWidth="1"/>
    <col min="5133" max="5142" width="9.85546875" style="914" customWidth="1"/>
    <col min="5143" max="5146" width="11" style="914" customWidth="1"/>
    <col min="5147" max="5147" width="14.42578125" style="914" customWidth="1"/>
    <col min="5148" max="5148" width="4.140625" style="914" customWidth="1"/>
    <col min="5149" max="5149" width="13.28515625" style="914" customWidth="1"/>
    <col min="5150" max="5150" width="28.140625" style="914" customWidth="1"/>
    <col min="5151" max="5151" width="11" style="914" customWidth="1"/>
    <col min="5152" max="5152" width="14.42578125" style="914" customWidth="1"/>
    <col min="5153" max="5153" width="4.140625" style="914" customWidth="1"/>
    <col min="5154" max="5155" width="11" style="914" customWidth="1"/>
    <col min="5156" max="5156" width="14.42578125" style="914" customWidth="1"/>
    <col min="5157" max="5157" width="4.140625" style="914" customWidth="1"/>
    <col min="5158" max="5158" width="14.42578125" style="914" customWidth="1"/>
    <col min="5159" max="5361" width="11" style="914"/>
    <col min="5362" max="5362" width="34.7109375" style="914" customWidth="1"/>
    <col min="5363" max="5363" width="12.42578125" style="914" customWidth="1"/>
    <col min="5364" max="5365" width="10.28515625" style="914" customWidth="1"/>
    <col min="5366" max="5366" width="37.7109375" style="914" customWidth="1"/>
    <col min="5367" max="5369" width="16.7109375" style="914" customWidth="1"/>
    <col min="5370" max="5370" width="33.7109375" style="914" customWidth="1"/>
    <col min="5371" max="5371" width="38.7109375" style="914" customWidth="1"/>
    <col min="5372" max="5372" width="13.28515625" style="914" customWidth="1"/>
    <col min="5373" max="5373" width="12.140625" style="914" customWidth="1"/>
    <col min="5374" max="5380" width="11" style="914" customWidth="1"/>
    <col min="5381" max="5385" width="14.42578125" style="914" customWidth="1"/>
    <col min="5386" max="5386" width="37.28515625" style="914" customWidth="1"/>
    <col min="5387" max="5388" width="11" style="914" customWidth="1"/>
    <col min="5389" max="5398" width="9.85546875" style="914" customWidth="1"/>
    <col min="5399" max="5402" width="11" style="914" customWidth="1"/>
    <col min="5403" max="5403" width="14.42578125" style="914" customWidth="1"/>
    <col min="5404" max="5404" width="4.140625" style="914" customWidth="1"/>
    <col min="5405" max="5405" width="13.28515625" style="914" customWidth="1"/>
    <col min="5406" max="5406" width="28.140625" style="914" customWidth="1"/>
    <col min="5407" max="5407" width="11" style="914" customWidth="1"/>
    <col min="5408" max="5408" width="14.42578125" style="914" customWidth="1"/>
    <col min="5409" max="5409" width="4.140625" style="914" customWidth="1"/>
    <col min="5410" max="5411" width="11" style="914" customWidth="1"/>
    <col min="5412" max="5412" width="14.42578125" style="914" customWidth="1"/>
    <col min="5413" max="5413" width="4.140625" style="914" customWidth="1"/>
    <col min="5414" max="5414" width="14.42578125" style="914" customWidth="1"/>
    <col min="5415" max="5617" width="11" style="914"/>
    <col min="5618" max="5618" width="34.7109375" style="914" customWidth="1"/>
    <col min="5619" max="5619" width="12.42578125" style="914" customWidth="1"/>
    <col min="5620" max="5621" width="10.28515625" style="914" customWidth="1"/>
    <col min="5622" max="5622" width="37.7109375" style="914" customWidth="1"/>
    <col min="5623" max="5625" width="16.7109375" style="914" customWidth="1"/>
    <col min="5626" max="5626" width="33.7109375" style="914" customWidth="1"/>
    <col min="5627" max="5627" width="38.7109375" style="914" customWidth="1"/>
    <col min="5628" max="5628" width="13.28515625" style="914" customWidth="1"/>
    <col min="5629" max="5629" width="12.140625" style="914" customWidth="1"/>
    <col min="5630" max="5636" width="11" style="914" customWidth="1"/>
    <col min="5637" max="5641" width="14.42578125" style="914" customWidth="1"/>
    <col min="5642" max="5642" width="37.28515625" style="914" customWidth="1"/>
    <col min="5643" max="5644" width="11" style="914" customWidth="1"/>
    <col min="5645" max="5654" width="9.85546875" style="914" customWidth="1"/>
    <col min="5655" max="5658" width="11" style="914" customWidth="1"/>
    <col min="5659" max="5659" width="14.42578125" style="914" customWidth="1"/>
    <col min="5660" max="5660" width="4.140625" style="914" customWidth="1"/>
    <col min="5661" max="5661" width="13.28515625" style="914" customWidth="1"/>
    <col min="5662" max="5662" width="28.140625" style="914" customWidth="1"/>
    <col min="5663" max="5663" width="11" style="914" customWidth="1"/>
    <col min="5664" max="5664" width="14.42578125" style="914" customWidth="1"/>
    <col min="5665" max="5665" width="4.140625" style="914" customWidth="1"/>
    <col min="5666" max="5667" width="11" style="914" customWidth="1"/>
    <col min="5668" max="5668" width="14.42578125" style="914" customWidth="1"/>
    <col min="5669" max="5669" width="4.140625" style="914" customWidth="1"/>
    <col min="5670" max="5670" width="14.42578125" style="914" customWidth="1"/>
    <col min="5671" max="5873" width="11" style="914"/>
    <col min="5874" max="5874" width="34.7109375" style="914" customWidth="1"/>
    <col min="5875" max="5875" width="12.42578125" style="914" customWidth="1"/>
    <col min="5876" max="5877" width="10.28515625" style="914" customWidth="1"/>
    <col min="5878" max="5878" width="37.7109375" style="914" customWidth="1"/>
    <col min="5879" max="5881" width="16.7109375" style="914" customWidth="1"/>
    <col min="5882" max="5882" width="33.7109375" style="914" customWidth="1"/>
    <col min="5883" max="5883" width="38.7109375" style="914" customWidth="1"/>
    <col min="5884" max="5884" width="13.28515625" style="914" customWidth="1"/>
    <col min="5885" max="5885" width="12.140625" style="914" customWidth="1"/>
    <col min="5886" max="5892" width="11" style="914" customWidth="1"/>
    <col min="5893" max="5897" width="14.42578125" style="914" customWidth="1"/>
    <col min="5898" max="5898" width="37.28515625" style="914" customWidth="1"/>
    <col min="5899" max="5900" width="11" style="914" customWidth="1"/>
    <col min="5901" max="5910" width="9.85546875" style="914" customWidth="1"/>
    <col min="5911" max="5914" width="11" style="914" customWidth="1"/>
    <col min="5915" max="5915" width="14.42578125" style="914" customWidth="1"/>
    <col min="5916" max="5916" width="4.140625" style="914" customWidth="1"/>
    <col min="5917" max="5917" width="13.28515625" style="914" customWidth="1"/>
    <col min="5918" max="5918" width="28.140625" style="914" customWidth="1"/>
    <col min="5919" max="5919" width="11" style="914" customWidth="1"/>
    <col min="5920" max="5920" width="14.42578125" style="914" customWidth="1"/>
    <col min="5921" max="5921" width="4.140625" style="914" customWidth="1"/>
    <col min="5922" max="5923" width="11" style="914" customWidth="1"/>
    <col min="5924" max="5924" width="14.42578125" style="914" customWidth="1"/>
    <col min="5925" max="5925" width="4.140625" style="914" customWidth="1"/>
    <col min="5926" max="5926" width="14.42578125" style="914" customWidth="1"/>
    <col min="5927" max="6129" width="11" style="914"/>
    <col min="6130" max="6130" width="34.7109375" style="914" customWidth="1"/>
    <col min="6131" max="6131" width="12.42578125" style="914" customWidth="1"/>
    <col min="6132" max="6133" width="10.28515625" style="914" customWidth="1"/>
    <col min="6134" max="6134" width="37.7109375" style="914" customWidth="1"/>
    <col min="6135" max="6137" width="16.7109375" style="914" customWidth="1"/>
    <col min="6138" max="6138" width="33.7109375" style="914" customWidth="1"/>
    <col min="6139" max="6139" width="38.7109375" style="914" customWidth="1"/>
    <col min="6140" max="6140" width="13.28515625" style="914" customWidth="1"/>
    <col min="6141" max="6141" width="12.140625" style="914" customWidth="1"/>
    <col min="6142" max="6148" width="11" style="914" customWidth="1"/>
    <col min="6149" max="6153" width="14.42578125" style="914" customWidth="1"/>
    <col min="6154" max="6154" width="37.28515625" style="914" customWidth="1"/>
    <col min="6155" max="6156" width="11" style="914" customWidth="1"/>
    <col min="6157" max="6166" width="9.85546875" style="914" customWidth="1"/>
    <col min="6167" max="6170" width="11" style="914" customWidth="1"/>
    <col min="6171" max="6171" width="14.42578125" style="914" customWidth="1"/>
    <col min="6172" max="6172" width="4.140625" style="914" customWidth="1"/>
    <col min="6173" max="6173" width="13.28515625" style="914" customWidth="1"/>
    <col min="6174" max="6174" width="28.140625" style="914" customWidth="1"/>
    <col min="6175" max="6175" width="11" style="914" customWidth="1"/>
    <col min="6176" max="6176" width="14.42578125" style="914" customWidth="1"/>
    <col min="6177" max="6177" width="4.140625" style="914" customWidth="1"/>
    <col min="6178" max="6179" width="11" style="914" customWidth="1"/>
    <col min="6180" max="6180" width="14.42578125" style="914" customWidth="1"/>
    <col min="6181" max="6181" width="4.140625" style="914" customWidth="1"/>
    <col min="6182" max="6182" width="14.42578125" style="914" customWidth="1"/>
    <col min="6183" max="6385" width="11" style="914"/>
    <col min="6386" max="6386" width="34.7109375" style="914" customWidth="1"/>
    <col min="6387" max="6387" width="12.42578125" style="914" customWidth="1"/>
    <col min="6388" max="6389" width="10.28515625" style="914" customWidth="1"/>
    <col min="6390" max="6390" width="37.7109375" style="914" customWidth="1"/>
    <col min="6391" max="6393" width="16.7109375" style="914" customWidth="1"/>
    <col min="6394" max="6394" width="33.7109375" style="914" customWidth="1"/>
    <col min="6395" max="6395" width="38.7109375" style="914" customWidth="1"/>
    <col min="6396" max="6396" width="13.28515625" style="914" customWidth="1"/>
    <col min="6397" max="6397" width="12.140625" style="914" customWidth="1"/>
    <col min="6398" max="6404" width="11" style="914" customWidth="1"/>
    <col min="6405" max="6409" width="14.42578125" style="914" customWidth="1"/>
    <col min="6410" max="6410" width="37.28515625" style="914" customWidth="1"/>
    <col min="6411" max="6412" width="11" style="914" customWidth="1"/>
    <col min="6413" max="6422" width="9.85546875" style="914" customWidth="1"/>
    <col min="6423" max="6426" width="11" style="914" customWidth="1"/>
    <col min="6427" max="6427" width="14.42578125" style="914" customWidth="1"/>
    <col min="6428" max="6428" width="4.140625" style="914" customWidth="1"/>
    <col min="6429" max="6429" width="13.28515625" style="914" customWidth="1"/>
    <col min="6430" max="6430" width="28.140625" style="914" customWidth="1"/>
    <col min="6431" max="6431" width="11" style="914" customWidth="1"/>
    <col min="6432" max="6432" width="14.42578125" style="914" customWidth="1"/>
    <col min="6433" max="6433" width="4.140625" style="914" customWidth="1"/>
    <col min="6434" max="6435" width="11" style="914" customWidth="1"/>
    <col min="6436" max="6436" width="14.42578125" style="914" customWidth="1"/>
    <col min="6437" max="6437" width="4.140625" style="914" customWidth="1"/>
    <col min="6438" max="6438" width="14.42578125" style="914" customWidth="1"/>
    <col min="6439" max="6641" width="11" style="914"/>
    <col min="6642" max="6642" width="34.7109375" style="914" customWidth="1"/>
    <col min="6643" max="6643" width="12.42578125" style="914" customWidth="1"/>
    <col min="6644" max="6645" width="10.28515625" style="914" customWidth="1"/>
    <col min="6646" max="6646" width="37.7109375" style="914" customWidth="1"/>
    <col min="6647" max="6649" width="16.7109375" style="914" customWidth="1"/>
    <col min="6650" max="6650" width="33.7109375" style="914" customWidth="1"/>
    <col min="6651" max="6651" width="38.7109375" style="914" customWidth="1"/>
    <col min="6652" max="6652" width="13.28515625" style="914" customWidth="1"/>
    <col min="6653" max="6653" width="12.140625" style="914" customWidth="1"/>
    <col min="6654" max="6660" width="11" style="914" customWidth="1"/>
    <col min="6661" max="6665" width="14.42578125" style="914" customWidth="1"/>
    <col min="6666" max="6666" width="37.28515625" style="914" customWidth="1"/>
    <col min="6667" max="6668" width="11" style="914" customWidth="1"/>
    <col min="6669" max="6678" width="9.85546875" style="914" customWidth="1"/>
    <col min="6679" max="6682" width="11" style="914" customWidth="1"/>
    <col min="6683" max="6683" width="14.42578125" style="914" customWidth="1"/>
    <col min="6684" max="6684" width="4.140625" style="914" customWidth="1"/>
    <col min="6685" max="6685" width="13.28515625" style="914" customWidth="1"/>
    <col min="6686" max="6686" width="28.140625" style="914" customWidth="1"/>
    <col min="6687" max="6687" width="11" style="914" customWidth="1"/>
    <col min="6688" max="6688" width="14.42578125" style="914" customWidth="1"/>
    <col min="6689" max="6689" width="4.140625" style="914" customWidth="1"/>
    <col min="6690" max="6691" width="11" style="914" customWidth="1"/>
    <col min="6692" max="6692" width="14.42578125" style="914" customWidth="1"/>
    <col min="6693" max="6693" width="4.140625" style="914" customWidth="1"/>
    <col min="6694" max="6694" width="14.42578125" style="914" customWidth="1"/>
    <col min="6695" max="6897" width="11" style="914"/>
    <col min="6898" max="6898" width="34.7109375" style="914" customWidth="1"/>
    <col min="6899" max="6899" width="12.42578125" style="914" customWidth="1"/>
    <col min="6900" max="6901" width="10.28515625" style="914" customWidth="1"/>
    <col min="6902" max="6902" width="37.7109375" style="914" customWidth="1"/>
    <col min="6903" max="6905" width="16.7109375" style="914" customWidth="1"/>
    <col min="6906" max="6906" width="33.7109375" style="914" customWidth="1"/>
    <col min="6907" max="6907" width="38.7109375" style="914" customWidth="1"/>
    <col min="6908" max="6908" width="13.28515625" style="914" customWidth="1"/>
    <col min="6909" max="6909" width="12.140625" style="914" customWidth="1"/>
    <col min="6910" max="6916" width="11" style="914" customWidth="1"/>
    <col min="6917" max="6921" width="14.42578125" style="914" customWidth="1"/>
    <col min="6922" max="6922" width="37.28515625" style="914" customWidth="1"/>
    <col min="6923" max="6924" width="11" style="914" customWidth="1"/>
    <col min="6925" max="6934" width="9.85546875" style="914" customWidth="1"/>
    <col min="6935" max="6938" width="11" style="914" customWidth="1"/>
    <col min="6939" max="6939" width="14.42578125" style="914" customWidth="1"/>
    <col min="6940" max="6940" width="4.140625" style="914" customWidth="1"/>
    <col min="6941" max="6941" width="13.28515625" style="914" customWidth="1"/>
    <col min="6942" max="6942" width="28.140625" style="914" customWidth="1"/>
    <col min="6943" max="6943" width="11" style="914" customWidth="1"/>
    <col min="6944" max="6944" width="14.42578125" style="914" customWidth="1"/>
    <col min="6945" max="6945" width="4.140625" style="914" customWidth="1"/>
    <col min="6946" max="6947" width="11" style="914" customWidth="1"/>
    <col min="6948" max="6948" width="14.42578125" style="914" customWidth="1"/>
    <col min="6949" max="6949" width="4.140625" style="914" customWidth="1"/>
    <col min="6950" max="6950" width="14.42578125" style="914" customWidth="1"/>
    <col min="6951" max="7153" width="11" style="914"/>
    <col min="7154" max="7154" width="34.7109375" style="914" customWidth="1"/>
    <col min="7155" max="7155" width="12.42578125" style="914" customWidth="1"/>
    <col min="7156" max="7157" width="10.28515625" style="914" customWidth="1"/>
    <col min="7158" max="7158" width="37.7109375" style="914" customWidth="1"/>
    <col min="7159" max="7161" width="16.7109375" style="914" customWidth="1"/>
    <col min="7162" max="7162" width="33.7109375" style="914" customWidth="1"/>
    <col min="7163" max="7163" width="38.7109375" style="914" customWidth="1"/>
    <col min="7164" max="7164" width="13.28515625" style="914" customWidth="1"/>
    <col min="7165" max="7165" width="12.140625" style="914" customWidth="1"/>
    <col min="7166" max="7172" width="11" style="914" customWidth="1"/>
    <col min="7173" max="7177" width="14.42578125" style="914" customWidth="1"/>
    <col min="7178" max="7178" width="37.28515625" style="914" customWidth="1"/>
    <col min="7179" max="7180" width="11" style="914" customWidth="1"/>
    <col min="7181" max="7190" width="9.85546875" style="914" customWidth="1"/>
    <col min="7191" max="7194" width="11" style="914" customWidth="1"/>
    <col min="7195" max="7195" width="14.42578125" style="914" customWidth="1"/>
    <col min="7196" max="7196" width="4.140625" style="914" customWidth="1"/>
    <col min="7197" max="7197" width="13.28515625" style="914" customWidth="1"/>
    <col min="7198" max="7198" width="28.140625" style="914" customWidth="1"/>
    <col min="7199" max="7199" width="11" style="914" customWidth="1"/>
    <col min="7200" max="7200" width="14.42578125" style="914" customWidth="1"/>
    <col min="7201" max="7201" width="4.140625" style="914" customWidth="1"/>
    <col min="7202" max="7203" width="11" style="914" customWidth="1"/>
    <col min="7204" max="7204" width="14.42578125" style="914" customWidth="1"/>
    <col min="7205" max="7205" width="4.140625" style="914" customWidth="1"/>
    <col min="7206" max="7206" width="14.42578125" style="914" customWidth="1"/>
    <col min="7207" max="7409" width="11" style="914"/>
    <col min="7410" max="7410" width="34.7109375" style="914" customWidth="1"/>
    <col min="7411" max="7411" width="12.42578125" style="914" customWidth="1"/>
    <col min="7412" max="7413" width="10.28515625" style="914" customWidth="1"/>
    <col min="7414" max="7414" width="37.7109375" style="914" customWidth="1"/>
    <col min="7415" max="7417" width="16.7109375" style="914" customWidth="1"/>
    <col min="7418" max="7418" width="33.7109375" style="914" customWidth="1"/>
    <col min="7419" max="7419" width="38.7109375" style="914" customWidth="1"/>
    <col min="7420" max="7420" width="13.28515625" style="914" customWidth="1"/>
    <col min="7421" max="7421" width="12.140625" style="914" customWidth="1"/>
    <col min="7422" max="7428" width="11" style="914" customWidth="1"/>
    <col min="7429" max="7433" width="14.42578125" style="914" customWidth="1"/>
    <col min="7434" max="7434" width="37.28515625" style="914" customWidth="1"/>
    <col min="7435" max="7436" width="11" style="914" customWidth="1"/>
    <col min="7437" max="7446" width="9.85546875" style="914" customWidth="1"/>
    <col min="7447" max="7450" width="11" style="914" customWidth="1"/>
    <col min="7451" max="7451" width="14.42578125" style="914" customWidth="1"/>
    <col min="7452" max="7452" width="4.140625" style="914" customWidth="1"/>
    <col min="7453" max="7453" width="13.28515625" style="914" customWidth="1"/>
    <col min="7454" max="7454" width="28.140625" style="914" customWidth="1"/>
    <col min="7455" max="7455" width="11" style="914" customWidth="1"/>
    <col min="7456" max="7456" width="14.42578125" style="914" customWidth="1"/>
    <col min="7457" max="7457" width="4.140625" style="914" customWidth="1"/>
    <col min="7458" max="7459" width="11" style="914" customWidth="1"/>
    <col min="7460" max="7460" width="14.42578125" style="914" customWidth="1"/>
    <col min="7461" max="7461" width="4.140625" style="914" customWidth="1"/>
    <col min="7462" max="7462" width="14.42578125" style="914" customWidth="1"/>
    <col min="7463" max="7665" width="11" style="914"/>
    <col min="7666" max="7666" width="34.7109375" style="914" customWidth="1"/>
    <col min="7667" max="7667" width="12.42578125" style="914" customWidth="1"/>
    <col min="7668" max="7669" width="10.28515625" style="914" customWidth="1"/>
    <col min="7670" max="7670" width="37.7109375" style="914" customWidth="1"/>
    <col min="7671" max="7673" width="16.7109375" style="914" customWidth="1"/>
    <col min="7674" max="7674" width="33.7109375" style="914" customWidth="1"/>
    <col min="7675" max="7675" width="38.7109375" style="914" customWidth="1"/>
    <col min="7676" max="7676" width="13.28515625" style="914" customWidth="1"/>
    <col min="7677" max="7677" width="12.140625" style="914" customWidth="1"/>
    <col min="7678" max="7684" width="11" style="914" customWidth="1"/>
    <col min="7685" max="7689" width="14.42578125" style="914" customWidth="1"/>
    <col min="7690" max="7690" width="37.28515625" style="914" customWidth="1"/>
    <col min="7691" max="7692" width="11" style="914" customWidth="1"/>
    <col min="7693" max="7702" width="9.85546875" style="914" customWidth="1"/>
    <col min="7703" max="7706" width="11" style="914" customWidth="1"/>
    <col min="7707" max="7707" width="14.42578125" style="914" customWidth="1"/>
    <col min="7708" max="7708" width="4.140625" style="914" customWidth="1"/>
    <col min="7709" max="7709" width="13.28515625" style="914" customWidth="1"/>
    <col min="7710" max="7710" width="28.140625" style="914" customWidth="1"/>
    <col min="7711" max="7711" width="11" style="914" customWidth="1"/>
    <col min="7712" max="7712" width="14.42578125" style="914" customWidth="1"/>
    <col min="7713" max="7713" width="4.140625" style="914" customWidth="1"/>
    <col min="7714" max="7715" width="11" style="914" customWidth="1"/>
    <col min="7716" max="7716" width="14.42578125" style="914" customWidth="1"/>
    <col min="7717" max="7717" width="4.140625" style="914" customWidth="1"/>
    <col min="7718" max="7718" width="14.42578125" style="914" customWidth="1"/>
    <col min="7719" max="7921" width="11" style="914"/>
    <col min="7922" max="7922" width="34.7109375" style="914" customWidth="1"/>
    <col min="7923" max="7923" width="12.42578125" style="914" customWidth="1"/>
    <col min="7924" max="7925" width="10.28515625" style="914" customWidth="1"/>
    <col min="7926" max="7926" width="37.7109375" style="914" customWidth="1"/>
    <col min="7927" max="7929" width="16.7109375" style="914" customWidth="1"/>
    <col min="7930" max="7930" width="33.7109375" style="914" customWidth="1"/>
    <col min="7931" max="7931" width="38.7109375" style="914" customWidth="1"/>
    <col min="7932" max="7932" width="13.28515625" style="914" customWidth="1"/>
    <col min="7933" max="7933" width="12.140625" style="914" customWidth="1"/>
    <col min="7934" max="7940" width="11" style="914" customWidth="1"/>
    <col min="7941" max="7945" width="14.42578125" style="914" customWidth="1"/>
    <col min="7946" max="7946" width="37.28515625" style="914" customWidth="1"/>
    <col min="7947" max="7948" width="11" style="914" customWidth="1"/>
    <col min="7949" max="7958" width="9.85546875" style="914" customWidth="1"/>
    <col min="7959" max="7962" width="11" style="914" customWidth="1"/>
    <col min="7963" max="7963" width="14.42578125" style="914" customWidth="1"/>
    <col min="7964" max="7964" width="4.140625" style="914" customWidth="1"/>
    <col min="7965" max="7965" width="13.28515625" style="914" customWidth="1"/>
    <col min="7966" max="7966" width="28.140625" style="914" customWidth="1"/>
    <col min="7967" max="7967" width="11" style="914" customWidth="1"/>
    <col min="7968" max="7968" width="14.42578125" style="914" customWidth="1"/>
    <col min="7969" max="7969" width="4.140625" style="914" customWidth="1"/>
    <col min="7970" max="7971" width="11" style="914" customWidth="1"/>
    <col min="7972" max="7972" width="14.42578125" style="914" customWidth="1"/>
    <col min="7973" max="7973" width="4.140625" style="914" customWidth="1"/>
    <col min="7974" max="7974" width="14.42578125" style="914" customWidth="1"/>
    <col min="7975" max="8177" width="11" style="914"/>
    <col min="8178" max="8178" width="34.7109375" style="914" customWidth="1"/>
    <col min="8179" max="8179" width="12.42578125" style="914" customWidth="1"/>
    <col min="8180" max="8181" width="10.28515625" style="914" customWidth="1"/>
    <col min="8182" max="8182" width="37.7109375" style="914" customWidth="1"/>
    <col min="8183" max="8185" width="16.7109375" style="914" customWidth="1"/>
    <col min="8186" max="8186" width="33.7109375" style="914" customWidth="1"/>
    <col min="8187" max="8187" width="38.7109375" style="914" customWidth="1"/>
    <col min="8188" max="8188" width="13.28515625" style="914" customWidth="1"/>
    <col min="8189" max="8189" width="12.140625" style="914" customWidth="1"/>
    <col min="8190" max="8196" width="11" style="914" customWidth="1"/>
    <col min="8197" max="8201" width="14.42578125" style="914" customWidth="1"/>
    <col min="8202" max="8202" width="37.28515625" style="914" customWidth="1"/>
    <col min="8203" max="8204" width="11" style="914" customWidth="1"/>
    <col min="8205" max="8214" width="9.85546875" style="914" customWidth="1"/>
    <col min="8215" max="8218" width="11" style="914" customWidth="1"/>
    <col min="8219" max="8219" width="14.42578125" style="914" customWidth="1"/>
    <col min="8220" max="8220" width="4.140625" style="914" customWidth="1"/>
    <col min="8221" max="8221" width="13.28515625" style="914" customWidth="1"/>
    <col min="8222" max="8222" width="28.140625" style="914" customWidth="1"/>
    <col min="8223" max="8223" width="11" style="914" customWidth="1"/>
    <col min="8224" max="8224" width="14.42578125" style="914" customWidth="1"/>
    <col min="8225" max="8225" width="4.140625" style="914" customWidth="1"/>
    <col min="8226" max="8227" width="11" style="914" customWidth="1"/>
    <col min="8228" max="8228" width="14.42578125" style="914" customWidth="1"/>
    <col min="8229" max="8229" width="4.140625" style="914" customWidth="1"/>
    <col min="8230" max="8230" width="14.42578125" style="914" customWidth="1"/>
    <col min="8231" max="8433" width="11" style="914"/>
    <col min="8434" max="8434" width="34.7109375" style="914" customWidth="1"/>
    <col min="8435" max="8435" width="12.42578125" style="914" customWidth="1"/>
    <col min="8436" max="8437" width="10.28515625" style="914" customWidth="1"/>
    <col min="8438" max="8438" width="37.7109375" style="914" customWidth="1"/>
    <col min="8439" max="8441" width="16.7109375" style="914" customWidth="1"/>
    <col min="8442" max="8442" width="33.7109375" style="914" customWidth="1"/>
    <col min="8443" max="8443" width="38.7109375" style="914" customWidth="1"/>
    <col min="8444" max="8444" width="13.28515625" style="914" customWidth="1"/>
    <col min="8445" max="8445" width="12.140625" style="914" customWidth="1"/>
    <col min="8446" max="8452" width="11" style="914" customWidth="1"/>
    <col min="8453" max="8457" width="14.42578125" style="914" customWidth="1"/>
    <col min="8458" max="8458" width="37.28515625" style="914" customWidth="1"/>
    <col min="8459" max="8460" width="11" style="914" customWidth="1"/>
    <col min="8461" max="8470" width="9.85546875" style="914" customWidth="1"/>
    <col min="8471" max="8474" width="11" style="914" customWidth="1"/>
    <col min="8475" max="8475" width="14.42578125" style="914" customWidth="1"/>
    <col min="8476" max="8476" width="4.140625" style="914" customWidth="1"/>
    <col min="8477" max="8477" width="13.28515625" style="914" customWidth="1"/>
    <col min="8478" max="8478" width="28.140625" style="914" customWidth="1"/>
    <col min="8479" max="8479" width="11" style="914" customWidth="1"/>
    <col min="8480" max="8480" width="14.42578125" style="914" customWidth="1"/>
    <col min="8481" max="8481" width="4.140625" style="914" customWidth="1"/>
    <col min="8482" max="8483" width="11" style="914" customWidth="1"/>
    <col min="8484" max="8484" width="14.42578125" style="914" customWidth="1"/>
    <col min="8485" max="8485" width="4.140625" style="914" customWidth="1"/>
    <col min="8486" max="8486" width="14.42578125" style="914" customWidth="1"/>
    <col min="8487" max="8689" width="11" style="914"/>
    <col min="8690" max="8690" width="34.7109375" style="914" customWidth="1"/>
    <col min="8691" max="8691" width="12.42578125" style="914" customWidth="1"/>
    <col min="8692" max="8693" width="10.28515625" style="914" customWidth="1"/>
    <col min="8694" max="8694" width="37.7109375" style="914" customWidth="1"/>
    <col min="8695" max="8697" width="16.7109375" style="914" customWidth="1"/>
    <col min="8698" max="8698" width="33.7109375" style="914" customWidth="1"/>
    <col min="8699" max="8699" width="38.7109375" style="914" customWidth="1"/>
    <col min="8700" max="8700" width="13.28515625" style="914" customWidth="1"/>
    <col min="8701" max="8701" width="12.140625" style="914" customWidth="1"/>
    <col min="8702" max="8708" width="11" style="914" customWidth="1"/>
    <col min="8709" max="8713" width="14.42578125" style="914" customWidth="1"/>
    <col min="8714" max="8714" width="37.28515625" style="914" customWidth="1"/>
    <col min="8715" max="8716" width="11" style="914" customWidth="1"/>
    <col min="8717" max="8726" width="9.85546875" style="914" customWidth="1"/>
    <col min="8727" max="8730" width="11" style="914" customWidth="1"/>
    <col min="8731" max="8731" width="14.42578125" style="914" customWidth="1"/>
    <col min="8732" max="8732" width="4.140625" style="914" customWidth="1"/>
    <col min="8733" max="8733" width="13.28515625" style="914" customWidth="1"/>
    <col min="8734" max="8734" width="28.140625" style="914" customWidth="1"/>
    <col min="8735" max="8735" width="11" style="914" customWidth="1"/>
    <col min="8736" max="8736" width="14.42578125" style="914" customWidth="1"/>
    <col min="8737" max="8737" width="4.140625" style="914" customWidth="1"/>
    <col min="8738" max="8739" width="11" style="914" customWidth="1"/>
    <col min="8740" max="8740" width="14.42578125" style="914" customWidth="1"/>
    <col min="8741" max="8741" width="4.140625" style="914" customWidth="1"/>
    <col min="8742" max="8742" width="14.42578125" style="914" customWidth="1"/>
    <col min="8743" max="8945" width="11" style="914"/>
    <col min="8946" max="8946" width="34.7109375" style="914" customWidth="1"/>
    <col min="8947" max="8947" width="12.42578125" style="914" customWidth="1"/>
    <col min="8948" max="8949" width="10.28515625" style="914" customWidth="1"/>
    <col min="8950" max="8950" width="37.7109375" style="914" customWidth="1"/>
    <col min="8951" max="8953" width="16.7109375" style="914" customWidth="1"/>
    <col min="8954" max="8954" width="33.7109375" style="914" customWidth="1"/>
    <col min="8955" max="8955" width="38.7109375" style="914" customWidth="1"/>
    <col min="8956" max="8956" width="13.28515625" style="914" customWidth="1"/>
    <col min="8957" max="8957" width="12.140625" style="914" customWidth="1"/>
    <col min="8958" max="8964" width="11" style="914" customWidth="1"/>
    <col min="8965" max="8969" width="14.42578125" style="914" customWidth="1"/>
    <col min="8970" max="8970" width="37.28515625" style="914" customWidth="1"/>
    <col min="8971" max="8972" width="11" style="914" customWidth="1"/>
    <col min="8973" max="8982" width="9.85546875" style="914" customWidth="1"/>
    <col min="8983" max="8986" width="11" style="914" customWidth="1"/>
    <col min="8987" max="8987" width="14.42578125" style="914" customWidth="1"/>
    <col min="8988" max="8988" width="4.140625" style="914" customWidth="1"/>
    <col min="8989" max="8989" width="13.28515625" style="914" customWidth="1"/>
    <col min="8990" max="8990" width="28.140625" style="914" customWidth="1"/>
    <col min="8991" max="8991" width="11" style="914" customWidth="1"/>
    <col min="8992" max="8992" width="14.42578125" style="914" customWidth="1"/>
    <col min="8993" max="8993" width="4.140625" style="914" customWidth="1"/>
    <col min="8994" max="8995" width="11" style="914" customWidth="1"/>
    <col min="8996" max="8996" width="14.42578125" style="914" customWidth="1"/>
    <col min="8997" max="8997" width="4.140625" style="914" customWidth="1"/>
    <col min="8998" max="8998" width="14.42578125" style="914" customWidth="1"/>
    <col min="8999" max="9201" width="11" style="914"/>
    <col min="9202" max="9202" width="34.7109375" style="914" customWidth="1"/>
    <col min="9203" max="9203" width="12.42578125" style="914" customWidth="1"/>
    <col min="9204" max="9205" width="10.28515625" style="914" customWidth="1"/>
    <col min="9206" max="9206" width="37.7109375" style="914" customWidth="1"/>
    <col min="9207" max="9209" width="16.7109375" style="914" customWidth="1"/>
    <col min="9210" max="9210" width="33.7109375" style="914" customWidth="1"/>
    <col min="9211" max="9211" width="38.7109375" style="914" customWidth="1"/>
    <col min="9212" max="9212" width="13.28515625" style="914" customWidth="1"/>
    <col min="9213" max="9213" width="12.140625" style="914" customWidth="1"/>
    <col min="9214" max="9220" width="11" style="914" customWidth="1"/>
    <col min="9221" max="9225" width="14.42578125" style="914" customWidth="1"/>
    <col min="9226" max="9226" width="37.28515625" style="914" customWidth="1"/>
    <col min="9227" max="9228" width="11" style="914" customWidth="1"/>
    <col min="9229" max="9238" width="9.85546875" style="914" customWidth="1"/>
    <col min="9239" max="9242" width="11" style="914" customWidth="1"/>
    <col min="9243" max="9243" width="14.42578125" style="914" customWidth="1"/>
    <col min="9244" max="9244" width="4.140625" style="914" customWidth="1"/>
    <col min="9245" max="9245" width="13.28515625" style="914" customWidth="1"/>
    <col min="9246" max="9246" width="28.140625" style="914" customWidth="1"/>
    <col min="9247" max="9247" width="11" style="914" customWidth="1"/>
    <col min="9248" max="9248" width="14.42578125" style="914" customWidth="1"/>
    <col min="9249" max="9249" width="4.140625" style="914" customWidth="1"/>
    <col min="9250" max="9251" width="11" style="914" customWidth="1"/>
    <col min="9252" max="9252" width="14.42578125" style="914" customWidth="1"/>
    <col min="9253" max="9253" width="4.140625" style="914" customWidth="1"/>
    <col min="9254" max="9254" width="14.42578125" style="914" customWidth="1"/>
    <col min="9255" max="9457" width="11" style="914"/>
    <col min="9458" max="9458" width="34.7109375" style="914" customWidth="1"/>
    <col min="9459" max="9459" width="12.42578125" style="914" customWidth="1"/>
    <col min="9460" max="9461" width="10.28515625" style="914" customWidth="1"/>
    <col min="9462" max="9462" width="37.7109375" style="914" customWidth="1"/>
    <col min="9463" max="9465" width="16.7109375" style="914" customWidth="1"/>
    <col min="9466" max="9466" width="33.7109375" style="914" customWidth="1"/>
    <col min="9467" max="9467" width="38.7109375" style="914" customWidth="1"/>
    <col min="9468" max="9468" width="13.28515625" style="914" customWidth="1"/>
    <col min="9469" max="9469" width="12.140625" style="914" customWidth="1"/>
    <col min="9470" max="9476" width="11" style="914" customWidth="1"/>
    <col min="9477" max="9481" width="14.42578125" style="914" customWidth="1"/>
    <col min="9482" max="9482" width="37.28515625" style="914" customWidth="1"/>
    <col min="9483" max="9484" width="11" style="914" customWidth="1"/>
    <col min="9485" max="9494" width="9.85546875" style="914" customWidth="1"/>
    <col min="9495" max="9498" width="11" style="914" customWidth="1"/>
    <col min="9499" max="9499" width="14.42578125" style="914" customWidth="1"/>
    <col min="9500" max="9500" width="4.140625" style="914" customWidth="1"/>
    <col min="9501" max="9501" width="13.28515625" style="914" customWidth="1"/>
    <col min="9502" max="9502" width="28.140625" style="914" customWidth="1"/>
    <col min="9503" max="9503" width="11" style="914" customWidth="1"/>
    <col min="9504" max="9504" width="14.42578125" style="914" customWidth="1"/>
    <col min="9505" max="9505" width="4.140625" style="914" customWidth="1"/>
    <col min="9506" max="9507" width="11" style="914" customWidth="1"/>
    <col min="9508" max="9508" width="14.42578125" style="914" customWidth="1"/>
    <col min="9509" max="9509" width="4.140625" style="914" customWidth="1"/>
    <col min="9510" max="9510" width="14.42578125" style="914" customWidth="1"/>
    <col min="9511" max="9713" width="11" style="914"/>
    <col min="9714" max="9714" width="34.7109375" style="914" customWidth="1"/>
    <col min="9715" max="9715" width="12.42578125" style="914" customWidth="1"/>
    <col min="9716" max="9717" width="10.28515625" style="914" customWidth="1"/>
    <col min="9718" max="9718" width="37.7109375" style="914" customWidth="1"/>
    <col min="9719" max="9721" width="16.7109375" style="914" customWidth="1"/>
    <col min="9722" max="9722" width="33.7109375" style="914" customWidth="1"/>
    <col min="9723" max="9723" width="38.7109375" style="914" customWidth="1"/>
    <col min="9724" max="9724" width="13.28515625" style="914" customWidth="1"/>
    <col min="9725" max="9725" width="12.140625" style="914" customWidth="1"/>
    <col min="9726" max="9732" width="11" style="914" customWidth="1"/>
    <col min="9733" max="9737" width="14.42578125" style="914" customWidth="1"/>
    <col min="9738" max="9738" width="37.28515625" style="914" customWidth="1"/>
    <col min="9739" max="9740" width="11" style="914" customWidth="1"/>
    <col min="9741" max="9750" width="9.85546875" style="914" customWidth="1"/>
    <col min="9751" max="9754" width="11" style="914" customWidth="1"/>
    <col min="9755" max="9755" width="14.42578125" style="914" customWidth="1"/>
    <col min="9756" max="9756" width="4.140625" style="914" customWidth="1"/>
    <col min="9757" max="9757" width="13.28515625" style="914" customWidth="1"/>
    <col min="9758" max="9758" width="28.140625" style="914" customWidth="1"/>
    <col min="9759" max="9759" width="11" style="914" customWidth="1"/>
    <col min="9760" max="9760" width="14.42578125" style="914" customWidth="1"/>
    <col min="9761" max="9761" width="4.140625" style="914" customWidth="1"/>
    <col min="9762" max="9763" width="11" style="914" customWidth="1"/>
    <col min="9764" max="9764" width="14.42578125" style="914" customWidth="1"/>
    <col min="9765" max="9765" width="4.140625" style="914" customWidth="1"/>
    <col min="9766" max="9766" width="14.42578125" style="914" customWidth="1"/>
    <col min="9767" max="9969" width="11" style="914"/>
    <col min="9970" max="9970" width="34.7109375" style="914" customWidth="1"/>
    <col min="9971" max="9971" width="12.42578125" style="914" customWidth="1"/>
    <col min="9972" max="9973" width="10.28515625" style="914" customWidth="1"/>
    <col min="9974" max="9974" width="37.7109375" style="914" customWidth="1"/>
    <col min="9975" max="9977" width="16.7109375" style="914" customWidth="1"/>
    <col min="9978" max="9978" width="33.7109375" style="914" customWidth="1"/>
    <col min="9979" max="9979" width="38.7109375" style="914" customWidth="1"/>
    <col min="9980" max="9980" width="13.28515625" style="914" customWidth="1"/>
    <col min="9981" max="9981" width="12.140625" style="914" customWidth="1"/>
    <col min="9982" max="9988" width="11" style="914" customWidth="1"/>
    <col min="9989" max="9993" width="14.42578125" style="914" customWidth="1"/>
    <col min="9994" max="9994" width="37.28515625" style="914" customWidth="1"/>
    <col min="9995" max="9996" width="11" style="914" customWidth="1"/>
    <col min="9997" max="10006" width="9.85546875" style="914" customWidth="1"/>
    <col min="10007" max="10010" width="11" style="914" customWidth="1"/>
    <col min="10011" max="10011" width="14.42578125" style="914" customWidth="1"/>
    <col min="10012" max="10012" width="4.140625" style="914" customWidth="1"/>
    <col min="10013" max="10013" width="13.28515625" style="914" customWidth="1"/>
    <col min="10014" max="10014" width="28.140625" style="914" customWidth="1"/>
    <col min="10015" max="10015" width="11" style="914" customWidth="1"/>
    <col min="10016" max="10016" width="14.42578125" style="914" customWidth="1"/>
    <col min="10017" max="10017" width="4.140625" style="914" customWidth="1"/>
    <col min="10018" max="10019" width="11" style="914" customWidth="1"/>
    <col min="10020" max="10020" width="14.42578125" style="914" customWidth="1"/>
    <col min="10021" max="10021" width="4.140625" style="914" customWidth="1"/>
    <col min="10022" max="10022" width="14.42578125" style="914" customWidth="1"/>
    <col min="10023" max="10225" width="11" style="914"/>
    <col min="10226" max="10226" width="34.7109375" style="914" customWidth="1"/>
    <col min="10227" max="10227" width="12.42578125" style="914" customWidth="1"/>
    <col min="10228" max="10229" width="10.28515625" style="914" customWidth="1"/>
    <col min="10230" max="10230" width="37.7109375" style="914" customWidth="1"/>
    <col min="10231" max="10233" width="16.7109375" style="914" customWidth="1"/>
    <col min="10234" max="10234" width="33.7109375" style="914" customWidth="1"/>
    <col min="10235" max="10235" width="38.7109375" style="914" customWidth="1"/>
    <col min="10236" max="10236" width="13.28515625" style="914" customWidth="1"/>
    <col min="10237" max="10237" width="12.140625" style="914" customWidth="1"/>
    <col min="10238" max="10244" width="11" style="914" customWidth="1"/>
    <col min="10245" max="10249" width="14.42578125" style="914" customWidth="1"/>
    <col min="10250" max="10250" width="37.28515625" style="914" customWidth="1"/>
    <col min="10251" max="10252" width="11" style="914" customWidth="1"/>
    <col min="10253" max="10262" width="9.85546875" style="914" customWidth="1"/>
    <col min="10263" max="10266" width="11" style="914" customWidth="1"/>
    <col min="10267" max="10267" width="14.42578125" style="914" customWidth="1"/>
    <col min="10268" max="10268" width="4.140625" style="914" customWidth="1"/>
    <col min="10269" max="10269" width="13.28515625" style="914" customWidth="1"/>
    <col min="10270" max="10270" width="28.140625" style="914" customWidth="1"/>
    <col min="10271" max="10271" width="11" style="914" customWidth="1"/>
    <col min="10272" max="10272" width="14.42578125" style="914" customWidth="1"/>
    <col min="10273" max="10273" width="4.140625" style="914" customWidth="1"/>
    <col min="10274" max="10275" width="11" style="914" customWidth="1"/>
    <col min="10276" max="10276" width="14.42578125" style="914" customWidth="1"/>
    <col min="10277" max="10277" width="4.140625" style="914" customWidth="1"/>
    <col min="10278" max="10278" width="14.42578125" style="914" customWidth="1"/>
    <col min="10279" max="10481" width="11" style="914"/>
    <col min="10482" max="10482" width="34.7109375" style="914" customWidth="1"/>
    <col min="10483" max="10483" width="12.42578125" style="914" customWidth="1"/>
    <col min="10484" max="10485" width="10.28515625" style="914" customWidth="1"/>
    <col min="10486" max="10486" width="37.7109375" style="914" customWidth="1"/>
    <col min="10487" max="10489" width="16.7109375" style="914" customWidth="1"/>
    <col min="10490" max="10490" width="33.7109375" style="914" customWidth="1"/>
    <col min="10491" max="10491" width="38.7109375" style="914" customWidth="1"/>
    <col min="10492" max="10492" width="13.28515625" style="914" customWidth="1"/>
    <col min="10493" max="10493" width="12.140625" style="914" customWidth="1"/>
    <col min="10494" max="10500" width="11" style="914" customWidth="1"/>
    <col min="10501" max="10505" width="14.42578125" style="914" customWidth="1"/>
    <col min="10506" max="10506" width="37.28515625" style="914" customWidth="1"/>
    <col min="10507" max="10508" width="11" style="914" customWidth="1"/>
    <col min="10509" max="10518" width="9.85546875" style="914" customWidth="1"/>
    <col min="10519" max="10522" width="11" style="914" customWidth="1"/>
    <col min="10523" max="10523" width="14.42578125" style="914" customWidth="1"/>
    <col min="10524" max="10524" width="4.140625" style="914" customWidth="1"/>
    <col min="10525" max="10525" width="13.28515625" style="914" customWidth="1"/>
    <col min="10526" max="10526" width="28.140625" style="914" customWidth="1"/>
    <col min="10527" max="10527" width="11" style="914" customWidth="1"/>
    <col min="10528" max="10528" width="14.42578125" style="914" customWidth="1"/>
    <col min="10529" max="10529" width="4.140625" style="914" customWidth="1"/>
    <col min="10530" max="10531" width="11" style="914" customWidth="1"/>
    <col min="10532" max="10532" width="14.42578125" style="914" customWidth="1"/>
    <col min="10533" max="10533" width="4.140625" style="914" customWidth="1"/>
    <col min="10534" max="10534" width="14.42578125" style="914" customWidth="1"/>
    <col min="10535" max="10737" width="11" style="914"/>
    <col min="10738" max="10738" width="34.7109375" style="914" customWidth="1"/>
    <col min="10739" max="10739" width="12.42578125" style="914" customWidth="1"/>
    <col min="10740" max="10741" width="10.28515625" style="914" customWidth="1"/>
    <col min="10742" max="10742" width="37.7109375" style="914" customWidth="1"/>
    <col min="10743" max="10745" width="16.7109375" style="914" customWidth="1"/>
    <col min="10746" max="10746" width="33.7109375" style="914" customWidth="1"/>
    <col min="10747" max="10747" width="38.7109375" style="914" customWidth="1"/>
    <col min="10748" max="10748" width="13.28515625" style="914" customWidth="1"/>
    <col min="10749" max="10749" width="12.140625" style="914" customWidth="1"/>
    <col min="10750" max="10756" width="11" style="914" customWidth="1"/>
    <col min="10757" max="10761" width="14.42578125" style="914" customWidth="1"/>
    <col min="10762" max="10762" width="37.28515625" style="914" customWidth="1"/>
    <col min="10763" max="10764" width="11" style="914" customWidth="1"/>
    <col min="10765" max="10774" width="9.85546875" style="914" customWidth="1"/>
    <col min="10775" max="10778" width="11" style="914" customWidth="1"/>
    <col min="10779" max="10779" width="14.42578125" style="914" customWidth="1"/>
    <col min="10780" max="10780" width="4.140625" style="914" customWidth="1"/>
    <col min="10781" max="10781" width="13.28515625" style="914" customWidth="1"/>
    <col min="10782" max="10782" width="28.140625" style="914" customWidth="1"/>
    <col min="10783" max="10783" width="11" style="914" customWidth="1"/>
    <col min="10784" max="10784" width="14.42578125" style="914" customWidth="1"/>
    <col min="10785" max="10785" width="4.140625" style="914" customWidth="1"/>
    <col min="10786" max="10787" width="11" style="914" customWidth="1"/>
    <col min="10788" max="10788" width="14.42578125" style="914" customWidth="1"/>
    <col min="10789" max="10789" width="4.140625" style="914" customWidth="1"/>
    <col min="10790" max="10790" width="14.42578125" style="914" customWidth="1"/>
    <col min="10791" max="10993" width="11" style="914"/>
    <col min="10994" max="10994" width="34.7109375" style="914" customWidth="1"/>
    <col min="10995" max="10995" width="12.42578125" style="914" customWidth="1"/>
    <col min="10996" max="10997" width="10.28515625" style="914" customWidth="1"/>
    <col min="10998" max="10998" width="37.7109375" style="914" customWidth="1"/>
    <col min="10999" max="11001" width="16.7109375" style="914" customWidth="1"/>
    <col min="11002" max="11002" width="33.7109375" style="914" customWidth="1"/>
    <col min="11003" max="11003" width="38.7109375" style="914" customWidth="1"/>
    <col min="11004" max="11004" width="13.28515625" style="914" customWidth="1"/>
    <col min="11005" max="11005" width="12.140625" style="914" customWidth="1"/>
    <col min="11006" max="11012" width="11" style="914" customWidth="1"/>
    <col min="11013" max="11017" width="14.42578125" style="914" customWidth="1"/>
    <col min="11018" max="11018" width="37.28515625" style="914" customWidth="1"/>
    <col min="11019" max="11020" width="11" style="914" customWidth="1"/>
    <col min="11021" max="11030" width="9.85546875" style="914" customWidth="1"/>
    <col min="11031" max="11034" width="11" style="914" customWidth="1"/>
    <col min="11035" max="11035" width="14.42578125" style="914" customWidth="1"/>
    <col min="11036" max="11036" width="4.140625" style="914" customWidth="1"/>
    <col min="11037" max="11037" width="13.28515625" style="914" customWidth="1"/>
    <col min="11038" max="11038" width="28.140625" style="914" customWidth="1"/>
    <col min="11039" max="11039" width="11" style="914" customWidth="1"/>
    <col min="11040" max="11040" width="14.42578125" style="914" customWidth="1"/>
    <col min="11041" max="11041" width="4.140625" style="914" customWidth="1"/>
    <col min="11042" max="11043" width="11" style="914" customWidth="1"/>
    <col min="11044" max="11044" width="14.42578125" style="914" customWidth="1"/>
    <col min="11045" max="11045" width="4.140625" style="914" customWidth="1"/>
    <col min="11046" max="11046" width="14.42578125" style="914" customWidth="1"/>
    <col min="11047" max="11249" width="11" style="914"/>
    <col min="11250" max="11250" width="34.7109375" style="914" customWidth="1"/>
    <col min="11251" max="11251" width="12.42578125" style="914" customWidth="1"/>
    <col min="11252" max="11253" width="10.28515625" style="914" customWidth="1"/>
    <col min="11254" max="11254" width="37.7109375" style="914" customWidth="1"/>
    <col min="11255" max="11257" width="16.7109375" style="914" customWidth="1"/>
    <col min="11258" max="11258" width="33.7109375" style="914" customWidth="1"/>
    <col min="11259" max="11259" width="38.7109375" style="914" customWidth="1"/>
    <col min="11260" max="11260" width="13.28515625" style="914" customWidth="1"/>
    <col min="11261" max="11261" width="12.140625" style="914" customWidth="1"/>
    <col min="11262" max="11268" width="11" style="914" customWidth="1"/>
    <col min="11269" max="11273" width="14.42578125" style="914" customWidth="1"/>
    <col min="11274" max="11274" width="37.28515625" style="914" customWidth="1"/>
    <col min="11275" max="11276" width="11" style="914" customWidth="1"/>
    <col min="11277" max="11286" width="9.85546875" style="914" customWidth="1"/>
    <col min="11287" max="11290" width="11" style="914" customWidth="1"/>
    <col min="11291" max="11291" width="14.42578125" style="914" customWidth="1"/>
    <col min="11292" max="11292" width="4.140625" style="914" customWidth="1"/>
    <col min="11293" max="11293" width="13.28515625" style="914" customWidth="1"/>
    <col min="11294" max="11294" width="28.140625" style="914" customWidth="1"/>
    <col min="11295" max="11295" width="11" style="914" customWidth="1"/>
    <col min="11296" max="11296" width="14.42578125" style="914" customWidth="1"/>
    <col min="11297" max="11297" width="4.140625" style="914" customWidth="1"/>
    <col min="11298" max="11299" width="11" style="914" customWidth="1"/>
    <col min="11300" max="11300" width="14.42578125" style="914" customWidth="1"/>
    <col min="11301" max="11301" width="4.140625" style="914" customWidth="1"/>
    <col min="11302" max="11302" width="14.42578125" style="914" customWidth="1"/>
    <col min="11303" max="11505" width="11" style="914"/>
    <col min="11506" max="11506" width="34.7109375" style="914" customWidth="1"/>
    <col min="11507" max="11507" width="12.42578125" style="914" customWidth="1"/>
    <col min="11508" max="11509" width="10.28515625" style="914" customWidth="1"/>
    <col min="11510" max="11510" width="37.7109375" style="914" customWidth="1"/>
    <col min="11511" max="11513" width="16.7109375" style="914" customWidth="1"/>
    <col min="11514" max="11514" width="33.7109375" style="914" customWidth="1"/>
    <col min="11515" max="11515" width="38.7109375" style="914" customWidth="1"/>
    <col min="11516" max="11516" width="13.28515625" style="914" customWidth="1"/>
    <col min="11517" max="11517" width="12.140625" style="914" customWidth="1"/>
    <col min="11518" max="11524" width="11" style="914" customWidth="1"/>
    <col min="11525" max="11529" width="14.42578125" style="914" customWidth="1"/>
    <col min="11530" max="11530" width="37.28515625" style="914" customWidth="1"/>
    <col min="11531" max="11532" width="11" style="914" customWidth="1"/>
    <col min="11533" max="11542" width="9.85546875" style="914" customWidth="1"/>
    <col min="11543" max="11546" width="11" style="914" customWidth="1"/>
    <col min="11547" max="11547" width="14.42578125" style="914" customWidth="1"/>
    <col min="11548" max="11548" width="4.140625" style="914" customWidth="1"/>
    <col min="11549" max="11549" width="13.28515625" style="914" customWidth="1"/>
    <col min="11550" max="11550" width="28.140625" style="914" customWidth="1"/>
    <col min="11551" max="11551" width="11" style="914" customWidth="1"/>
    <col min="11552" max="11552" width="14.42578125" style="914" customWidth="1"/>
    <col min="11553" max="11553" width="4.140625" style="914" customWidth="1"/>
    <col min="11554" max="11555" width="11" style="914" customWidth="1"/>
    <col min="11556" max="11556" width="14.42578125" style="914" customWidth="1"/>
    <col min="11557" max="11557" width="4.140625" style="914" customWidth="1"/>
    <col min="11558" max="11558" width="14.42578125" style="914" customWidth="1"/>
    <col min="11559" max="11761" width="11" style="914"/>
    <col min="11762" max="11762" width="34.7109375" style="914" customWidth="1"/>
    <col min="11763" max="11763" width="12.42578125" style="914" customWidth="1"/>
    <col min="11764" max="11765" width="10.28515625" style="914" customWidth="1"/>
    <col min="11766" max="11766" width="37.7109375" style="914" customWidth="1"/>
    <col min="11767" max="11769" width="16.7109375" style="914" customWidth="1"/>
    <col min="11770" max="11770" width="33.7109375" style="914" customWidth="1"/>
    <col min="11771" max="11771" width="38.7109375" style="914" customWidth="1"/>
    <col min="11772" max="11772" width="13.28515625" style="914" customWidth="1"/>
    <col min="11773" max="11773" width="12.140625" style="914" customWidth="1"/>
    <col min="11774" max="11780" width="11" style="914" customWidth="1"/>
    <col min="11781" max="11785" width="14.42578125" style="914" customWidth="1"/>
    <col min="11786" max="11786" width="37.28515625" style="914" customWidth="1"/>
    <col min="11787" max="11788" width="11" style="914" customWidth="1"/>
    <col min="11789" max="11798" width="9.85546875" style="914" customWidth="1"/>
    <col min="11799" max="11802" width="11" style="914" customWidth="1"/>
    <col min="11803" max="11803" width="14.42578125" style="914" customWidth="1"/>
    <col min="11804" max="11804" width="4.140625" style="914" customWidth="1"/>
    <col min="11805" max="11805" width="13.28515625" style="914" customWidth="1"/>
    <col min="11806" max="11806" width="28.140625" style="914" customWidth="1"/>
    <col min="11807" max="11807" width="11" style="914" customWidth="1"/>
    <col min="11808" max="11808" width="14.42578125" style="914" customWidth="1"/>
    <col min="11809" max="11809" width="4.140625" style="914" customWidth="1"/>
    <col min="11810" max="11811" width="11" style="914" customWidth="1"/>
    <col min="11812" max="11812" width="14.42578125" style="914" customWidth="1"/>
    <col min="11813" max="11813" width="4.140625" style="914" customWidth="1"/>
    <col min="11814" max="11814" width="14.42578125" style="914" customWidth="1"/>
    <col min="11815" max="12017" width="11" style="914"/>
    <col min="12018" max="12018" width="34.7109375" style="914" customWidth="1"/>
    <col min="12019" max="12019" width="12.42578125" style="914" customWidth="1"/>
    <col min="12020" max="12021" width="10.28515625" style="914" customWidth="1"/>
    <col min="12022" max="12022" width="37.7109375" style="914" customWidth="1"/>
    <col min="12023" max="12025" width="16.7109375" style="914" customWidth="1"/>
    <col min="12026" max="12026" width="33.7109375" style="914" customWidth="1"/>
    <col min="12027" max="12027" width="38.7109375" style="914" customWidth="1"/>
    <col min="12028" max="12028" width="13.28515625" style="914" customWidth="1"/>
    <col min="12029" max="12029" width="12.140625" style="914" customWidth="1"/>
    <col min="12030" max="12036" width="11" style="914" customWidth="1"/>
    <col min="12037" max="12041" width="14.42578125" style="914" customWidth="1"/>
    <col min="12042" max="12042" width="37.28515625" style="914" customWidth="1"/>
    <col min="12043" max="12044" width="11" style="914" customWidth="1"/>
    <col min="12045" max="12054" width="9.85546875" style="914" customWidth="1"/>
    <col min="12055" max="12058" width="11" style="914" customWidth="1"/>
    <col min="12059" max="12059" width="14.42578125" style="914" customWidth="1"/>
    <col min="12060" max="12060" width="4.140625" style="914" customWidth="1"/>
    <col min="12061" max="12061" width="13.28515625" style="914" customWidth="1"/>
    <col min="12062" max="12062" width="28.140625" style="914" customWidth="1"/>
    <col min="12063" max="12063" width="11" style="914" customWidth="1"/>
    <col min="12064" max="12064" width="14.42578125" style="914" customWidth="1"/>
    <col min="12065" max="12065" width="4.140625" style="914" customWidth="1"/>
    <col min="12066" max="12067" width="11" style="914" customWidth="1"/>
    <col min="12068" max="12068" width="14.42578125" style="914" customWidth="1"/>
    <col min="12069" max="12069" width="4.140625" style="914" customWidth="1"/>
    <col min="12070" max="12070" width="14.42578125" style="914" customWidth="1"/>
    <col min="12071" max="12273" width="11" style="914"/>
    <col min="12274" max="12274" width="34.7109375" style="914" customWidth="1"/>
    <col min="12275" max="12275" width="12.42578125" style="914" customWidth="1"/>
    <col min="12276" max="12277" width="10.28515625" style="914" customWidth="1"/>
    <col min="12278" max="12278" width="37.7109375" style="914" customWidth="1"/>
    <col min="12279" max="12281" width="16.7109375" style="914" customWidth="1"/>
    <col min="12282" max="12282" width="33.7109375" style="914" customWidth="1"/>
    <col min="12283" max="12283" width="38.7109375" style="914" customWidth="1"/>
    <col min="12284" max="12284" width="13.28515625" style="914" customWidth="1"/>
    <col min="12285" max="12285" width="12.140625" style="914" customWidth="1"/>
    <col min="12286" max="12292" width="11" style="914" customWidth="1"/>
    <col min="12293" max="12297" width="14.42578125" style="914" customWidth="1"/>
    <col min="12298" max="12298" width="37.28515625" style="914" customWidth="1"/>
    <col min="12299" max="12300" width="11" style="914" customWidth="1"/>
    <col min="12301" max="12310" width="9.85546875" style="914" customWidth="1"/>
    <col min="12311" max="12314" width="11" style="914" customWidth="1"/>
    <col min="12315" max="12315" width="14.42578125" style="914" customWidth="1"/>
    <col min="12316" max="12316" width="4.140625" style="914" customWidth="1"/>
    <col min="12317" max="12317" width="13.28515625" style="914" customWidth="1"/>
    <col min="12318" max="12318" width="28.140625" style="914" customWidth="1"/>
    <col min="12319" max="12319" width="11" style="914" customWidth="1"/>
    <col min="12320" max="12320" width="14.42578125" style="914" customWidth="1"/>
    <col min="12321" max="12321" width="4.140625" style="914" customWidth="1"/>
    <col min="12322" max="12323" width="11" style="914" customWidth="1"/>
    <col min="12324" max="12324" width="14.42578125" style="914" customWidth="1"/>
    <col min="12325" max="12325" width="4.140625" style="914" customWidth="1"/>
    <col min="12326" max="12326" width="14.42578125" style="914" customWidth="1"/>
    <col min="12327" max="12529" width="11" style="914"/>
    <col min="12530" max="12530" width="34.7109375" style="914" customWidth="1"/>
    <col min="12531" max="12531" width="12.42578125" style="914" customWidth="1"/>
    <col min="12532" max="12533" width="10.28515625" style="914" customWidth="1"/>
    <col min="12534" max="12534" width="37.7109375" style="914" customWidth="1"/>
    <col min="12535" max="12537" width="16.7109375" style="914" customWidth="1"/>
    <col min="12538" max="12538" width="33.7109375" style="914" customWidth="1"/>
    <col min="12539" max="12539" width="38.7109375" style="914" customWidth="1"/>
    <col min="12540" max="12540" width="13.28515625" style="914" customWidth="1"/>
    <col min="12541" max="12541" width="12.140625" style="914" customWidth="1"/>
    <col min="12542" max="12548" width="11" style="914" customWidth="1"/>
    <col min="12549" max="12553" width="14.42578125" style="914" customWidth="1"/>
    <col min="12554" max="12554" width="37.28515625" style="914" customWidth="1"/>
    <col min="12555" max="12556" width="11" style="914" customWidth="1"/>
    <col min="12557" max="12566" width="9.85546875" style="914" customWidth="1"/>
    <col min="12567" max="12570" width="11" style="914" customWidth="1"/>
    <col min="12571" max="12571" width="14.42578125" style="914" customWidth="1"/>
    <col min="12572" max="12572" width="4.140625" style="914" customWidth="1"/>
    <col min="12573" max="12573" width="13.28515625" style="914" customWidth="1"/>
    <col min="12574" max="12574" width="28.140625" style="914" customWidth="1"/>
    <col min="12575" max="12575" width="11" style="914" customWidth="1"/>
    <col min="12576" max="12576" width="14.42578125" style="914" customWidth="1"/>
    <col min="12577" max="12577" width="4.140625" style="914" customWidth="1"/>
    <col min="12578" max="12579" width="11" style="914" customWidth="1"/>
    <col min="12580" max="12580" width="14.42578125" style="914" customWidth="1"/>
    <col min="12581" max="12581" width="4.140625" style="914" customWidth="1"/>
    <col min="12582" max="12582" width="14.42578125" style="914" customWidth="1"/>
    <col min="12583" max="12785" width="11" style="914"/>
    <col min="12786" max="12786" width="34.7109375" style="914" customWidth="1"/>
    <col min="12787" max="12787" width="12.42578125" style="914" customWidth="1"/>
    <col min="12788" max="12789" width="10.28515625" style="914" customWidth="1"/>
    <col min="12790" max="12790" width="37.7109375" style="914" customWidth="1"/>
    <col min="12791" max="12793" width="16.7109375" style="914" customWidth="1"/>
    <col min="12794" max="12794" width="33.7109375" style="914" customWidth="1"/>
    <col min="12795" max="12795" width="38.7109375" style="914" customWidth="1"/>
    <col min="12796" max="12796" width="13.28515625" style="914" customWidth="1"/>
    <col min="12797" max="12797" width="12.140625" style="914" customWidth="1"/>
    <col min="12798" max="12804" width="11" style="914" customWidth="1"/>
    <col min="12805" max="12809" width="14.42578125" style="914" customWidth="1"/>
    <col min="12810" max="12810" width="37.28515625" style="914" customWidth="1"/>
    <col min="12811" max="12812" width="11" style="914" customWidth="1"/>
    <col min="12813" max="12822" width="9.85546875" style="914" customWidth="1"/>
    <col min="12823" max="12826" width="11" style="914" customWidth="1"/>
    <col min="12827" max="12827" width="14.42578125" style="914" customWidth="1"/>
    <col min="12828" max="12828" width="4.140625" style="914" customWidth="1"/>
    <col min="12829" max="12829" width="13.28515625" style="914" customWidth="1"/>
    <col min="12830" max="12830" width="28.140625" style="914" customWidth="1"/>
    <col min="12831" max="12831" width="11" style="914" customWidth="1"/>
    <col min="12832" max="12832" width="14.42578125" style="914" customWidth="1"/>
    <col min="12833" max="12833" width="4.140625" style="914" customWidth="1"/>
    <col min="12834" max="12835" width="11" style="914" customWidth="1"/>
    <col min="12836" max="12836" width="14.42578125" style="914" customWidth="1"/>
    <col min="12837" max="12837" width="4.140625" style="914" customWidth="1"/>
    <col min="12838" max="12838" width="14.42578125" style="914" customWidth="1"/>
    <col min="12839" max="13041" width="11" style="914"/>
    <col min="13042" max="13042" width="34.7109375" style="914" customWidth="1"/>
    <col min="13043" max="13043" width="12.42578125" style="914" customWidth="1"/>
    <col min="13044" max="13045" width="10.28515625" style="914" customWidth="1"/>
    <col min="13046" max="13046" width="37.7109375" style="914" customWidth="1"/>
    <col min="13047" max="13049" width="16.7109375" style="914" customWidth="1"/>
    <col min="13050" max="13050" width="33.7109375" style="914" customWidth="1"/>
    <col min="13051" max="13051" width="38.7109375" style="914" customWidth="1"/>
    <col min="13052" max="13052" width="13.28515625" style="914" customWidth="1"/>
    <col min="13053" max="13053" width="12.140625" style="914" customWidth="1"/>
    <col min="13054" max="13060" width="11" style="914" customWidth="1"/>
    <col min="13061" max="13065" width="14.42578125" style="914" customWidth="1"/>
    <col min="13066" max="13066" width="37.28515625" style="914" customWidth="1"/>
    <col min="13067" max="13068" width="11" style="914" customWidth="1"/>
    <col min="13069" max="13078" width="9.85546875" style="914" customWidth="1"/>
    <col min="13079" max="13082" width="11" style="914" customWidth="1"/>
    <col min="13083" max="13083" width="14.42578125" style="914" customWidth="1"/>
    <col min="13084" max="13084" width="4.140625" style="914" customWidth="1"/>
    <col min="13085" max="13085" width="13.28515625" style="914" customWidth="1"/>
    <col min="13086" max="13086" width="28.140625" style="914" customWidth="1"/>
    <col min="13087" max="13087" width="11" style="914" customWidth="1"/>
    <col min="13088" max="13088" width="14.42578125" style="914" customWidth="1"/>
    <col min="13089" max="13089" width="4.140625" style="914" customWidth="1"/>
    <col min="13090" max="13091" width="11" style="914" customWidth="1"/>
    <col min="13092" max="13092" width="14.42578125" style="914" customWidth="1"/>
    <col min="13093" max="13093" width="4.140625" style="914" customWidth="1"/>
    <col min="13094" max="13094" width="14.42578125" style="914" customWidth="1"/>
    <col min="13095" max="13297" width="11" style="914"/>
    <col min="13298" max="13298" width="34.7109375" style="914" customWidth="1"/>
    <col min="13299" max="13299" width="12.42578125" style="914" customWidth="1"/>
    <col min="13300" max="13301" width="10.28515625" style="914" customWidth="1"/>
    <col min="13302" max="13302" width="37.7109375" style="914" customWidth="1"/>
    <col min="13303" max="13305" width="16.7109375" style="914" customWidth="1"/>
    <col min="13306" max="13306" width="33.7109375" style="914" customWidth="1"/>
    <col min="13307" max="13307" width="38.7109375" style="914" customWidth="1"/>
    <col min="13308" max="13308" width="13.28515625" style="914" customWidth="1"/>
    <col min="13309" max="13309" width="12.140625" style="914" customWidth="1"/>
    <col min="13310" max="13316" width="11" style="914" customWidth="1"/>
    <col min="13317" max="13321" width="14.42578125" style="914" customWidth="1"/>
    <col min="13322" max="13322" width="37.28515625" style="914" customWidth="1"/>
    <col min="13323" max="13324" width="11" style="914" customWidth="1"/>
    <col min="13325" max="13334" width="9.85546875" style="914" customWidth="1"/>
    <col min="13335" max="13338" width="11" style="914" customWidth="1"/>
    <col min="13339" max="13339" width="14.42578125" style="914" customWidth="1"/>
    <col min="13340" max="13340" width="4.140625" style="914" customWidth="1"/>
    <col min="13341" max="13341" width="13.28515625" style="914" customWidth="1"/>
    <col min="13342" max="13342" width="28.140625" style="914" customWidth="1"/>
    <col min="13343" max="13343" width="11" style="914" customWidth="1"/>
    <col min="13344" max="13344" width="14.42578125" style="914" customWidth="1"/>
    <col min="13345" max="13345" width="4.140625" style="914" customWidth="1"/>
    <col min="13346" max="13347" width="11" style="914" customWidth="1"/>
    <col min="13348" max="13348" width="14.42578125" style="914" customWidth="1"/>
    <col min="13349" max="13349" width="4.140625" style="914" customWidth="1"/>
    <col min="13350" max="13350" width="14.42578125" style="914" customWidth="1"/>
    <col min="13351" max="13553" width="11" style="914"/>
    <col min="13554" max="13554" width="34.7109375" style="914" customWidth="1"/>
    <col min="13555" max="13555" width="12.42578125" style="914" customWidth="1"/>
    <col min="13556" max="13557" width="10.28515625" style="914" customWidth="1"/>
    <col min="13558" max="13558" width="37.7109375" style="914" customWidth="1"/>
    <col min="13559" max="13561" width="16.7109375" style="914" customWidth="1"/>
    <col min="13562" max="13562" width="33.7109375" style="914" customWidth="1"/>
    <col min="13563" max="13563" width="38.7109375" style="914" customWidth="1"/>
    <col min="13564" max="13564" width="13.28515625" style="914" customWidth="1"/>
    <col min="13565" max="13565" width="12.140625" style="914" customWidth="1"/>
    <col min="13566" max="13572" width="11" style="914" customWidth="1"/>
    <col min="13573" max="13577" width="14.42578125" style="914" customWidth="1"/>
    <col min="13578" max="13578" width="37.28515625" style="914" customWidth="1"/>
    <col min="13579" max="13580" width="11" style="914" customWidth="1"/>
    <col min="13581" max="13590" width="9.85546875" style="914" customWidth="1"/>
    <col min="13591" max="13594" width="11" style="914" customWidth="1"/>
    <col min="13595" max="13595" width="14.42578125" style="914" customWidth="1"/>
    <col min="13596" max="13596" width="4.140625" style="914" customWidth="1"/>
    <col min="13597" max="13597" width="13.28515625" style="914" customWidth="1"/>
    <col min="13598" max="13598" width="28.140625" style="914" customWidth="1"/>
    <col min="13599" max="13599" width="11" style="914" customWidth="1"/>
    <col min="13600" max="13600" width="14.42578125" style="914" customWidth="1"/>
    <col min="13601" max="13601" width="4.140625" style="914" customWidth="1"/>
    <col min="13602" max="13603" width="11" style="914" customWidth="1"/>
    <col min="13604" max="13604" width="14.42578125" style="914" customWidth="1"/>
    <col min="13605" max="13605" width="4.140625" style="914" customWidth="1"/>
    <col min="13606" max="13606" width="14.42578125" style="914" customWidth="1"/>
    <col min="13607" max="13809" width="11" style="914"/>
    <col min="13810" max="13810" width="34.7109375" style="914" customWidth="1"/>
    <col min="13811" max="13811" width="12.42578125" style="914" customWidth="1"/>
    <col min="13812" max="13813" width="10.28515625" style="914" customWidth="1"/>
    <col min="13814" max="13814" width="37.7109375" style="914" customWidth="1"/>
    <col min="13815" max="13817" width="16.7109375" style="914" customWidth="1"/>
    <col min="13818" max="13818" width="33.7109375" style="914" customWidth="1"/>
    <col min="13819" max="13819" width="38.7109375" style="914" customWidth="1"/>
    <col min="13820" max="13820" width="13.28515625" style="914" customWidth="1"/>
    <col min="13821" max="13821" width="12.140625" style="914" customWidth="1"/>
    <col min="13822" max="13828" width="11" style="914" customWidth="1"/>
    <col min="13829" max="13833" width="14.42578125" style="914" customWidth="1"/>
    <col min="13834" max="13834" width="37.28515625" style="914" customWidth="1"/>
    <col min="13835" max="13836" width="11" style="914" customWidth="1"/>
    <col min="13837" max="13846" width="9.85546875" style="914" customWidth="1"/>
    <col min="13847" max="13850" width="11" style="914" customWidth="1"/>
    <col min="13851" max="13851" width="14.42578125" style="914" customWidth="1"/>
    <col min="13852" max="13852" width="4.140625" style="914" customWidth="1"/>
    <col min="13853" max="13853" width="13.28515625" style="914" customWidth="1"/>
    <col min="13854" max="13854" width="28.140625" style="914" customWidth="1"/>
    <col min="13855" max="13855" width="11" style="914" customWidth="1"/>
    <col min="13856" max="13856" width="14.42578125" style="914" customWidth="1"/>
    <col min="13857" max="13857" width="4.140625" style="914" customWidth="1"/>
    <col min="13858" max="13859" width="11" style="914" customWidth="1"/>
    <col min="13860" max="13860" width="14.42578125" style="914" customWidth="1"/>
    <col min="13861" max="13861" width="4.140625" style="914" customWidth="1"/>
    <col min="13862" max="13862" width="14.42578125" style="914" customWidth="1"/>
    <col min="13863" max="14065" width="11" style="914"/>
    <col min="14066" max="14066" width="34.7109375" style="914" customWidth="1"/>
    <col min="14067" max="14067" width="12.42578125" style="914" customWidth="1"/>
    <col min="14068" max="14069" width="10.28515625" style="914" customWidth="1"/>
    <col min="14070" max="14070" width="37.7109375" style="914" customWidth="1"/>
    <col min="14071" max="14073" width="16.7109375" style="914" customWidth="1"/>
    <col min="14074" max="14074" width="33.7109375" style="914" customWidth="1"/>
    <col min="14075" max="14075" width="38.7109375" style="914" customWidth="1"/>
    <col min="14076" max="14076" width="13.28515625" style="914" customWidth="1"/>
    <col min="14077" max="14077" width="12.140625" style="914" customWidth="1"/>
    <col min="14078" max="14084" width="11" style="914" customWidth="1"/>
    <col min="14085" max="14089" width="14.42578125" style="914" customWidth="1"/>
    <col min="14090" max="14090" width="37.28515625" style="914" customWidth="1"/>
    <col min="14091" max="14092" width="11" style="914" customWidth="1"/>
    <col min="14093" max="14102" width="9.85546875" style="914" customWidth="1"/>
    <col min="14103" max="14106" width="11" style="914" customWidth="1"/>
    <col min="14107" max="14107" width="14.42578125" style="914" customWidth="1"/>
    <col min="14108" max="14108" width="4.140625" style="914" customWidth="1"/>
    <col min="14109" max="14109" width="13.28515625" style="914" customWidth="1"/>
    <col min="14110" max="14110" width="28.140625" style="914" customWidth="1"/>
    <col min="14111" max="14111" width="11" style="914" customWidth="1"/>
    <col min="14112" max="14112" width="14.42578125" style="914" customWidth="1"/>
    <col min="14113" max="14113" width="4.140625" style="914" customWidth="1"/>
    <col min="14114" max="14115" width="11" style="914" customWidth="1"/>
    <col min="14116" max="14116" width="14.42578125" style="914" customWidth="1"/>
    <col min="14117" max="14117" width="4.140625" style="914" customWidth="1"/>
    <col min="14118" max="14118" width="14.42578125" style="914" customWidth="1"/>
    <col min="14119" max="14321" width="11" style="914"/>
    <col min="14322" max="14322" width="34.7109375" style="914" customWidth="1"/>
    <col min="14323" max="14323" width="12.42578125" style="914" customWidth="1"/>
    <col min="14324" max="14325" width="10.28515625" style="914" customWidth="1"/>
    <col min="14326" max="14326" width="37.7109375" style="914" customWidth="1"/>
    <col min="14327" max="14329" width="16.7109375" style="914" customWidth="1"/>
    <col min="14330" max="14330" width="33.7109375" style="914" customWidth="1"/>
    <col min="14331" max="14331" width="38.7109375" style="914" customWidth="1"/>
    <col min="14332" max="14332" width="13.28515625" style="914" customWidth="1"/>
    <col min="14333" max="14333" width="12.140625" style="914" customWidth="1"/>
    <col min="14334" max="14340" width="11" style="914" customWidth="1"/>
    <col min="14341" max="14345" width="14.42578125" style="914" customWidth="1"/>
    <col min="14346" max="14346" width="37.28515625" style="914" customWidth="1"/>
    <col min="14347" max="14348" width="11" style="914" customWidth="1"/>
    <col min="14349" max="14358" width="9.85546875" style="914" customWidth="1"/>
    <col min="14359" max="14362" width="11" style="914" customWidth="1"/>
    <col min="14363" max="14363" width="14.42578125" style="914" customWidth="1"/>
    <col min="14364" max="14364" width="4.140625" style="914" customWidth="1"/>
    <col min="14365" max="14365" width="13.28515625" style="914" customWidth="1"/>
    <col min="14366" max="14366" width="28.140625" style="914" customWidth="1"/>
    <col min="14367" max="14367" width="11" style="914" customWidth="1"/>
    <col min="14368" max="14368" width="14.42578125" style="914" customWidth="1"/>
    <col min="14369" max="14369" width="4.140625" style="914" customWidth="1"/>
    <col min="14370" max="14371" width="11" style="914" customWidth="1"/>
    <col min="14372" max="14372" width="14.42578125" style="914" customWidth="1"/>
    <col min="14373" max="14373" width="4.140625" style="914" customWidth="1"/>
    <col min="14374" max="14374" width="14.42578125" style="914" customWidth="1"/>
    <col min="14375" max="14577" width="11" style="914"/>
    <col min="14578" max="14578" width="34.7109375" style="914" customWidth="1"/>
    <col min="14579" max="14579" width="12.42578125" style="914" customWidth="1"/>
    <col min="14580" max="14581" width="10.28515625" style="914" customWidth="1"/>
    <col min="14582" max="14582" width="37.7109375" style="914" customWidth="1"/>
    <col min="14583" max="14585" width="16.7109375" style="914" customWidth="1"/>
    <col min="14586" max="14586" width="33.7109375" style="914" customWidth="1"/>
    <col min="14587" max="14587" width="38.7109375" style="914" customWidth="1"/>
    <col min="14588" max="14588" width="13.28515625" style="914" customWidth="1"/>
    <col min="14589" max="14589" width="12.140625" style="914" customWidth="1"/>
    <col min="14590" max="14596" width="11" style="914" customWidth="1"/>
    <col min="14597" max="14601" width="14.42578125" style="914" customWidth="1"/>
    <col min="14602" max="14602" width="37.28515625" style="914" customWidth="1"/>
    <col min="14603" max="14604" width="11" style="914" customWidth="1"/>
    <col min="14605" max="14614" width="9.85546875" style="914" customWidth="1"/>
    <col min="14615" max="14618" width="11" style="914" customWidth="1"/>
    <col min="14619" max="14619" width="14.42578125" style="914" customWidth="1"/>
    <col min="14620" max="14620" width="4.140625" style="914" customWidth="1"/>
    <col min="14621" max="14621" width="13.28515625" style="914" customWidth="1"/>
    <col min="14622" max="14622" width="28.140625" style="914" customWidth="1"/>
    <col min="14623" max="14623" width="11" style="914" customWidth="1"/>
    <col min="14624" max="14624" width="14.42578125" style="914" customWidth="1"/>
    <col min="14625" max="14625" width="4.140625" style="914" customWidth="1"/>
    <col min="14626" max="14627" width="11" style="914" customWidth="1"/>
    <col min="14628" max="14628" width="14.42578125" style="914" customWidth="1"/>
    <col min="14629" max="14629" width="4.140625" style="914" customWidth="1"/>
    <col min="14630" max="14630" width="14.42578125" style="914" customWidth="1"/>
    <col min="14631" max="14833" width="11" style="914"/>
    <col min="14834" max="14834" width="34.7109375" style="914" customWidth="1"/>
    <col min="14835" max="14835" width="12.42578125" style="914" customWidth="1"/>
    <col min="14836" max="14837" width="10.28515625" style="914" customWidth="1"/>
    <col min="14838" max="14838" width="37.7109375" style="914" customWidth="1"/>
    <col min="14839" max="14841" width="16.7109375" style="914" customWidth="1"/>
    <col min="14842" max="14842" width="33.7109375" style="914" customWidth="1"/>
    <col min="14843" max="14843" width="38.7109375" style="914" customWidth="1"/>
    <col min="14844" max="14844" width="13.28515625" style="914" customWidth="1"/>
    <col min="14845" max="14845" width="12.140625" style="914" customWidth="1"/>
    <col min="14846" max="14852" width="11" style="914" customWidth="1"/>
    <col min="14853" max="14857" width="14.42578125" style="914" customWidth="1"/>
    <col min="14858" max="14858" width="37.28515625" style="914" customWidth="1"/>
    <col min="14859" max="14860" width="11" style="914" customWidth="1"/>
    <col min="14861" max="14870" width="9.85546875" style="914" customWidth="1"/>
    <col min="14871" max="14874" width="11" style="914" customWidth="1"/>
    <col min="14875" max="14875" width="14.42578125" style="914" customWidth="1"/>
    <col min="14876" max="14876" width="4.140625" style="914" customWidth="1"/>
    <col min="14877" max="14877" width="13.28515625" style="914" customWidth="1"/>
    <col min="14878" max="14878" width="28.140625" style="914" customWidth="1"/>
    <col min="14879" max="14879" width="11" style="914" customWidth="1"/>
    <col min="14880" max="14880" width="14.42578125" style="914" customWidth="1"/>
    <col min="14881" max="14881" width="4.140625" style="914" customWidth="1"/>
    <col min="14882" max="14883" width="11" style="914" customWidth="1"/>
    <col min="14884" max="14884" width="14.42578125" style="914" customWidth="1"/>
    <col min="14885" max="14885" width="4.140625" style="914" customWidth="1"/>
    <col min="14886" max="14886" width="14.42578125" style="914" customWidth="1"/>
    <col min="14887" max="15089" width="11" style="914"/>
    <col min="15090" max="15090" width="34.7109375" style="914" customWidth="1"/>
    <col min="15091" max="15091" width="12.42578125" style="914" customWidth="1"/>
    <col min="15092" max="15093" width="10.28515625" style="914" customWidth="1"/>
    <col min="15094" max="15094" width="37.7109375" style="914" customWidth="1"/>
    <col min="15095" max="15097" width="16.7109375" style="914" customWidth="1"/>
    <col min="15098" max="15098" width="33.7109375" style="914" customWidth="1"/>
    <col min="15099" max="15099" width="38.7109375" style="914" customWidth="1"/>
    <col min="15100" max="15100" width="13.28515625" style="914" customWidth="1"/>
    <col min="15101" max="15101" width="12.140625" style="914" customWidth="1"/>
    <col min="15102" max="15108" width="11" style="914" customWidth="1"/>
    <col min="15109" max="15113" width="14.42578125" style="914" customWidth="1"/>
    <col min="15114" max="15114" width="37.28515625" style="914" customWidth="1"/>
    <col min="15115" max="15116" width="11" style="914" customWidth="1"/>
    <col min="15117" max="15126" width="9.85546875" style="914" customWidth="1"/>
    <col min="15127" max="15130" width="11" style="914" customWidth="1"/>
    <col min="15131" max="15131" width="14.42578125" style="914" customWidth="1"/>
    <col min="15132" max="15132" width="4.140625" style="914" customWidth="1"/>
    <col min="15133" max="15133" width="13.28515625" style="914" customWidth="1"/>
    <col min="15134" max="15134" width="28.140625" style="914" customWidth="1"/>
    <col min="15135" max="15135" width="11" style="914" customWidth="1"/>
    <col min="15136" max="15136" width="14.42578125" style="914" customWidth="1"/>
    <col min="15137" max="15137" width="4.140625" style="914" customWidth="1"/>
    <col min="15138" max="15139" width="11" style="914" customWidth="1"/>
    <col min="15140" max="15140" width="14.42578125" style="914" customWidth="1"/>
    <col min="15141" max="15141" width="4.140625" style="914" customWidth="1"/>
    <col min="15142" max="15142" width="14.42578125" style="914" customWidth="1"/>
    <col min="15143" max="15345" width="11" style="914"/>
    <col min="15346" max="15346" width="34.7109375" style="914" customWidth="1"/>
    <col min="15347" max="15347" width="12.42578125" style="914" customWidth="1"/>
    <col min="15348" max="15349" width="10.28515625" style="914" customWidth="1"/>
    <col min="15350" max="15350" width="37.7109375" style="914" customWidth="1"/>
    <col min="15351" max="15353" width="16.7109375" style="914" customWidth="1"/>
    <col min="15354" max="15354" width="33.7109375" style="914" customWidth="1"/>
    <col min="15355" max="15355" width="38.7109375" style="914" customWidth="1"/>
    <col min="15356" max="15356" width="13.28515625" style="914" customWidth="1"/>
    <col min="15357" max="15357" width="12.140625" style="914" customWidth="1"/>
    <col min="15358" max="15364" width="11" style="914" customWidth="1"/>
    <col min="15365" max="15369" width="14.42578125" style="914" customWidth="1"/>
    <col min="15370" max="15370" width="37.28515625" style="914" customWidth="1"/>
    <col min="15371" max="15372" width="11" style="914" customWidth="1"/>
    <col min="15373" max="15382" width="9.85546875" style="914" customWidth="1"/>
    <col min="15383" max="15386" width="11" style="914" customWidth="1"/>
    <col min="15387" max="15387" width="14.42578125" style="914" customWidth="1"/>
    <col min="15388" max="15388" width="4.140625" style="914" customWidth="1"/>
    <col min="15389" max="15389" width="13.28515625" style="914" customWidth="1"/>
    <col min="15390" max="15390" width="28.140625" style="914" customWidth="1"/>
    <col min="15391" max="15391" width="11" style="914" customWidth="1"/>
    <col min="15392" max="15392" width="14.42578125" style="914" customWidth="1"/>
    <col min="15393" max="15393" width="4.140625" style="914" customWidth="1"/>
    <col min="15394" max="15395" width="11" style="914" customWidth="1"/>
    <col min="15396" max="15396" width="14.42578125" style="914" customWidth="1"/>
    <col min="15397" max="15397" width="4.140625" style="914" customWidth="1"/>
    <col min="15398" max="15398" width="14.42578125" style="914" customWidth="1"/>
    <col min="15399" max="15601" width="11" style="914"/>
    <col min="15602" max="15602" width="34.7109375" style="914" customWidth="1"/>
    <col min="15603" max="15603" width="12.42578125" style="914" customWidth="1"/>
    <col min="15604" max="15605" width="10.28515625" style="914" customWidth="1"/>
    <col min="15606" max="15606" width="37.7109375" style="914" customWidth="1"/>
    <col min="15607" max="15609" width="16.7109375" style="914" customWidth="1"/>
    <col min="15610" max="15610" width="33.7109375" style="914" customWidth="1"/>
    <col min="15611" max="15611" width="38.7109375" style="914" customWidth="1"/>
    <col min="15612" max="15612" width="13.28515625" style="914" customWidth="1"/>
    <col min="15613" max="15613" width="12.140625" style="914" customWidth="1"/>
    <col min="15614" max="15620" width="11" style="914" customWidth="1"/>
    <col min="15621" max="15625" width="14.42578125" style="914" customWidth="1"/>
    <col min="15626" max="15626" width="37.28515625" style="914" customWidth="1"/>
    <col min="15627" max="15628" width="11" style="914" customWidth="1"/>
    <col min="15629" max="15638" width="9.85546875" style="914" customWidth="1"/>
    <col min="15639" max="15642" width="11" style="914" customWidth="1"/>
    <col min="15643" max="15643" width="14.42578125" style="914" customWidth="1"/>
    <col min="15644" max="15644" width="4.140625" style="914" customWidth="1"/>
    <col min="15645" max="15645" width="13.28515625" style="914" customWidth="1"/>
    <col min="15646" max="15646" width="28.140625" style="914" customWidth="1"/>
    <col min="15647" max="15647" width="11" style="914" customWidth="1"/>
    <col min="15648" max="15648" width="14.42578125" style="914" customWidth="1"/>
    <col min="15649" max="15649" width="4.140625" style="914" customWidth="1"/>
    <col min="15650" max="15651" width="11" style="914" customWidth="1"/>
    <col min="15652" max="15652" width="14.42578125" style="914" customWidth="1"/>
    <col min="15653" max="15653" width="4.140625" style="914" customWidth="1"/>
    <col min="15654" max="15654" width="14.42578125" style="914" customWidth="1"/>
    <col min="15655" max="15857" width="11" style="914"/>
    <col min="15858" max="15858" width="34.7109375" style="914" customWidth="1"/>
    <col min="15859" max="15859" width="12.42578125" style="914" customWidth="1"/>
    <col min="15860" max="15861" width="10.28515625" style="914" customWidth="1"/>
    <col min="15862" max="15862" width="37.7109375" style="914" customWidth="1"/>
    <col min="15863" max="15865" width="16.7109375" style="914" customWidth="1"/>
    <col min="15866" max="15866" width="33.7109375" style="914" customWidth="1"/>
    <col min="15867" max="15867" width="38.7109375" style="914" customWidth="1"/>
    <col min="15868" max="15868" width="13.28515625" style="914" customWidth="1"/>
    <col min="15869" max="15869" width="12.140625" style="914" customWidth="1"/>
    <col min="15870" max="15876" width="11" style="914" customWidth="1"/>
    <col min="15877" max="15881" width="14.42578125" style="914" customWidth="1"/>
    <col min="15882" max="15882" width="37.28515625" style="914" customWidth="1"/>
    <col min="15883" max="15884" width="11" style="914" customWidth="1"/>
    <col min="15885" max="15894" width="9.85546875" style="914" customWidth="1"/>
    <col min="15895" max="15898" width="11" style="914" customWidth="1"/>
    <col min="15899" max="15899" width="14.42578125" style="914" customWidth="1"/>
    <col min="15900" max="15900" width="4.140625" style="914" customWidth="1"/>
    <col min="15901" max="15901" width="13.28515625" style="914" customWidth="1"/>
    <col min="15902" max="15902" width="28.140625" style="914" customWidth="1"/>
    <col min="15903" max="15903" width="11" style="914" customWidth="1"/>
    <col min="15904" max="15904" width="14.42578125" style="914" customWidth="1"/>
    <col min="15905" max="15905" width="4.140625" style="914" customWidth="1"/>
    <col min="15906" max="15907" width="11" style="914" customWidth="1"/>
    <col min="15908" max="15908" width="14.42578125" style="914" customWidth="1"/>
    <col min="15909" max="15909" width="4.140625" style="914" customWidth="1"/>
    <col min="15910" max="15910" width="14.42578125" style="914" customWidth="1"/>
    <col min="15911" max="16113" width="11" style="914"/>
    <col min="16114" max="16114" width="34.7109375" style="914" customWidth="1"/>
    <col min="16115" max="16115" width="12.42578125" style="914" customWidth="1"/>
    <col min="16116" max="16117" width="10.28515625" style="914" customWidth="1"/>
    <col min="16118" max="16118" width="37.7109375" style="914" customWidth="1"/>
    <col min="16119" max="16121" width="16.7109375" style="914" customWidth="1"/>
    <col min="16122" max="16122" width="33.7109375" style="914" customWidth="1"/>
    <col min="16123" max="16123" width="38.7109375" style="914" customWidth="1"/>
    <col min="16124" max="16124" width="13.28515625" style="914" customWidth="1"/>
    <col min="16125" max="16125" width="12.140625" style="914" customWidth="1"/>
    <col min="16126" max="16132" width="11" style="914" customWidth="1"/>
    <col min="16133" max="16137" width="14.42578125" style="914" customWidth="1"/>
    <col min="16138" max="16138" width="37.28515625" style="914" customWidth="1"/>
    <col min="16139" max="16140" width="11" style="914" customWidth="1"/>
    <col min="16141" max="16150" width="9.85546875" style="914" customWidth="1"/>
    <col min="16151" max="16154" width="11" style="914" customWidth="1"/>
    <col min="16155" max="16155" width="14.42578125" style="914" customWidth="1"/>
    <col min="16156" max="16156" width="4.140625" style="914" customWidth="1"/>
    <col min="16157" max="16157" width="13.28515625" style="914" customWidth="1"/>
    <col min="16158" max="16158" width="28.140625" style="914" customWidth="1"/>
    <col min="16159" max="16159" width="11" style="914" customWidth="1"/>
    <col min="16160" max="16160" width="14.42578125" style="914" customWidth="1"/>
    <col min="16161" max="16161" width="4.140625" style="914" customWidth="1"/>
    <col min="16162" max="16163" width="11" style="914" customWidth="1"/>
    <col min="16164" max="16164" width="14.42578125" style="914" customWidth="1"/>
    <col min="16165" max="16165" width="4.140625" style="914" customWidth="1"/>
    <col min="16166" max="16166" width="14.42578125" style="914" customWidth="1"/>
    <col min="16167" max="16384" width="11" style="914"/>
  </cols>
  <sheetData>
    <row r="1" spans="1:5" ht="24.75" customHeight="1">
      <c r="A1" s="913" t="s">
        <v>638</v>
      </c>
      <c r="B1" s="913"/>
      <c r="D1" s="2567" t="s">
        <v>639</v>
      </c>
      <c r="E1" s="2567"/>
    </row>
    <row r="2" spans="1:5" ht="18.95" customHeight="1">
      <c r="E2" s="915"/>
    </row>
    <row r="3" spans="1:5" ht="18.95" customHeight="1">
      <c r="A3" s="916" t="s">
        <v>671</v>
      </c>
      <c r="B3" s="916"/>
      <c r="D3" s="2568" t="s">
        <v>2126</v>
      </c>
      <c r="E3" s="2568"/>
    </row>
    <row r="4" spans="1:5" ht="18.95" customHeight="1">
      <c r="A4" s="917" t="s">
        <v>672</v>
      </c>
      <c r="B4" s="917"/>
      <c r="E4" s="918" t="s">
        <v>389</v>
      </c>
    </row>
    <row r="5" spans="1:5" ht="18.95" customHeight="1">
      <c r="E5" s="915"/>
    </row>
    <row r="6" spans="1:5" ht="18.95" customHeight="1">
      <c r="C6" s="2569" t="s">
        <v>673</v>
      </c>
      <c r="D6" s="2569"/>
      <c r="E6" s="915"/>
    </row>
    <row r="7" spans="1:5" ht="16.5" customHeight="1">
      <c r="A7" s="1759" t="s">
        <v>2357</v>
      </c>
      <c r="B7" s="919" t="s">
        <v>261</v>
      </c>
      <c r="C7" s="920" t="s">
        <v>15</v>
      </c>
      <c r="D7" s="921" t="s">
        <v>275</v>
      </c>
      <c r="E7" s="1658" t="s">
        <v>2356</v>
      </c>
    </row>
    <row r="8" spans="1:5" ht="16.5" customHeight="1">
      <c r="A8" s="214"/>
      <c r="B8" s="922" t="s">
        <v>262</v>
      </c>
      <c r="C8" s="923" t="s">
        <v>215</v>
      </c>
      <c r="D8" s="923" t="s">
        <v>216</v>
      </c>
      <c r="E8" s="217"/>
    </row>
    <row r="9" spans="1:5" s="925" customFormat="1" ht="8.1" customHeight="1">
      <c r="C9" s="923"/>
      <c r="D9" s="923"/>
      <c r="E9" s="926"/>
    </row>
    <row r="10" spans="1:5" s="924" customFormat="1" ht="16.5" customHeight="1">
      <c r="A10" s="51" t="s">
        <v>35</v>
      </c>
      <c r="B10" s="746">
        <f>SUM(B11:B18)</f>
        <v>92</v>
      </c>
      <c r="C10" s="746">
        <f>SUM(C11:C18)</f>
        <v>9045</v>
      </c>
      <c r="D10" s="746">
        <f>SUM(D11:D18)</f>
        <v>4470</v>
      </c>
      <c r="E10" s="53" t="s">
        <v>36</v>
      </c>
    </row>
    <row r="11" spans="1:5" s="925" customFormat="1" ht="16.5" customHeight="1">
      <c r="A11" s="54" t="s">
        <v>37</v>
      </c>
      <c r="B11" s="55">
        <v>1</v>
      </c>
      <c r="C11" s="55">
        <v>84</v>
      </c>
      <c r="D11" s="55">
        <v>43</v>
      </c>
      <c r="E11" s="56" t="s">
        <v>38</v>
      </c>
    </row>
    <row r="12" spans="1:5" s="925" customFormat="1" ht="16.5" customHeight="1">
      <c r="A12" s="54" t="s">
        <v>39</v>
      </c>
      <c r="B12" s="55">
        <v>0</v>
      </c>
      <c r="C12" s="55">
        <v>0</v>
      </c>
      <c r="D12" s="55">
        <v>0</v>
      </c>
      <c r="E12" s="56" t="s">
        <v>40</v>
      </c>
    </row>
    <row r="13" spans="1:5" s="925" customFormat="1" ht="16.5" customHeight="1">
      <c r="A13" s="57" t="s">
        <v>41</v>
      </c>
      <c r="B13" s="55">
        <v>0</v>
      </c>
      <c r="C13" s="55">
        <v>0</v>
      </c>
      <c r="D13" s="55">
        <v>0</v>
      </c>
      <c r="E13" s="56" t="s">
        <v>42</v>
      </c>
    </row>
    <row r="14" spans="1:5" s="925" customFormat="1" ht="16.5" customHeight="1">
      <c r="A14" s="58" t="s">
        <v>43</v>
      </c>
      <c r="B14" s="55">
        <v>8</v>
      </c>
      <c r="C14" s="55">
        <v>1023</v>
      </c>
      <c r="D14" s="55">
        <v>562</v>
      </c>
      <c r="E14" s="56" t="s">
        <v>44</v>
      </c>
    </row>
    <row r="15" spans="1:5" s="925" customFormat="1" ht="16.5" customHeight="1">
      <c r="A15" s="58" t="s">
        <v>45</v>
      </c>
      <c r="B15" s="55">
        <v>0</v>
      </c>
      <c r="C15" s="55">
        <v>0</v>
      </c>
      <c r="D15" s="55">
        <v>0</v>
      </c>
      <c r="E15" s="56" t="s">
        <v>46</v>
      </c>
    </row>
    <row r="16" spans="1:5" s="925" customFormat="1" ht="16.5" customHeight="1">
      <c r="A16" s="58" t="s">
        <v>47</v>
      </c>
      <c r="B16" s="55">
        <v>60</v>
      </c>
      <c r="C16" s="55">
        <v>5902</v>
      </c>
      <c r="D16" s="55">
        <v>2850</v>
      </c>
      <c r="E16" s="56" t="s">
        <v>48</v>
      </c>
    </row>
    <row r="17" spans="1:5" s="925" customFormat="1" ht="16.5" customHeight="1">
      <c r="A17" s="58" t="s">
        <v>49</v>
      </c>
      <c r="B17" s="55">
        <v>17</v>
      </c>
      <c r="C17" s="55">
        <v>1724</v>
      </c>
      <c r="D17" s="55">
        <v>867</v>
      </c>
      <c r="E17" s="56" t="s">
        <v>50</v>
      </c>
    </row>
    <row r="18" spans="1:5" s="925" customFormat="1" ht="16.5" customHeight="1">
      <c r="A18" s="58" t="s">
        <v>51</v>
      </c>
      <c r="B18" s="55">
        <v>6</v>
      </c>
      <c r="C18" s="55">
        <v>312</v>
      </c>
      <c r="D18" s="55">
        <v>148</v>
      </c>
      <c r="E18" s="56" t="s">
        <v>52</v>
      </c>
    </row>
    <row r="19" spans="1:5" s="925" customFormat="1" ht="16.5" customHeight="1">
      <c r="A19" s="59" t="s">
        <v>53</v>
      </c>
      <c r="B19" s="746">
        <f>SUM(B20:B27)</f>
        <v>46</v>
      </c>
      <c r="C19" s="746">
        <f>SUM(C20:C27)</f>
        <v>4048</v>
      </c>
      <c r="D19" s="746">
        <f>SUM(D20:D27)</f>
        <v>1953</v>
      </c>
      <c r="E19" s="60" t="s">
        <v>54</v>
      </c>
    </row>
    <row r="20" spans="1:5" s="925" customFormat="1" ht="16.5" customHeight="1">
      <c r="A20" s="54" t="s">
        <v>55</v>
      </c>
      <c r="B20" s="55">
        <v>6</v>
      </c>
      <c r="C20" s="55">
        <v>345</v>
      </c>
      <c r="D20" s="55">
        <v>163</v>
      </c>
      <c r="E20" s="61" t="s">
        <v>56</v>
      </c>
    </row>
    <row r="21" spans="1:5" s="925" customFormat="1" ht="16.5" customHeight="1">
      <c r="A21" s="54" t="s">
        <v>57</v>
      </c>
      <c r="B21" s="55">
        <v>0</v>
      </c>
      <c r="C21" s="55">
        <v>0</v>
      </c>
      <c r="D21" s="55">
        <v>0</v>
      </c>
      <c r="E21" s="61" t="s">
        <v>58</v>
      </c>
    </row>
    <row r="22" spans="1:5" s="925" customFormat="1" ht="16.5" customHeight="1">
      <c r="A22" s="54" t="s">
        <v>59</v>
      </c>
      <c r="B22" s="55">
        <v>0</v>
      </c>
      <c r="C22" s="55">
        <v>0</v>
      </c>
      <c r="D22" s="55">
        <v>0</v>
      </c>
      <c r="E22" s="61" t="s">
        <v>60</v>
      </c>
    </row>
    <row r="23" spans="1:5" s="925" customFormat="1" ht="16.5" customHeight="1">
      <c r="A23" s="54" t="s">
        <v>61</v>
      </c>
      <c r="B23" s="55">
        <v>3</v>
      </c>
      <c r="C23" s="55">
        <v>263</v>
      </c>
      <c r="D23" s="55">
        <v>131</v>
      </c>
      <c r="E23" s="56" t="s">
        <v>62</v>
      </c>
    </row>
    <row r="24" spans="1:5" s="925" customFormat="1" ht="16.5" customHeight="1">
      <c r="A24" s="54" t="s">
        <v>63</v>
      </c>
      <c r="B24" s="55">
        <v>1</v>
      </c>
      <c r="C24" s="55">
        <v>62</v>
      </c>
      <c r="D24" s="55">
        <v>39</v>
      </c>
      <c r="E24" s="61" t="s">
        <v>64</v>
      </c>
    </row>
    <row r="25" spans="1:5" s="924" customFormat="1" ht="16.5" customHeight="1">
      <c r="A25" s="54" t="s">
        <v>65</v>
      </c>
      <c r="B25" s="55">
        <v>8</v>
      </c>
      <c r="C25" s="55">
        <v>725</v>
      </c>
      <c r="D25" s="55">
        <v>350</v>
      </c>
      <c r="E25" s="61" t="s">
        <v>66</v>
      </c>
    </row>
    <row r="26" spans="1:5" s="925" customFormat="1" ht="16.5" customHeight="1">
      <c r="A26" s="54" t="s">
        <v>67</v>
      </c>
      <c r="B26" s="55">
        <v>26</v>
      </c>
      <c r="C26" s="55">
        <v>2623</v>
      </c>
      <c r="D26" s="55">
        <v>1251</v>
      </c>
      <c r="E26" s="61" t="s">
        <v>68</v>
      </c>
    </row>
    <row r="27" spans="1:5" s="925" customFormat="1" ht="16.5" customHeight="1">
      <c r="A27" s="54" t="s">
        <v>69</v>
      </c>
      <c r="B27" s="55">
        <v>2</v>
      </c>
      <c r="C27" s="55">
        <v>30</v>
      </c>
      <c r="D27" s="55">
        <v>19</v>
      </c>
      <c r="E27" s="61" t="s">
        <v>70</v>
      </c>
    </row>
    <row r="28" spans="1:5" s="925" customFormat="1" ht="16.5" customHeight="1">
      <c r="A28" s="51" t="s">
        <v>71</v>
      </c>
      <c r="B28" s="746">
        <f>SUM(B29:B37)</f>
        <v>176</v>
      </c>
      <c r="C28" s="746">
        <f>SUM(C29:C37)</f>
        <v>16155</v>
      </c>
      <c r="D28" s="746">
        <f>SUM(D29:D37)</f>
        <v>8043</v>
      </c>
      <c r="E28" s="53" t="s">
        <v>72</v>
      </c>
    </row>
    <row r="29" spans="1:5" s="925" customFormat="1" ht="16.5" customHeight="1">
      <c r="A29" s="62" t="s">
        <v>73</v>
      </c>
      <c r="B29" s="55">
        <v>60</v>
      </c>
      <c r="C29" s="55">
        <v>6320</v>
      </c>
      <c r="D29" s="55">
        <v>3043</v>
      </c>
      <c r="E29" s="56" t="s">
        <v>74</v>
      </c>
    </row>
    <row r="30" spans="1:5" s="925" customFormat="1" ht="16.5" customHeight="1">
      <c r="A30" s="63" t="s">
        <v>75</v>
      </c>
      <c r="B30" s="55">
        <v>1</v>
      </c>
      <c r="C30" s="55">
        <v>5</v>
      </c>
      <c r="D30" s="55">
        <v>2</v>
      </c>
      <c r="E30" s="56" t="s">
        <v>76</v>
      </c>
    </row>
    <row r="31" spans="1:5" s="925" customFormat="1" ht="16.5" customHeight="1">
      <c r="A31" s="62" t="s">
        <v>77</v>
      </c>
      <c r="B31" s="55">
        <v>2</v>
      </c>
      <c r="C31" s="55">
        <v>98</v>
      </c>
      <c r="D31" s="55">
        <v>44</v>
      </c>
      <c r="E31" s="56" t="s">
        <v>78</v>
      </c>
    </row>
    <row r="32" spans="1:5" s="925" customFormat="1" ht="16.5" customHeight="1">
      <c r="A32" s="54" t="s">
        <v>79</v>
      </c>
      <c r="B32" s="55">
        <v>87</v>
      </c>
      <c r="C32" s="55">
        <v>7960</v>
      </c>
      <c r="D32" s="55">
        <v>4039</v>
      </c>
      <c r="E32" s="56" t="s">
        <v>80</v>
      </c>
    </row>
    <row r="33" spans="1:5" s="925" customFormat="1" ht="16.5" customHeight="1">
      <c r="A33" s="63" t="s">
        <v>81</v>
      </c>
      <c r="B33" s="55">
        <v>2</v>
      </c>
      <c r="C33" s="55">
        <v>238</v>
      </c>
      <c r="D33" s="55">
        <v>121</v>
      </c>
      <c r="E33" s="56" t="s">
        <v>1535</v>
      </c>
    </row>
    <row r="34" spans="1:5" s="924" customFormat="1" ht="16.5" customHeight="1">
      <c r="A34" s="54" t="s">
        <v>82</v>
      </c>
      <c r="B34" s="55">
        <v>9</v>
      </c>
      <c r="C34" s="55">
        <v>767</v>
      </c>
      <c r="D34" s="55">
        <v>421</v>
      </c>
      <c r="E34" s="56" t="s">
        <v>83</v>
      </c>
    </row>
    <row r="35" spans="1:5" s="925" customFormat="1" ht="16.5" customHeight="1">
      <c r="A35" s="54" t="s">
        <v>84</v>
      </c>
      <c r="B35" s="55">
        <v>2</v>
      </c>
      <c r="C35" s="55">
        <v>44</v>
      </c>
      <c r="D35" s="55">
        <v>29</v>
      </c>
      <c r="E35" s="56" t="s">
        <v>85</v>
      </c>
    </row>
    <row r="36" spans="1:5" s="925" customFormat="1" ht="16.5" customHeight="1">
      <c r="A36" s="54" t="s">
        <v>86</v>
      </c>
      <c r="B36" s="55">
        <v>11</v>
      </c>
      <c r="C36" s="55">
        <v>723</v>
      </c>
      <c r="D36" s="55">
        <v>344</v>
      </c>
      <c r="E36" s="56" t="s">
        <v>87</v>
      </c>
    </row>
    <row r="37" spans="1:5" s="925" customFormat="1" ht="16.5" customHeight="1">
      <c r="A37" s="54" t="s">
        <v>88</v>
      </c>
      <c r="B37" s="55">
        <v>2</v>
      </c>
      <c r="C37" s="55">
        <v>0</v>
      </c>
      <c r="D37" s="55">
        <v>0</v>
      </c>
      <c r="E37" s="56" t="s">
        <v>89</v>
      </c>
    </row>
    <row r="38" spans="1:5" s="925" customFormat="1" ht="16.5" customHeight="1">
      <c r="A38" s="64" t="s">
        <v>90</v>
      </c>
      <c r="B38" s="746">
        <f>SUM(B39:B45)</f>
        <v>249</v>
      </c>
      <c r="C38" s="746">
        <f>SUM(C39:C45)</f>
        <v>25694</v>
      </c>
      <c r="D38" s="746">
        <f>SUM(D39:D45)</f>
        <v>12299</v>
      </c>
      <c r="E38" s="53" t="s">
        <v>91</v>
      </c>
    </row>
    <row r="39" spans="1:5" s="925" customFormat="1" ht="16.5" customHeight="1">
      <c r="A39" s="62" t="s">
        <v>92</v>
      </c>
      <c r="B39" s="55">
        <v>52</v>
      </c>
      <c r="C39" s="55">
        <v>4787</v>
      </c>
      <c r="D39" s="55">
        <v>2322</v>
      </c>
      <c r="E39" s="61" t="s">
        <v>93</v>
      </c>
    </row>
    <row r="40" spans="1:5" s="925" customFormat="1" ht="16.5" customHeight="1">
      <c r="A40" s="62" t="s">
        <v>94</v>
      </c>
      <c r="B40" s="55">
        <v>16</v>
      </c>
      <c r="C40" s="55">
        <v>859</v>
      </c>
      <c r="D40" s="55">
        <v>430</v>
      </c>
      <c r="E40" s="56" t="s">
        <v>95</v>
      </c>
    </row>
    <row r="41" spans="1:5" s="925" customFormat="1" ht="16.5" customHeight="1">
      <c r="A41" s="62" t="s">
        <v>96</v>
      </c>
      <c r="B41" s="55">
        <v>54</v>
      </c>
      <c r="C41" s="55">
        <v>7002</v>
      </c>
      <c r="D41" s="55">
        <v>3455</v>
      </c>
      <c r="E41" s="56" t="s">
        <v>97</v>
      </c>
    </row>
    <row r="42" spans="1:5" s="925" customFormat="1" ht="16.5" customHeight="1">
      <c r="A42" s="62" t="s">
        <v>98</v>
      </c>
      <c r="B42" s="55">
        <v>48</v>
      </c>
      <c r="C42" s="55">
        <v>5826</v>
      </c>
      <c r="D42" s="55">
        <v>2640</v>
      </c>
      <c r="E42" s="56" t="s">
        <v>99</v>
      </c>
    </row>
    <row r="43" spans="1:5" s="925" customFormat="1" ht="16.5" customHeight="1">
      <c r="A43" s="62" t="s">
        <v>100</v>
      </c>
      <c r="B43" s="55">
        <v>8</v>
      </c>
      <c r="C43" s="55">
        <v>499</v>
      </c>
      <c r="D43" s="55">
        <v>223</v>
      </c>
      <c r="E43" s="61" t="s">
        <v>101</v>
      </c>
    </row>
    <row r="44" spans="1:5" s="925" customFormat="1" ht="16.5" customHeight="1">
      <c r="A44" s="62" t="s">
        <v>102</v>
      </c>
      <c r="B44" s="55">
        <v>7</v>
      </c>
      <c r="C44" s="55">
        <v>805</v>
      </c>
      <c r="D44" s="55">
        <v>384</v>
      </c>
      <c r="E44" s="61" t="s">
        <v>103</v>
      </c>
    </row>
    <row r="45" spans="1:5" s="924" customFormat="1" ht="16.5" customHeight="1">
      <c r="A45" s="62" t="s">
        <v>104</v>
      </c>
      <c r="B45" s="55">
        <v>64</v>
      </c>
      <c r="C45" s="55">
        <v>5916</v>
      </c>
      <c r="D45" s="55">
        <v>2845</v>
      </c>
      <c r="E45" s="56" t="s">
        <v>105</v>
      </c>
    </row>
    <row r="46" spans="1:5" s="925" customFormat="1" ht="16.5" customHeight="1">
      <c r="A46" s="65" t="s">
        <v>106</v>
      </c>
      <c r="B46" s="746">
        <f>SUM(B47:B51)</f>
        <v>45</v>
      </c>
      <c r="C46" s="746">
        <f>SUM(C47:C51)</f>
        <v>4950</v>
      </c>
      <c r="D46" s="746">
        <f>SUM(D47:D51)</f>
        <v>2439</v>
      </c>
      <c r="E46" s="53" t="s">
        <v>107</v>
      </c>
    </row>
    <row r="47" spans="1:5" s="925" customFormat="1" ht="16.5" customHeight="1">
      <c r="A47" s="66" t="s">
        <v>108</v>
      </c>
      <c r="B47" s="55">
        <v>0</v>
      </c>
      <c r="C47" s="55">
        <v>0</v>
      </c>
      <c r="D47" s="55">
        <v>0</v>
      </c>
      <c r="E47" s="56" t="s">
        <v>109</v>
      </c>
    </row>
    <row r="48" spans="1:5" s="300" customFormat="1" ht="16.5" customHeight="1">
      <c r="A48" s="62" t="s">
        <v>110</v>
      </c>
      <c r="B48" s="55">
        <v>16</v>
      </c>
      <c r="C48" s="55">
        <v>1639</v>
      </c>
      <c r="D48" s="55">
        <v>807</v>
      </c>
      <c r="E48" s="56" t="s">
        <v>111</v>
      </c>
    </row>
    <row r="49" spans="1:5" s="925" customFormat="1" ht="16.5" customHeight="1">
      <c r="A49" s="62" t="s">
        <v>112</v>
      </c>
      <c r="B49" s="55">
        <v>8</v>
      </c>
      <c r="C49" s="55">
        <v>877</v>
      </c>
      <c r="D49" s="55">
        <v>444</v>
      </c>
      <c r="E49" s="56" t="s">
        <v>113</v>
      </c>
    </row>
    <row r="50" spans="1:5" s="925" customFormat="1" ht="16.5" customHeight="1">
      <c r="A50" s="62" t="s">
        <v>114</v>
      </c>
      <c r="B50" s="55">
        <v>5</v>
      </c>
      <c r="C50" s="55">
        <v>106</v>
      </c>
      <c r="D50" s="55">
        <v>47</v>
      </c>
      <c r="E50" s="56" t="s">
        <v>115</v>
      </c>
    </row>
    <row r="51" spans="1:5" s="925" customFormat="1" ht="16.5" customHeight="1">
      <c r="A51" s="62" t="s">
        <v>116</v>
      </c>
      <c r="B51" s="55">
        <v>16</v>
      </c>
      <c r="C51" s="55">
        <v>2328</v>
      </c>
      <c r="D51" s="55">
        <v>1141</v>
      </c>
      <c r="E51" s="61" t="s">
        <v>117</v>
      </c>
    </row>
    <row r="52" spans="1:5" s="924" customFormat="1" ht="12.75" customHeight="1">
      <c r="A52" s="2570"/>
      <c r="B52" s="2570"/>
      <c r="C52" s="2570"/>
      <c r="D52" s="2570"/>
      <c r="E52" s="2570"/>
    </row>
    <row r="53" spans="1:5" s="925" customFormat="1" ht="12.75" customHeight="1">
      <c r="A53" s="298"/>
      <c r="B53" s="298"/>
      <c r="D53" s="924"/>
      <c r="E53" s="430"/>
    </row>
    <row r="54" spans="1:5" s="925" customFormat="1" ht="34.15" customHeight="1">
      <c r="A54" s="302"/>
      <c r="B54" s="302"/>
      <c r="D54" s="927"/>
      <c r="E54" s="335"/>
    </row>
    <row r="55" spans="1:5" s="925" customFormat="1" ht="17.25" customHeight="1">
      <c r="A55" s="890" t="s">
        <v>638</v>
      </c>
      <c r="B55" s="928"/>
      <c r="C55" s="929"/>
      <c r="D55" s="2564" t="s">
        <v>639</v>
      </c>
      <c r="E55" s="2564"/>
    </row>
    <row r="56" spans="1:5" s="925" customFormat="1" ht="12.75" customHeight="1">
      <c r="A56" s="929"/>
      <c r="B56" s="930"/>
      <c r="C56" s="929"/>
      <c r="D56" s="929"/>
      <c r="E56" s="929"/>
    </row>
    <row r="57" spans="1:5" s="925" customFormat="1" ht="20.25" customHeight="1">
      <c r="A57" s="931" t="s">
        <v>674</v>
      </c>
      <c r="B57" s="932"/>
      <c r="C57" s="929"/>
      <c r="D57" s="2565" t="s">
        <v>2126</v>
      </c>
      <c r="E57" s="2565"/>
    </row>
    <row r="58" spans="1:5" s="925" customFormat="1" ht="24" customHeight="1">
      <c r="A58" s="929" t="s">
        <v>675</v>
      </c>
      <c r="B58" s="930"/>
      <c r="C58" s="929"/>
      <c r="D58" s="929"/>
      <c r="E58" s="933" t="s">
        <v>676</v>
      </c>
    </row>
    <row r="59" spans="1:5" s="925" customFormat="1" ht="15" customHeight="1">
      <c r="A59" s="929"/>
      <c r="B59" s="930"/>
      <c r="C59" s="929"/>
      <c r="D59" s="929"/>
      <c r="E59" s="934"/>
    </row>
    <row r="60" spans="1:5" s="925" customFormat="1" ht="15" customHeight="1">
      <c r="A60" s="929"/>
      <c r="B60" s="930"/>
      <c r="C60" s="2566" t="s">
        <v>677</v>
      </c>
      <c r="D60" s="2566"/>
      <c r="E60" s="934"/>
    </row>
    <row r="61" spans="1:5" s="924" customFormat="1" ht="15" customHeight="1">
      <c r="A61" s="1759" t="s">
        <v>2357</v>
      </c>
      <c r="B61" s="900" t="s">
        <v>261</v>
      </c>
      <c r="C61" s="935" t="s">
        <v>15</v>
      </c>
      <c r="D61" s="936" t="s">
        <v>275</v>
      </c>
      <c r="E61" s="1658" t="s">
        <v>2356</v>
      </c>
    </row>
    <row r="62" spans="1:5" s="925" customFormat="1" ht="15" customHeight="1">
      <c r="A62" s="252"/>
      <c r="B62" s="897" t="s">
        <v>262</v>
      </c>
      <c r="C62" s="938" t="s">
        <v>215</v>
      </c>
      <c r="D62" s="938" t="s">
        <v>216</v>
      </c>
      <c r="E62" s="256"/>
    </row>
    <row r="63" spans="1:5" s="925" customFormat="1" ht="15" customHeight="1">
      <c r="A63" s="939"/>
      <c r="B63" s="940"/>
      <c r="C63" s="941"/>
      <c r="D63" s="941"/>
      <c r="E63" s="942"/>
    </row>
    <row r="64" spans="1:5" s="925" customFormat="1" ht="15" customHeight="1">
      <c r="A64" s="764"/>
      <c r="B64" s="745"/>
      <c r="C64" s="745"/>
      <c r="D64" s="746"/>
      <c r="E64" s="268"/>
    </row>
    <row r="65" spans="1:5" s="925" customFormat="1" ht="15" customHeight="1">
      <c r="A65" s="85" t="s">
        <v>120</v>
      </c>
      <c r="B65" s="745">
        <f>SUM(B66:B74)</f>
        <v>505</v>
      </c>
      <c r="C65" s="745">
        <f>SUM(C66:C74)</f>
        <v>49919</v>
      </c>
      <c r="D65" s="745">
        <f>SUM(D66:D74)</f>
        <v>24356</v>
      </c>
      <c r="E65" s="96" t="s">
        <v>121</v>
      </c>
    </row>
    <row r="66" spans="1:5" s="925" customFormat="1" ht="15" customHeight="1">
      <c r="A66" s="261" t="s">
        <v>122</v>
      </c>
      <c r="B66" s="55">
        <v>19</v>
      </c>
      <c r="C66" s="55">
        <v>1753</v>
      </c>
      <c r="D66" s="55">
        <v>743</v>
      </c>
      <c r="E66" s="262" t="s">
        <v>123</v>
      </c>
    </row>
    <row r="67" spans="1:5" s="924" customFormat="1" ht="15" customHeight="1">
      <c r="A67" s="261" t="s">
        <v>124</v>
      </c>
      <c r="B67" s="55">
        <v>50</v>
      </c>
      <c r="C67" s="55">
        <v>2985</v>
      </c>
      <c r="D67" s="55">
        <v>1500</v>
      </c>
      <c r="E67" s="262" t="s">
        <v>125</v>
      </c>
    </row>
    <row r="68" spans="1:5" s="925" customFormat="1" ht="15" customHeight="1">
      <c r="A68" s="261" t="s">
        <v>220</v>
      </c>
      <c r="B68" s="264">
        <v>301</v>
      </c>
      <c r="C68" s="264">
        <v>34221</v>
      </c>
      <c r="D68" s="264">
        <v>16701</v>
      </c>
      <c r="E68" s="262" t="s">
        <v>127</v>
      </c>
    </row>
    <row r="69" spans="1:5" s="925" customFormat="1" ht="15" customHeight="1">
      <c r="A69" s="261" t="s">
        <v>128</v>
      </c>
      <c r="B69" s="55">
        <v>33</v>
      </c>
      <c r="C69" s="55">
        <v>3944</v>
      </c>
      <c r="D69" s="55">
        <v>1902</v>
      </c>
      <c r="E69" s="262" t="s">
        <v>129</v>
      </c>
    </row>
    <row r="70" spans="1:5" s="925" customFormat="1" ht="15" customHeight="1">
      <c r="A70" s="261" t="s">
        <v>130</v>
      </c>
      <c r="B70" s="55">
        <v>13</v>
      </c>
      <c r="C70" s="55">
        <v>657</v>
      </c>
      <c r="D70" s="55">
        <v>336</v>
      </c>
      <c r="E70" s="262" t="s">
        <v>131</v>
      </c>
    </row>
    <row r="71" spans="1:5" s="925" customFormat="1" ht="15" customHeight="1">
      <c r="A71" s="261" t="s">
        <v>132</v>
      </c>
      <c r="B71" s="55">
        <v>33</v>
      </c>
      <c r="C71" s="55">
        <v>3359</v>
      </c>
      <c r="D71" s="55">
        <v>1673</v>
      </c>
      <c r="E71" s="262" t="s">
        <v>133</v>
      </c>
    </row>
    <row r="72" spans="1:5" s="925" customFormat="1" ht="15" customHeight="1">
      <c r="A72" s="261" t="s">
        <v>134</v>
      </c>
      <c r="B72" s="55">
        <v>29</v>
      </c>
      <c r="C72" s="55">
        <v>1180</v>
      </c>
      <c r="D72" s="55">
        <v>566</v>
      </c>
      <c r="E72" s="262" t="s">
        <v>135</v>
      </c>
    </row>
    <row r="73" spans="1:5" s="925" customFormat="1" ht="15" customHeight="1">
      <c r="A73" s="261" t="s">
        <v>136</v>
      </c>
      <c r="B73" s="55">
        <v>22</v>
      </c>
      <c r="C73" s="55">
        <v>1545</v>
      </c>
      <c r="D73" s="55">
        <v>784</v>
      </c>
      <c r="E73" s="262" t="s">
        <v>137</v>
      </c>
    </row>
    <row r="74" spans="1:5" s="924" customFormat="1" ht="15" customHeight="1">
      <c r="A74" s="261" t="s">
        <v>138</v>
      </c>
      <c r="B74" s="55">
        <v>5</v>
      </c>
      <c r="C74" s="55">
        <v>275</v>
      </c>
      <c r="D74" s="55">
        <v>151</v>
      </c>
      <c r="E74" s="262" t="s">
        <v>139</v>
      </c>
    </row>
    <row r="75" spans="1:5" ht="15" customHeight="1">
      <c r="A75" s="93" t="s">
        <v>140</v>
      </c>
      <c r="B75" s="745">
        <f>SUM(B76:B83)</f>
        <v>102</v>
      </c>
      <c r="C75" s="745">
        <f>SUM(C76:C83)</f>
        <v>13944</v>
      </c>
      <c r="D75" s="745">
        <f>SUM(D76:D83)</f>
        <v>6990</v>
      </c>
      <c r="E75" s="94" t="s">
        <v>141</v>
      </c>
    </row>
    <row r="76" spans="1:5" ht="15" customHeight="1">
      <c r="A76" s="261" t="s">
        <v>142</v>
      </c>
      <c r="B76" s="55">
        <v>2</v>
      </c>
      <c r="C76" s="55">
        <v>50</v>
      </c>
      <c r="D76" s="55">
        <v>24</v>
      </c>
      <c r="E76" s="262" t="s">
        <v>143</v>
      </c>
    </row>
    <row r="77" spans="1:5" ht="15" customHeight="1">
      <c r="A77" s="261" t="s">
        <v>144</v>
      </c>
      <c r="B77" s="55">
        <v>2</v>
      </c>
      <c r="C77" s="55">
        <v>69</v>
      </c>
      <c r="D77" s="55">
        <v>36</v>
      </c>
      <c r="E77" s="262" t="s">
        <v>145</v>
      </c>
    </row>
    <row r="78" spans="1:5" ht="15" customHeight="1">
      <c r="A78" s="261" t="s">
        <v>146</v>
      </c>
      <c r="B78" s="55">
        <v>6</v>
      </c>
      <c r="C78" s="55">
        <v>760</v>
      </c>
      <c r="D78" s="55">
        <v>353</v>
      </c>
      <c r="E78" s="262" t="s">
        <v>147</v>
      </c>
    </row>
    <row r="79" spans="1:5" ht="15" customHeight="1">
      <c r="A79" s="261" t="s">
        <v>148</v>
      </c>
      <c r="B79" s="55">
        <v>1</v>
      </c>
      <c r="C79" s="55">
        <v>57</v>
      </c>
      <c r="D79" s="55">
        <v>21</v>
      </c>
      <c r="E79" s="262" t="s">
        <v>149</v>
      </c>
    </row>
    <row r="80" spans="1:5" ht="15" customHeight="1">
      <c r="A80" s="261" t="s">
        <v>150</v>
      </c>
      <c r="B80" s="55">
        <v>76</v>
      </c>
      <c r="C80" s="55">
        <v>10068</v>
      </c>
      <c r="D80" s="55">
        <v>4798</v>
      </c>
      <c r="E80" s="262" t="s">
        <v>151</v>
      </c>
    </row>
    <row r="81" spans="1:5" ht="15" customHeight="1">
      <c r="A81" s="261" t="s">
        <v>152</v>
      </c>
      <c r="B81" s="55">
        <v>5</v>
      </c>
      <c r="C81" s="55">
        <v>1198</v>
      </c>
      <c r="D81" s="55">
        <v>849</v>
      </c>
      <c r="E81" s="262" t="s">
        <v>153</v>
      </c>
    </row>
    <row r="82" spans="1:5" ht="15" customHeight="1">
      <c r="A82" s="261" t="s">
        <v>154</v>
      </c>
      <c r="B82" s="55">
        <v>9</v>
      </c>
      <c r="C82" s="55">
        <v>1416</v>
      </c>
      <c r="D82" s="55">
        <v>731</v>
      </c>
      <c r="E82" s="262" t="s">
        <v>1823</v>
      </c>
    </row>
    <row r="83" spans="1:5" ht="15" customHeight="1">
      <c r="A83" s="261" t="s">
        <v>155</v>
      </c>
      <c r="B83" s="55">
        <v>1</v>
      </c>
      <c r="C83" s="55">
        <v>326</v>
      </c>
      <c r="D83" s="55">
        <v>178</v>
      </c>
      <c r="E83" s="262" t="s">
        <v>156</v>
      </c>
    </row>
    <row r="84" spans="1:5" ht="15" customHeight="1">
      <c r="A84" s="95" t="s">
        <v>157</v>
      </c>
      <c r="B84" s="745">
        <f>SUM(B85:B89)</f>
        <v>12</v>
      </c>
      <c r="C84" s="745">
        <f>SUM(C85:C89)</f>
        <v>696</v>
      </c>
      <c r="D84" s="745">
        <f>SUM(D85:D89)</f>
        <v>325</v>
      </c>
      <c r="E84" s="96" t="s">
        <v>158</v>
      </c>
    </row>
    <row r="85" spans="1:5" ht="15" customHeight="1">
      <c r="A85" s="261" t="s">
        <v>159</v>
      </c>
      <c r="B85" s="55">
        <v>10</v>
      </c>
      <c r="C85" s="55">
        <v>679</v>
      </c>
      <c r="D85" s="55">
        <v>317</v>
      </c>
      <c r="E85" s="262" t="s">
        <v>160</v>
      </c>
    </row>
    <row r="86" spans="1:5" ht="15" customHeight="1">
      <c r="A86" s="261" t="s">
        <v>161</v>
      </c>
      <c r="B86" s="55">
        <v>2</v>
      </c>
      <c r="C86" s="55">
        <v>17</v>
      </c>
      <c r="D86" s="55">
        <v>8</v>
      </c>
      <c r="E86" s="262" t="s">
        <v>162</v>
      </c>
    </row>
    <row r="87" spans="1:5" ht="15" customHeight="1">
      <c r="A87" s="261" t="s">
        <v>163</v>
      </c>
      <c r="B87" s="55">
        <v>0</v>
      </c>
      <c r="C87" s="55">
        <v>0</v>
      </c>
      <c r="D87" s="55">
        <v>0</v>
      </c>
      <c r="E87" s="262" t="s">
        <v>164</v>
      </c>
    </row>
    <row r="88" spans="1:5" ht="15" customHeight="1">
      <c r="A88" s="261" t="s">
        <v>165</v>
      </c>
      <c r="B88" s="55">
        <v>0</v>
      </c>
      <c r="C88" s="55">
        <v>0</v>
      </c>
      <c r="D88" s="55">
        <v>0</v>
      </c>
      <c r="E88" s="262" t="s">
        <v>166</v>
      </c>
    </row>
    <row r="89" spans="1:5" ht="15" customHeight="1">
      <c r="A89" s="261" t="s">
        <v>167</v>
      </c>
      <c r="B89" s="55">
        <v>0</v>
      </c>
      <c r="C89" s="55">
        <v>0</v>
      </c>
      <c r="D89" s="55">
        <v>0</v>
      </c>
      <c r="E89" s="262" t="s">
        <v>168</v>
      </c>
    </row>
    <row r="90" spans="1:5" ht="15" customHeight="1">
      <c r="A90" s="93" t="s">
        <v>169</v>
      </c>
      <c r="B90" s="745">
        <f>SUM(B91:B96)</f>
        <v>81</v>
      </c>
      <c r="C90" s="745">
        <f>SUM(C91:C96)</f>
        <v>9365</v>
      </c>
      <c r="D90" s="745">
        <f>SUM(D91:D96)</f>
        <v>4263</v>
      </c>
      <c r="E90" s="94" t="s">
        <v>170</v>
      </c>
    </row>
    <row r="91" spans="1:5" ht="15" customHeight="1">
      <c r="A91" s="261" t="s">
        <v>171</v>
      </c>
      <c r="B91" s="55">
        <v>51</v>
      </c>
      <c r="C91" s="55">
        <v>6231</v>
      </c>
      <c r="D91" s="55">
        <v>2847</v>
      </c>
      <c r="E91" s="262" t="s">
        <v>172</v>
      </c>
    </row>
    <row r="92" spans="1:5" ht="15" customHeight="1">
      <c r="A92" s="261" t="s">
        <v>173</v>
      </c>
      <c r="B92" s="55">
        <v>1</v>
      </c>
      <c r="C92" s="55">
        <v>65</v>
      </c>
      <c r="D92" s="55">
        <v>26</v>
      </c>
      <c r="E92" s="262" t="s">
        <v>1825</v>
      </c>
    </row>
    <row r="93" spans="1:5" ht="15" customHeight="1">
      <c r="A93" s="261" t="s">
        <v>175</v>
      </c>
      <c r="B93" s="55">
        <v>19</v>
      </c>
      <c r="C93" s="55">
        <v>2148</v>
      </c>
      <c r="D93" s="55">
        <v>987</v>
      </c>
      <c r="E93" s="262" t="s">
        <v>1830</v>
      </c>
    </row>
    <row r="94" spans="1:5" ht="15" customHeight="1">
      <c r="A94" s="261" t="s">
        <v>177</v>
      </c>
      <c r="B94" s="55">
        <v>6</v>
      </c>
      <c r="C94" s="55">
        <v>697</v>
      </c>
      <c r="D94" s="55">
        <v>301</v>
      </c>
      <c r="E94" s="262" t="s">
        <v>178</v>
      </c>
    </row>
    <row r="95" spans="1:5" ht="15" customHeight="1">
      <c r="A95" s="261" t="s">
        <v>179</v>
      </c>
      <c r="B95" s="55">
        <v>0</v>
      </c>
      <c r="C95" s="55">
        <v>0</v>
      </c>
      <c r="D95" s="55">
        <v>0</v>
      </c>
      <c r="E95" s="262" t="s">
        <v>180</v>
      </c>
    </row>
    <row r="96" spans="1:5" ht="15" customHeight="1">
      <c r="A96" s="261" t="s">
        <v>181</v>
      </c>
      <c r="B96" s="55">
        <v>4</v>
      </c>
      <c r="C96" s="55">
        <v>224</v>
      </c>
      <c r="D96" s="55">
        <v>102</v>
      </c>
      <c r="E96" s="262" t="s">
        <v>182</v>
      </c>
    </row>
    <row r="97" spans="1:5" ht="15" customHeight="1">
      <c r="A97" s="98" t="s">
        <v>183</v>
      </c>
      <c r="B97" s="745">
        <f>SUM(B98:B101)</f>
        <v>2</v>
      </c>
      <c r="C97" s="745">
        <f>SUM(C98:C101)</f>
        <v>146</v>
      </c>
      <c r="D97" s="745">
        <f>SUM(D98:D101)</f>
        <v>53</v>
      </c>
      <c r="E97" s="94" t="s">
        <v>184</v>
      </c>
    </row>
    <row r="98" spans="1:5" ht="15" customHeight="1">
      <c r="A98" s="261" t="s">
        <v>185</v>
      </c>
      <c r="B98" s="55">
        <v>0</v>
      </c>
      <c r="C98" s="55">
        <v>0</v>
      </c>
      <c r="D98" s="55">
        <v>0</v>
      </c>
      <c r="E98" s="262" t="s">
        <v>186</v>
      </c>
    </row>
    <row r="99" spans="1:5" ht="15" customHeight="1">
      <c r="A99" s="261" t="s">
        <v>187</v>
      </c>
      <c r="B99" s="55">
        <v>0</v>
      </c>
      <c r="C99" s="55">
        <v>0</v>
      </c>
      <c r="D99" s="55">
        <v>0</v>
      </c>
      <c r="E99" s="262" t="s">
        <v>188</v>
      </c>
    </row>
    <row r="100" spans="1:5" ht="15" customHeight="1">
      <c r="A100" s="261" t="s">
        <v>189</v>
      </c>
      <c r="B100" s="55">
        <v>0</v>
      </c>
      <c r="C100" s="55">
        <v>0</v>
      </c>
      <c r="D100" s="55">
        <v>0</v>
      </c>
      <c r="E100" s="262" t="s">
        <v>190</v>
      </c>
    </row>
    <row r="101" spans="1:5" ht="15" customHeight="1">
      <c r="A101" s="261" t="s">
        <v>191</v>
      </c>
      <c r="B101" s="55">
        <v>2</v>
      </c>
      <c r="C101" s="55">
        <v>146</v>
      </c>
      <c r="D101" s="55">
        <v>53</v>
      </c>
      <c r="E101" s="262" t="s">
        <v>192</v>
      </c>
    </row>
    <row r="102" spans="1:5" ht="15" customHeight="1">
      <c r="A102" s="85" t="s">
        <v>193</v>
      </c>
      <c r="B102" s="745">
        <f>SUM(B103:B106)</f>
        <v>51</v>
      </c>
      <c r="C102" s="745">
        <f>SUM(C103:C106)</f>
        <v>3840</v>
      </c>
      <c r="D102" s="745">
        <f>SUM(D103:D106)</f>
        <v>1734</v>
      </c>
      <c r="E102" s="94" t="s">
        <v>194</v>
      </c>
    </row>
    <row r="103" spans="1:5" ht="15" customHeight="1">
      <c r="A103" s="261" t="s">
        <v>195</v>
      </c>
      <c r="B103" s="55">
        <v>0</v>
      </c>
      <c r="C103" s="55">
        <v>0</v>
      </c>
      <c r="D103" s="55">
        <v>0</v>
      </c>
      <c r="E103" s="262" t="s">
        <v>196</v>
      </c>
    </row>
    <row r="104" spans="1:5" ht="15" customHeight="1">
      <c r="A104" s="261" t="s">
        <v>197</v>
      </c>
      <c r="B104" s="55">
        <v>8</v>
      </c>
      <c r="C104" s="55">
        <v>633</v>
      </c>
      <c r="D104" s="55">
        <v>279</v>
      </c>
      <c r="E104" s="262" t="s">
        <v>198</v>
      </c>
    </row>
    <row r="105" spans="1:5" ht="15" customHeight="1">
      <c r="A105" s="261" t="s">
        <v>2361</v>
      </c>
      <c r="B105" s="55">
        <v>43</v>
      </c>
      <c r="C105" s="55">
        <v>3207</v>
      </c>
      <c r="D105" s="55">
        <v>1455</v>
      </c>
      <c r="E105" s="262" t="s">
        <v>199</v>
      </c>
    </row>
    <row r="106" spans="1:5" ht="15" customHeight="1">
      <c r="A106" s="261" t="s">
        <v>200</v>
      </c>
      <c r="B106" s="55">
        <v>0</v>
      </c>
      <c r="C106" s="55">
        <v>0</v>
      </c>
      <c r="D106" s="55">
        <v>0</v>
      </c>
      <c r="E106" s="262" t="s">
        <v>201</v>
      </c>
    </row>
    <row r="107" spans="1:5" ht="15" customHeight="1">
      <c r="A107" s="98" t="s">
        <v>202</v>
      </c>
      <c r="B107" s="745">
        <f>SUM(B108:B109)</f>
        <v>7</v>
      </c>
      <c r="C107" s="745">
        <f>SUM(C108:C109)</f>
        <v>461</v>
      </c>
      <c r="D107" s="745">
        <f>SUM(D108:D109)</f>
        <v>191</v>
      </c>
      <c r="E107" s="94" t="s">
        <v>203</v>
      </c>
    </row>
    <row r="108" spans="1:5" ht="15" customHeight="1">
      <c r="A108" s="99" t="s">
        <v>204</v>
      </c>
      <c r="B108" s="55">
        <v>0</v>
      </c>
      <c r="C108" s="55">
        <v>0</v>
      </c>
      <c r="D108" s="55">
        <v>0</v>
      </c>
      <c r="E108" s="100" t="s">
        <v>2360</v>
      </c>
    </row>
    <row r="109" spans="1:5" ht="15" customHeight="1">
      <c r="A109" s="101" t="s">
        <v>206</v>
      </c>
      <c r="B109" s="55">
        <v>7</v>
      </c>
      <c r="C109" s="55">
        <v>461</v>
      </c>
      <c r="D109" s="55">
        <v>191</v>
      </c>
      <c r="E109" s="100" t="s">
        <v>2358</v>
      </c>
    </row>
    <row r="110" spans="1:5" ht="15" customHeight="1">
      <c r="A110" s="265" t="s">
        <v>223</v>
      </c>
      <c r="B110" s="266">
        <f>B107+B102+B97+B90+B84+B75+B65+B46+B38+B28+B19+B10</f>
        <v>1368</v>
      </c>
      <c r="C110" s="266">
        <f>C107+C102+C97+C90+C84+C75+C65+C46+C38+C28+C19+C10</f>
        <v>138263</v>
      </c>
      <c r="D110" s="266">
        <f>D107+D102+D97+D90+D84+D75+D65+D46+D38+D28+D19+D10</f>
        <v>67116</v>
      </c>
      <c r="E110" s="267" t="s">
        <v>15</v>
      </c>
    </row>
    <row r="111" spans="1:5" ht="15" customHeight="1">
      <c r="A111" s="943" t="s">
        <v>393</v>
      </c>
      <c r="B111" s="55">
        <v>0</v>
      </c>
      <c r="C111" s="55">
        <v>8700</v>
      </c>
      <c r="D111" s="55">
        <v>4357</v>
      </c>
      <c r="E111" s="262" t="s">
        <v>222</v>
      </c>
    </row>
    <row r="112" spans="1:5" ht="15" customHeight="1">
      <c r="A112" s="937" t="s">
        <v>678</v>
      </c>
      <c r="B112" s="745">
        <f>B111+B110</f>
        <v>1368</v>
      </c>
      <c r="C112" s="745">
        <f t="shared" ref="C112:D112" si="0">C111+C110</f>
        <v>146963</v>
      </c>
      <c r="D112" s="745">
        <f t="shared" si="0"/>
        <v>71473</v>
      </c>
      <c r="E112" s="944" t="s">
        <v>224</v>
      </c>
    </row>
    <row r="113" spans="1:5" ht="15" customHeight="1">
      <c r="A113" s="929"/>
      <c r="B113" s="930"/>
      <c r="C113" s="930"/>
      <c r="D113" s="930"/>
      <c r="E113" s="929"/>
    </row>
    <row r="114" spans="1:5" ht="15" customHeight="1">
      <c r="A114" s="32" t="s">
        <v>2425</v>
      </c>
      <c r="B114" s="32"/>
      <c r="C114" s="32"/>
      <c r="D114" s="32"/>
      <c r="E114" s="586" t="s">
        <v>1827</v>
      </c>
    </row>
    <row r="115" spans="1:5" ht="15" customHeight="1">
      <c r="A115" s="929"/>
      <c r="B115" s="930"/>
      <c r="C115" s="929"/>
      <c r="D115" s="929"/>
      <c r="E115" s="929"/>
    </row>
    <row r="116" spans="1:5" ht="15" customHeight="1"/>
    <row r="117" spans="1:5" ht="15" customHeight="1"/>
    <row r="118" spans="1:5" ht="15" customHeight="1"/>
    <row r="119" spans="1:5" ht="15" customHeight="1"/>
    <row r="120" spans="1:5" ht="15" customHeight="1"/>
    <row r="121" spans="1:5" ht="15" customHeight="1"/>
    <row r="122" spans="1:5" ht="15" customHeight="1"/>
    <row r="123" spans="1:5" ht="15" customHeight="1"/>
    <row r="124" spans="1:5" ht="15" customHeight="1"/>
    <row r="125" spans="1:5" ht="15" customHeight="1"/>
    <row r="126" spans="1:5" ht="15" customHeight="1"/>
    <row r="127" spans="1:5" ht="15" customHeight="1"/>
    <row r="128" spans="1:5" ht="15" customHeight="1"/>
    <row r="129" ht="15" customHeight="1"/>
    <row r="130" ht="15" customHeight="1"/>
    <row r="131" ht="15" customHeight="1"/>
    <row r="132" ht="15" customHeight="1"/>
    <row r="133" ht="15" customHeight="1"/>
    <row r="134" ht="15" customHeight="1"/>
    <row r="135" ht="15" customHeight="1"/>
    <row r="136" ht="15" customHeight="1"/>
    <row r="137" ht="15" customHeight="1"/>
    <row r="138" ht="15" customHeight="1"/>
    <row r="139" ht="15" customHeight="1"/>
    <row r="140" ht="15" customHeight="1"/>
    <row r="141" ht="15" customHeight="1"/>
    <row r="142" ht="15" customHeight="1"/>
    <row r="143" ht="15" customHeight="1"/>
    <row r="144" ht="15" customHeight="1"/>
    <row r="145" ht="15" customHeight="1"/>
    <row r="146" ht="15" customHeight="1"/>
    <row r="147" ht="15" customHeight="1"/>
    <row r="148" ht="15" customHeight="1"/>
    <row r="149" ht="15" customHeight="1"/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  <row r="157" ht="15" customHeight="1"/>
    <row r="158" ht="15" customHeight="1"/>
    <row r="159" ht="15" customHeight="1"/>
    <row r="160" ht="15" customHeight="1"/>
    <row r="161" ht="15" customHeight="1"/>
    <row r="162" ht="15" customHeight="1"/>
    <row r="163" ht="15" customHeight="1"/>
    <row r="164" ht="15" customHeight="1"/>
    <row r="165" ht="15" customHeight="1"/>
    <row r="166" ht="15" customHeight="1"/>
    <row r="167" ht="15" customHeight="1"/>
    <row r="168" ht="15" customHeight="1"/>
    <row r="169" ht="15" customHeight="1"/>
    <row r="170" ht="15" customHeight="1"/>
    <row r="171" ht="15" customHeight="1"/>
    <row r="172" ht="15" customHeight="1"/>
    <row r="173" ht="15" customHeight="1"/>
    <row r="174" ht="15" customHeight="1"/>
    <row r="175" ht="15" customHeight="1"/>
    <row r="176" ht="15" customHeight="1"/>
    <row r="177" ht="15" customHeight="1"/>
    <row r="178" ht="15" customHeight="1"/>
    <row r="179" ht="15" customHeight="1"/>
    <row r="180" ht="15" customHeight="1"/>
  </sheetData>
  <mergeCells count="7">
    <mergeCell ref="D57:E57"/>
    <mergeCell ref="C60:D60"/>
    <mergeCell ref="D1:E1"/>
    <mergeCell ref="D3:E3"/>
    <mergeCell ref="C6:D6"/>
    <mergeCell ref="A52:E52"/>
    <mergeCell ref="D55:E55"/>
  </mergeCells>
  <pageMargins left="0.78740157480314965" right="0.78740157480314965" top="3.6666666666666667E-2" bottom="0.27500000000000002" header="0.51181102362204722" footer="0.51181102362204722"/>
  <pageSetup paperSize="9" scale="77" orientation="portrait" r:id="rId1"/>
  <headerFooter alignWithMargins="0"/>
  <rowBreaks count="1" manualBreakCount="1">
    <brk id="54" max="16383" man="1"/>
  </rowBreaks>
</worksheet>
</file>

<file path=xl/worksheets/sheet35.xml><?xml version="1.0" encoding="utf-8"?>
<worksheet xmlns="http://schemas.openxmlformats.org/spreadsheetml/2006/main" xmlns:r="http://schemas.openxmlformats.org/officeDocument/2006/relationships">
  <sheetPr syncVertical="1" syncRef="A19">
    <tabColor theme="8" tint="0.39997558519241921"/>
  </sheetPr>
  <dimension ref="A1:H84"/>
  <sheetViews>
    <sheetView showGridLines="0" view="pageLayout" topLeftCell="A19" zoomScale="70" zoomScalePageLayoutView="70" workbookViewId="0">
      <selection activeCell="A25" sqref="A25:H65"/>
    </sheetView>
  </sheetViews>
  <sheetFormatPr baseColWidth="10" defaultColWidth="11" defaultRowHeight="12.75"/>
  <cols>
    <col min="1" max="1" width="25.85546875" style="946" customWidth="1"/>
    <col min="2" max="2" width="10.7109375" style="946" customWidth="1"/>
    <col min="3" max="3" width="11" style="946" customWidth="1"/>
    <col min="4" max="4" width="10.140625" style="946" customWidth="1"/>
    <col min="5" max="5" width="10" style="946" customWidth="1"/>
    <col min="6" max="6" width="10.28515625" style="946" customWidth="1"/>
    <col min="7" max="7" width="10.85546875" style="946" customWidth="1"/>
    <col min="8" max="8" width="24.7109375" style="946" customWidth="1"/>
    <col min="9" max="232" width="11" style="946"/>
    <col min="233" max="233" width="30" style="946" customWidth="1"/>
    <col min="234" max="234" width="8.85546875" style="946" customWidth="1"/>
    <col min="235" max="236" width="8.42578125" style="946" customWidth="1"/>
    <col min="237" max="239" width="7.7109375" style="946" customWidth="1"/>
    <col min="240" max="240" width="25.7109375" style="946" customWidth="1"/>
    <col min="241" max="241" width="27.7109375" style="946" customWidth="1"/>
    <col min="242" max="488" width="11" style="946"/>
    <col min="489" max="489" width="30" style="946" customWidth="1"/>
    <col min="490" max="490" width="8.85546875" style="946" customWidth="1"/>
    <col min="491" max="492" width="8.42578125" style="946" customWidth="1"/>
    <col min="493" max="495" width="7.7109375" style="946" customWidth="1"/>
    <col min="496" max="496" width="25.7109375" style="946" customWidth="1"/>
    <col min="497" max="497" width="27.7109375" style="946" customWidth="1"/>
    <col min="498" max="744" width="11" style="946"/>
    <col min="745" max="745" width="30" style="946" customWidth="1"/>
    <col min="746" max="746" width="8.85546875" style="946" customWidth="1"/>
    <col min="747" max="748" width="8.42578125" style="946" customWidth="1"/>
    <col min="749" max="751" width="7.7109375" style="946" customWidth="1"/>
    <col min="752" max="752" width="25.7109375" style="946" customWidth="1"/>
    <col min="753" max="753" width="27.7109375" style="946" customWidth="1"/>
    <col min="754" max="1000" width="11" style="946"/>
    <col min="1001" max="1001" width="30" style="946" customWidth="1"/>
    <col min="1002" max="1002" width="8.85546875" style="946" customWidth="1"/>
    <col min="1003" max="1004" width="8.42578125" style="946" customWidth="1"/>
    <col min="1005" max="1007" width="7.7109375" style="946" customWidth="1"/>
    <col min="1008" max="1008" width="25.7109375" style="946" customWidth="1"/>
    <col min="1009" max="1009" width="27.7109375" style="946" customWidth="1"/>
    <col min="1010" max="1256" width="11" style="946"/>
    <col min="1257" max="1257" width="30" style="946" customWidth="1"/>
    <col min="1258" max="1258" width="8.85546875" style="946" customWidth="1"/>
    <col min="1259" max="1260" width="8.42578125" style="946" customWidth="1"/>
    <col min="1261" max="1263" width="7.7109375" style="946" customWidth="1"/>
    <col min="1264" max="1264" width="25.7109375" style="946" customWidth="1"/>
    <col min="1265" max="1265" width="27.7109375" style="946" customWidth="1"/>
    <col min="1266" max="1512" width="11" style="946"/>
    <col min="1513" max="1513" width="30" style="946" customWidth="1"/>
    <col min="1514" max="1514" width="8.85546875" style="946" customWidth="1"/>
    <col min="1515" max="1516" width="8.42578125" style="946" customWidth="1"/>
    <col min="1517" max="1519" width="7.7109375" style="946" customWidth="1"/>
    <col min="1520" max="1520" width="25.7109375" style="946" customWidth="1"/>
    <col min="1521" max="1521" width="27.7109375" style="946" customWidth="1"/>
    <col min="1522" max="1768" width="11" style="946"/>
    <col min="1769" max="1769" width="30" style="946" customWidth="1"/>
    <col min="1770" max="1770" width="8.85546875" style="946" customWidth="1"/>
    <col min="1771" max="1772" width="8.42578125" style="946" customWidth="1"/>
    <col min="1773" max="1775" width="7.7109375" style="946" customWidth="1"/>
    <col min="1776" max="1776" width="25.7109375" style="946" customWidth="1"/>
    <col min="1777" max="1777" width="27.7109375" style="946" customWidth="1"/>
    <col min="1778" max="2024" width="11" style="946"/>
    <col min="2025" max="2025" width="30" style="946" customWidth="1"/>
    <col min="2026" max="2026" width="8.85546875" style="946" customWidth="1"/>
    <col min="2027" max="2028" width="8.42578125" style="946" customWidth="1"/>
    <col min="2029" max="2031" width="7.7109375" style="946" customWidth="1"/>
    <col min="2032" max="2032" width="25.7109375" style="946" customWidth="1"/>
    <col min="2033" max="2033" width="27.7109375" style="946" customWidth="1"/>
    <col min="2034" max="2280" width="11" style="946"/>
    <col min="2281" max="2281" width="30" style="946" customWidth="1"/>
    <col min="2282" max="2282" width="8.85546875" style="946" customWidth="1"/>
    <col min="2283" max="2284" width="8.42578125" style="946" customWidth="1"/>
    <col min="2285" max="2287" width="7.7109375" style="946" customWidth="1"/>
    <col min="2288" max="2288" width="25.7109375" style="946" customWidth="1"/>
    <col min="2289" max="2289" width="27.7109375" style="946" customWidth="1"/>
    <col min="2290" max="2536" width="11" style="946"/>
    <col min="2537" max="2537" width="30" style="946" customWidth="1"/>
    <col min="2538" max="2538" width="8.85546875" style="946" customWidth="1"/>
    <col min="2539" max="2540" width="8.42578125" style="946" customWidth="1"/>
    <col min="2541" max="2543" width="7.7109375" style="946" customWidth="1"/>
    <col min="2544" max="2544" width="25.7109375" style="946" customWidth="1"/>
    <col min="2545" max="2545" width="27.7109375" style="946" customWidth="1"/>
    <col min="2546" max="2792" width="11" style="946"/>
    <col min="2793" max="2793" width="30" style="946" customWidth="1"/>
    <col min="2794" max="2794" width="8.85546875" style="946" customWidth="1"/>
    <col min="2795" max="2796" width="8.42578125" style="946" customWidth="1"/>
    <col min="2797" max="2799" width="7.7109375" style="946" customWidth="1"/>
    <col min="2800" max="2800" width="25.7109375" style="946" customWidth="1"/>
    <col min="2801" max="2801" width="27.7109375" style="946" customWidth="1"/>
    <col min="2802" max="3048" width="11" style="946"/>
    <col min="3049" max="3049" width="30" style="946" customWidth="1"/>
    <col min="3050" max="3050" width="8.85546875" style="946" customWidth="1"/>
    <col min="3051" max="3052" width="8.42578125" style="946" customWidth="1"/>
    <col min="3053" max="3055" width="7.7109375" style="946" customWidth="1"/>
    <col min="3056" max="3056" width="25.7109375" style="946" customWidth="1"/>
    <col min="3057" max="3057" width="27.7109375" style="946" customWidth="1"/>
    <col min="3058" max="3304" width="11" style="946"/>
    <col min="3305" max="3305" width="30" style="946" customWidth="1"/>
    <col min="3306" max="3306" width="8.85546875" style="946" customWidth="1"/>
    <col min="3307" max="3308" width="8.42578125" style="946" customWidth="1"/>
    <col min="3309" max="3311" width="7.7109375" style="946" customWidth="1"/>
    <col min="3312" max="3312" width="25.7109375" style="946" customWidth="1"/>
    <col min="3313" max="3313" width="27.7109375" style="946" customWidth="1"/>
    <col min="3314" max="3560" width="11" style="946"/>
    <col min="3561" max="3561" width="30" style="946" customWidth="1"/>
    <col min="3562" max="3562" width="8.85546875" style="946" customWidth="1"/>
    <col min="3563" max="3564" width="8.42578125" style="946" customWidth="1"/>
    <col min="3565" max="3567" width="7.7109375" style="946" customWidth="1"/>
    <col min="3568" max="3568" width="25.7109375" style="946" customWidth="1"/>
    <col min="3569" max="3569" width="27.7109375" style="946" customWidth="1"/>
    <col min="3570" max="3816" width="11" style="946"/>
    <col min="3817" max="3817" width="30" style="946" customWidth="1"/>
    <col min="3818" max="3818" width="8.85546875" style="946" customWidth="1"/>
    <col min="3819" max="3820" width="8.42578125" style="946" customWidth="1"/>
    <col min="3821" max="3823" width="7.7109375" style="946" customWidth="1"/>
    <col min="3824" max="3824" width="25.7109375" style="946" customWidth="1"/>
    <col min="3825" max="3825" width="27.7109375" style="946" customWidth="1"/>
    <col min="3826" max="4072" width="11" style="946"/>
    <col min="4073" max="4073" width="30" style="946" customWidth="1"/>
    <col min="4074" max="4074" width="8.85546875" style="946" customWidth="1"/>
    <col min="4075" max="4076" width="8.42578125" style="946" customWidth="1"/>
    <col min="4077" max="4079" width="7.7109375" style="946" customWidth="1"/>
    <col min="4080" max="4080" width="25.7109375" style="946" customWidth="1"/>
    <col min="4081" max="4081" width="27.7109375" style="946" customWidth="1"/>
    <col min="4082" max="4328" width="11" style="946"/>
    <col min="4329" max="4329" width="30" style="946" customWidth="1"/>
    <col min="4330" max="4330" width="8.85546875" style="946" customWidth="1"/>
    <col min="4331" max="4332" width="8.42578125" style="946" customWidth="1"/>
    <col min="4333" max="4335" width="7.7109375" style="946" customWidth="1"/>
    <col min="4336" max="4336" width="25.7109375" style="946" customWidth="1"/>
    <col min="4337" max="4337" width="27.7109375" style="946" customWidth="1"/>
    <col min="4338" max="4584" width="11" style="946"/>
    <col min="4585" max="4585" width="30" style="946" customWidth="1"/>
    <col min="4586" max="4586" width="8.85546875" style="946" customWidth="1"/>
    <col min="4587" max="4588" width="8.42578125" style="946" customWidth="1"/>
    <col min="4589" max="4591" width="7.7109375" style="946" customWidth="1"/>
    <col min="4592" max="4592" width="25.7109375" style="946" customWidth="1"/>
    <col min="4593" max="4593" width="27.7109375" style="946" customWidth="1"/>
    <col min="4594" max="4840" width="11" style="946"/>
    <col min="4841" max="4841" width="30" style="946" customWidth="1"/>
    <col min="4842" max="4842" width="8.85546875" style="946" customWidth="1"/>
    <col min="4843" max="4844" width="8.42578125" style="946" customWidth="1"/>
    <col min="4845" max="4847" width="7.7109375" style="946" customWidth="1"/>
    <col min="4848" max="4848" width="25.7109375" style="946" customWidth="1"/>
    <col min="4849" max="4849" width="27.7109375" style="946" customWidth="1"/>
    <col min="4850" max="5096" width="11" style="946"/>
    <col min="5097" max="5097" width="30" style="946" customWidth="1"/>
    <col min="5098" max="5098" width="8.85546875" style="946" customWidth="1"/>
    <col min="5099" max="5100" width="8.42578125" style="946" customWidth="1"/>
    <col min="5101" max="5103" width="7.7109375" style="946" customWidth="1"/>
    <col min="5104" max="5104" width="25.7109375" style="946" customWidth="1"/>
    <col min="5105" max="5105" width="27.7109375" style="946" customWidth="1"/>
    <col min="5106" max="5352" width="11" style="946"/>
    <col min="5353" max="5353" width="30" style="946" customWidth="1"/>
    <col min="5354" max="5354" width="8.85546875" style="946" customWidth="1"/>
    <col min="5355" max="5356" width="8.42578125" style="946" customWidth="1"/>
    <col min="5357" max="5359" width="7.7109375" style="946" customWidth="1"/>
    <col min="5360" max="5360" width="25.7109375" style="946" customWidth="1"/>
    <col min="5361" max="5361" width="27.7109375" style="946" customWidth="1"/>
    <col min="5362" max="5608" width="11" style="946"/>
    <col min="5609" max="5609" width="30" style="946" customWidth="1"/>
    <col min="5610" max="5610" width="8.85546875" style="946" customWidth="1"/>
    <col min="5611" max="5612" width="8.42578125" style="946" customWidth="1"/>
    <col min="5613" max="5615" width="7.7109375" style="946" customWidth="1"/>
    <col min="5616" max="5616" width="25.7109375" style="946" customWidth="1"/>
    <col min="5617" max="5617" width="27.7109375" style="946" customWidth="1"/>
    <col min="5618" max="5864" width="11" style="946"/>
    <col min="5865" max="5865" width="30" style="946" customWidth="1"/>
    <col min="5866" max="5866" width="8.85546875" style="946" customWidth="1"/>
    <col min="5867" max="5868" width="8.42578125" style="946" customWidth="1"/>
    <col min="5869" max="5871" width="7.7109375" style="946" customWidth="1"/>
    <col min="5872" max="5872" width="25.7109375" style="946" customWidth="1"/>
    <col min="5873" max="5873" width="27.7109375" style="946" customWidth="1"/>
    <col min="5874" max="6120" width="11" style="946"/>
    <col min="6121" max="6121" width="30" style="946" customWidth="1"/>
    <col min="6122" max="6122" width="8.85546875" style="946" customWidth="1"/>
    <col min="6123" max="6124" width="8.42578125" style="946" customWidth="1"/>
    <col min="6125" max="6127" width="7.7109375" style="946" customWidth="1"/>
    <col min="6128" max="6128" width="25.7109375" style="946" customWidth="1"/>
    <col min="6129" max="6129" width="27.7109375" style="946" customWidth="1"/>
    <col min="6130" max="6376" width="11" style="946"/>
    <col min="6377" max="6377" width="30" style="946" customWidth="1"/>
    <col min="6378" max="6378" width="8.85546875" style="946" customWidth="1"/>
    <col min="6379" max="6380" width="8.42578125" style="946" customWidth="1"/>
    <col min="6381" max="6383" width="7.7109375" style="946" customWidth="1"/>
    <col min="6384" max="6384" width="25.7109375" style="946" customWidth="1"/>
    <col min="6385" max="6385" width="27.7109375" style="946" customWidth="1"/>
    <col min="6386" max="6632" width="11" style="946"/>
    <col min="6633" max="6633" width="30" style="946" customWidth="1"/>
    <col min="6634" max="6634" width="8.85546875" style="946" customWidth="1"/>
    <col min="6635" max="6636" width="8.42578125" style="946" customWidth="1"/>
    <col min="6637" max="6639" width="7.7109375" style="946" customWidth="1"/>
    <col min="6640" max="6640" width="25.7109375" style="946" customWidth="1"/>
    <col min="6641" max="6641" width="27.7109375" style="946" customWidth="1"/>
    <col min="6642" max="6888" width="11" style="946"/>
    <col min="6889" max="6889" width="30" style="946" customWidth="1"/>
    <col min="6890" max="6890" width="8.85546875" style="946" customWidth="1"/>
    <col min="6891" max="6892" width="8.42578125" style="946" customWidth="1"/>
    <col min="6893" max="6895" width="7.7109375" style="946" customWidth="1"/>
    <col min="6896" max="6896" width="25.7109375" style="946" customWidth="1"/>
    <col min="6897" max="6897" width="27.7109375" style="946" customWidth="1"/>
    <col min="6898" max="7144" width="11" style="946"/>
    <col min="7145" max="7145" width="30" style="946" customWidth="1"/>
    <col min="7146" max="7146" width="8.85546875" style="946" customWidth="1"/>
    <col min="7147" max="7148" width="8.42578125" style="946" customWidth="1"/>
    <col min="7149" max="7151" width="7.7109375" style="946" customWidth="1"/>
    <col min="7152" max="7152" width="25.7109375" style="946" customWidth="1"/>
    <col min="7153" max="7153" width="27.7109375" style="946" customWidth="1"/>
    <col min="7154" max="7400" width="11" style="946"/>
    <col min="7401" max="7401" width="30" style="946" customWidth="1"/>
    <col min="7402" max="7402" width="8.85546875" style="946" customWidth="1"/>
    <col min="7403" max="7404" width="8.42578125" style="946" customWidth="1"/>
    <col min="7405" max="7407" width="7.7109375" style="946" customWidth="1"/>
    <col min="7408" max="7408" width="25.7109375" style="946" customWidth="1"/>
    <col min="7409" max="7409" width="27.7109375" style="946" customWidth="1"/>
    <col min="7410" max="7656" width="11" style="946"/>
    <col min="7657" max="7657" width="30" style="946" customWidth="1"/>
    <col min="7658" max="7658" width="8.85546875" style="946" customWidth="1"/>
    <col min="7659" max="7660" width="8.42578125" style="946" customWidth="1"/>
    <col min="7661" max="7663" width="7.7109375" style="946" customWidth="1"/>
    <col min="7664" max="7664" width="25.7109375" style="946" customWidth="1"/>
    <col min="7665" max="7665" width="27.7109375" style="946" customWidth="1"/>
    <col min="7666" max="7912" width="11" style="946"/>
    <col min="7913" max="7913" width="30" style="946" customWidth="1"/>
    <col min="7914" max="7914" width="8.85546875" style="946" customWidth="1"/>
    <col min="7915" max="7916" width="8.42578125" style="946" customWidth="1"/>
    <col min="7917" max="7919" width="7.7109375" style="946" customWidth="1"/>
    <col min="7920" max="7920" width="25.7109375" style="946" customWidth="1"/>
    <col min="7921" max="7921" width="27.7109375" style="946" customWidth="1"/>
    <col min="7922" max="8168" width="11" style="946"/>
    <col min="8169" max="8169" width="30" style="946" customWidth="1"/>
    <col min="8170" max="8170" width="8.85546875" style="946" customWidth="1"/>
    <col min="8171" max="8172" width="8.42578125" style="946" customWidth="1"/>
    <col min="8173" max="8175" width="7.7109375" style="946" customWidth="1"/>
    <col min="8176" max="8176" width="25.7109375" style="946" customWidth="1"/>
    <col min="8177" max="8177" width="27.7109375" style="946" customWidth="1"/>
    <col min="8178" max="8424" width="11" style="946"/>
    <col min="8425" max="8425" width="30" style="946" customWidth="1"/>
    <col min="8426" max="8426" width="8.85546875" style="946" customWidth="1"/>
    <col min="8427" max="8428" width="8.42578125" style="946" customWidth="1"/>
    <col min="8429" max="8431" width="7.7109375" style="946" customWidth="1"/>
    <col min="8432" max="8432" width="25.7109375" style="946" customWidth="1"/>
    <col min="8433" max="8433" width="27.7109375" style="946" customWidth="1"/>
    <col min="8434" max="8680" width="11" style="946"/>
    <col min="8681" max="8681" width="30" style="946" customWidth="1"/>
    <col min="8682" max="8682" width="8.85546875" style="946" customWidth="1"/>
    <col min="8683" max="8684" width="8.42578125" style="946" customWidth="1"/>
    <col min="8685" max="8687" width="7.7109375" style="946" customWidth="1"/>
    <col min="8688" max="8688" width="25.7109375" style="946" customWidth="1"/>
    <col min="8689" max="8689" width="27.7109375" style="946" customWidth="1"/>
    <col min="8690" max="8936" width="11" style="946"/>
    <col min="8937" max="8937" width="30" style="946" customWidth="1"/>
    <col min="8938" max="8938" width="8.85546875" style="946" customWidth="1"/>
    <col min="8939" max="8940" width="8.42578125" style="946" customWidth="1"/>
    <col min="8941" max="8943" width="7.7109375" style="946" customWidth="1"/>
    <col min="8944" max="8944" width="25.7109375" style="946" customWidth="1"/>
    <col min="8945" max="8945" width="27.7109375" style="946" customWidth="1"/>
    <col min="8946" max="9192" width="11" style="946"/>
    <col min="9193" max="9193" width="30" style="946" customWidth="1"/>
    <col min="9194" max="9194" width="8.85546875" style="946" customWidth="1"/>
    <col min="9195" max="9196" width="8.42578125" style="946" customWidth="1"/>
    <col min="9197" max="9199" width="7.7109375" style="946" customWidth="1"/>
    <col min="9200" max="9200" width="25.7109375" style="946" customWidth="1"/>
    <col min="9201" max="9201" width="27.7109375" style="946" customWidth="1"/>
    <col min="9202" max="9448" width="11" style="946"/>
    <col min="9449" max="9449" width="30" style="946" customWidth="1"/>
    <col min="9450" max="9450" width="8.85546875" style="946" customWidth="1"/>
    <col min="9451" max="9452" width="8.42578125" style="946" customWidth="1"/>
    <col min="9453" max="9455" width="7.7109375" style="946" customWidth="1"/>
    <col min="9456" max="9456" width="25.7109375" style="946" customWidth="1"/>
    <col min="9457" max="9457" width="27.7109375" style="946" customWidth="1"/>
    <col min="9458" max="9704" width="11" style="946"/>
    <col min="9705" max="9705" width="30" style="946" customWidth="1"/>
    <col min="9706" max="9706" width="8.85546875" style="946" customWidth="1"/>
    <col min="9707" max="9708" width="8.42578125" style="946" customWidth="1"/>
    <col min="9709" max="9711" width="7.7109375" style="946" customWidth="1"/>
    <col min="9712" max="9712" width="25.7109375" style="946" customWidth="1"/>
    <col min="9713" max="9713" width="27.7109375" style="946" customWidth="1"/>
    <col min="9714" max="9960" width="11" style="946"/>
    <col min="9961" max="9961" width="30" style="946" customWidth="1"/>
    <col min="9962" max="9962" width="8.85546875" style="946" customWidth="1"/>
    <col min="9963" max="9964" width="8.42578125" style="946" customWidth="1"/>
    <col min="9965" max="9967" width="7.7109375" style="946" customWidth="1"/>
    <col min="9968" max="9968" width="25.7109375" style="946" customWidth="1"/>
    <col min="9969" max="9969" width="27.7109375" style="946" customWidth="1"/>
    <col min="9970" max="10216" width="11" style="946"/>
    <col min="10217" max="10217" width="30" style="946" customWidth="1"/>
    <col min="10218" max="10218" width="8.85546875" style="946" customWidth="1"/>
    <col min="10219" max="10220" width="8.42578125" style="946" customWidth="1"/>
    <col min="10221" max="10223" width="7.7109375" style="946" customWidth="1"/>
    <col min="10224" max="10224" width="25.7109375" style="946" customWidth="1"/>
    <col min="10225" max="10225" width="27.7109375" style="946" customWidth="1"/>
    <col min="10226" max="10472" width="11" style="946"/>
    <col min="10473" max="10473" width="30" style="946" customWidth="1"/>
    <col min="10474" max="10474" width="8.85546875" style="946" customWidth="1"/>
    <col min="10475" max="10476" width="8.42578125" style="946" customWidth="1"/>
    <col min="10477" max="10479" width="7.7109375" style="946" customWidth="1"/>
    <col min="10480" max="10480" width="25.7109375" style="946" customWidth="1"/>
    <col min="10481" max="10481" width="27.7109375" style="946" customWidth="1"/>
    <col min="10482" max="10728" width="11" style="946"/>
    <col min="10729" max="10729" width="30" style="946" customWidth="1"/>
    <col min="10730" max="10730" width="8.85546875" style="946" customWidth="1"/>
    <col min="10731" max="10732" width="8.42578125" style="946" customWidth="1"/>
    <col min="10733" max="10735" width="7.7109375" style="946" customWidth="1"/>
    <col min="10736" max="10736" width="25.7109375" style="946" customWidth="1"/>
    <col min="10737" max="10737" width="27.7109375" style="946" customWidth="1"/>
    <col min="10738" max="10984" width="11" style="946"/>
    <col min="10985" max="10985" width="30" style="946" customWidth="1"/>
    <col min="10986" max="10986" width="8.85546875" style="946" customWidth="1"/>
    <col min="10987" max="10988" width="8.42578125" style="946" customWidth="1"/>
    <col min="10989" max="10991" width="7.7109375" style="946" customWidth="1"/>
    <col min="10992" max="10992" width="25.7109375" style="946" customWidth="1"/>
    <col min="10993" max="10993" width="27.7109375" style="946" customWidth="1"/>
    <col min="10994" max="11240" width="11" style="946"/>
    <col min="11241" max="11241" width="30" style="946" customWidth="1"/>
    <col min="11242" max="11242" width="8.85546875" style="946" customWidth="1"/>
    <col min="11243" max="11244" width="8.42578125" style="946" customWidth="1"/>
    <col min="11245" max="11247" width="7.7109375" style="946" customWidth="1"/>
    <col min="11248" max="11248" width="25.7109375" style="946" customWidth="1"/>
    <col min="11249" max="11249" width="27.7109375" style="946" customWidth="1"/>
    <col min="11250" max="11496" width="11" style="946"/>
    <col min="11497" max="11497" width="30" style="946" customWidth="1"/>
    <col min="11498" max="11498" width="8.85546875" style="946" customWidth="1"/>
    <col min="11499" max="11500" width="8.42578125" style="946" customWidth="1"/>
    <col min="11501" max="11503" width="7.7109375" style="946" customWidth="1"/>
    <col min="11504" max="11504" width="25.7109375" style="946" customWidth="1"/>
    <col min="11505" max="11505" width="27.7109375" style="946" customWidth="1"/>
    <col min="11506" max="11752" width="11" style="946"/>
    <col min="11753" max="11753" width="30" style="946" customWidth="1"/>
    <col min="11754" max="11754" width="8.85546875" style="946" customWidth="1"/>
    <col min="11755" max="11756" width="8.42578125" style="946" customWidth="1"/>
    <col min="11757" max="11759" width="7.7109375" style="946" customWidth="1"/>
    <col min="11760" max="11760" width="25.7109375" style="946" customWidth="1"/>
    <col min="11761" max="11761" width="27.7109375" style="946" customWidth="1"/>
    <col min="11762" max="12008" width="11" style="946"/>
    <col min="12009" max="12009" width="30" style="946" customWidth="1"/>
    <col min="12010" max="12010" width="8.85546875" style="946" customWidth="1"/>
    <col min="12011" max="12012" width="8.42578125" style="946" customWidth="1"/>
    <col min="12013" max="12015" width="7.7109375" style="946" customWidth="1"/>
    <col min="12016" max="12016" width="25.7109375" style="946" customWidth="1"/>
    <col min="12017" max="12017" width="27.7109375" style="946" customWidth="1"/>
    <col min="12018" max="12264" width="11" style="946"/>
    <col min="12265" max="12265" width="30" style="946" customWidth="1"/>
    <col min="12266" max="12266" width="8.85546875" style="946" customWidth="1"/>
    <col min="12267" max="12268" width="8.42578125" style="946" customWidth="1"/>
    <col min="12269" max="12271" width="7.7109375" style="946" customWidth="1"/>
    <col min="12272" max="12272" width="25.7109375" style="946" customWidth="1"/>
    <col min="12273" max="12273" width="27.7109375" style="946" customWidth="1"/>
    <col min="12274" max="12520" width="11" style="946"/>
    <col min="12521" max="12521" width="30" style="946" customWidth="1"/>
    <col min="12522" max="12522" width="8.85546875" style="946" customWidth="1"/>
    <col min="12523" max="12524" width="8.42578125" style="946" customWidth="1"/>
    <col min="12525" max="12527" width="7.7109375" style="946" customWidth="1"/>
    <col min="12528" max="12528" width="25.7109375" style="946" customWidth="1"/>
    <col min="12529" max="12529" width="27.7109375" style="946" customWidth="1"/>
    <col min="12530" max="12776" width="11" style="946"/>
    <col min="12777" max="12777" width="30" style="946" customWidth="1"/>
    <col min="12778" max="12778" width="8.85546875" style="946" customWidth="1"/>
    <col min="12779" max="12780" width="8.42578125" style="946" customWidth="1"/>
    <col min="12781" max="12783" width="7.7109375" style="946" customWidth="1"/>
    <col min="12784" max="12784" width="25.7109375" style="946" customWidth="1"/>
    <col min="12785" max="12785" width="27.7109375" style="946" customWidth="1"/>
    <col min="12786" max="13032" width="11" style="946"/>
    <col min="13033" max="13033" width="30" style="946" customWidth="1"/>
    <col min="13034" max="13034" width="8.85546875" style="946" customWidth="1"/>
    <col min="13035" max="13036" width="8.42578125" style="946" customWidth="1"/>
    <col min="13037" max="13039" width="7.7109375" style="946" customWidth="1"/>
    <col min="13040" max="13040" width="25.7109375" style="946" customWidth="1"/>
    <col min="13041" max="13041" width="27.7109375" style="946" customWidth="1"/>
    <col min="13042" max="13288" width="11" style="946"/>
    <col min="13289" max="13289" width="30" style="946" customWidth="1"/>
    <col min="13290" max="13290" width="8.85546875" style="946" customWidth="1"/>
    <col min="13291" max="13292" width="8.42578125" style="946" customWidth="1"/>
    <col min="13293" max="13295" width="7.7109375" style="946" customWidth="1"/>
    <col min="13296" max="13296" width="25.7109375" style="946" customWidth="1"/>
    <col min="13297" max="13297" width="27.7109375" style="946" customWidth="1"/>
    <col min="13298" max="13544" width="11" style="946"/>
    <col min="13545" max="13545" width="30" style="946" customWidth="1"/>
    <col min="13546" max="13546" width="8.85546875" style="946" customWidth="1"/>
    <col min="13547" max="13548" width="8.42578125" style="946" customWidth="1"/>
    <col min="13549" max="13551" width="7.7109375" style="946" customWidth="1"/>
    <col min="13552" max="13552" width="25.7109375" style="946" customWidth="1"/>
    <col min="13553" max="13553" width="27.7109375" style="946" customWidth="1"/>
    <col min="13554" max="13800" width="11" style="946"/>
    <col min="13801" max="13801" width="30" style="946" customWidth="1"/>
    <col min="13802" max="13802" width="8.85546875" style="946" customWidth="1"/>
    <col min="13803" max="13804" width="8.42578125" style="946" customWidth="1"/>
    <col min="13805" max="13807" width="7.7109375" style="946" customWidth="1"/>
    <col min="13808" max="13808" width="25.7109375" style="946" customWidth="1"/>
    <col min="13809" max="13809" width="27.7109375" style="946" customWidth="1"/>
    <col min="13810" max="14056" width="11" style="946"/>
    <col min="14057" max="14057" width="30" style="946" customWidth="1"/>
    <col min="14058" max="14058" width="8.85546875" style="946" customWidth="1"/>
    <col min="14059" max="14060" width="8.42578125" style="946" customWidth="1"/>
    <col min="14061" max="14063" width="7.7109375" style="946" customWidth="1"/>
    <col min="14064" max="14064" width="25.7109375" style="946" customWidth="1"/>
    <col min="14065" max="14065" width="27.7109375" style="946" customWidth="1"/>
    <col min="14066" max="14312" width="11" style="946"/>
    <col min="14313" max="14313" width="30" style="946" customWidth="1"/>
    <col min="14314" max="14314" width="8.85546875" style="946" customWidth="1"/>
    <col min="14315" max="14316" width="8.42578125" style="946" customWidth="1"/>
    <col min="14317" max="14319" width="7.7109375" style="946" customWidth="1"/>
    <col min="14320" max="14320" width="25.7109375" style="946" customWidth="1"/>
    <col min="14321" max="14321" width="27.7109375" style="946" customWidth="1"/>
    <col min="14322" max="14568" width="11" style="946"/>
    <col min="14569" max="14569" width="30" style="946" customWidth="1"/>
    <col min="14570" max="14570" width="8.85546875" style="946" customWidth="1"/>
    <col min="14571" max="14572" width="8.42578125" style="946" customWidth="1"/>
    <col min="14573" max="14575" width="7.7109375" style="946" customWidth="1"/>
    <col min="14576" max="14576" width="25.7109375" style="946" customWidth="1"/>
    <col min="14577" max="14577" width="27.7109375" style="946" customWidth="1"/>
    <col min="14578" max="14824" width="11" style="946"/>
    <col min="14825" max="14825" width="30" style="946" customWidth="1"/>
    <col min="14826" max="14826" width="8.85546875" style="946" customWidth="1"/>
    <col min="14827" max="14828" width="8.42578125" style="946" customWidth="1"/>
    <col min="14829" max="14831" width="7.7109375" style="946" customWidth="1"/>
    <col min="14832" max="14832" width="25.7109375" style="946" customWidth="1"/>
    <col min="14833" max="14833" width="27.7109375" style="946" customWidth="1"/>
    <col min="14834" max="15080" width="11" style="946"/>
    <col min="15081" max="15081" width="30" style="946" customWidth="1"/>
    <col min="15082" max="15082" width="8.85546875" style="946" customWidth="1"/>
    <col min="15083" max="15084" width="8.42578125" style="946" customWidth="1"/>
    <col min="15085" max="15087" width="7.7109375" style="946" customWidth="1"/>
    <col min="15088" max="15088" width="25.7109375" style="946" customWidth="1"/>
    <col min="15089" max="15089" width="27.7109375" style="946" customWidth="1"/>
    <col min="15090" max="15336" width="11" style="946"/>
    <col min="15337" max="15337" width="30" style="946" customWidth="1"/>
    <col min="15338" max="15338" width="8.85546875" style="946" customWidth="1"/>
    <col min="15339" max="15340" width="8.42578125" style="946" customWidth="1"/>
    <col min="15341" max="15343" width="7.7109375" style="946" customWidth="1"/>
    <col min="15344" max="15344" width="25.7109375" style="946" customWidth="1"/>
    <col min="15345" max="15345" width="27.7109375" style="946" customWidth="1"/>
    <col min="15346" max="15592" width="11" style="946"/>
    <col min="15593" max="15593" width="30" style="946" customWidth="1"/>
    <col min="15594" max="15594" width="8.85546875" style="946" customWidth="1"/>
    <col min="15595" max="15596" width="8.42578125" style="946" customWidth="1"/>
    <col min="15597" max="15599" width="7.7109375" style="946" customWidth="1"/>
    <col min="15600" max="15600" width="25.7109375" style="946" customWidth="1"/>
    <col min="15601" max="15601" width="27.7109375" style="946" customWidth="1"/>
    <col min="15602" max="15848" width="11" style="946"/>
    <col min="15849" max="15849" width="30" style="946" customWidth="1"/>
    <col min="15850" max="15850" width="8.85546875" style="946" customWidth="1"/>
    <col min="15851" max="15852" width="8.42578125" style="946" customWidth="1"/>
    <col min="15853" max="15855" width="7.7109375" style="946" customWidth="1"/>
    <col min="15856" max="15856" width="25.7109375" style="946" customWidth="1"/>
    <col min="15857" max="15857" width="27.7109375" style="946" customWidth="1"/>
    <col min="15858" max="16104" width="11" style="946"/>
    <col min="16105" max="16105" width="30" style="946" customWidth="1"/>
    <col min="16106" max="16106" width="8.85546875" style="946" customWidth="1"/>
    <col min="16107" max="16108" width="8.42578125" style="946" customWidth="1"/>
    <col min="16109" max="16111" width="7.7109375" style="946" customWidth="1"/>
    <col min="16112" max="16112" width="25.7109375" style="946" customWidth="1"/>
    <col min="16113" max="16113" width="27.7109375" style="946" customWidth="1"/>
    <col min="16114" max="16384" width="11" style="946"/>
  </cols>
  <sheetData>
    <row r="1" spans="1:8" ht="24.75" customHeight="1">
      <c r="A1" s="945" t="s">
        <v>679</v>
      </c>
      <c r="G1" s="2576" t="s">
        <v>680</v>
      </c>
      <c r="H1" s="2576"/>
    </row>
    <row r="2" spans="1:8" ht="18.95" customHeight="1">
      <c r="H2" s="947"/>
    </row>
    <row r="3" spans="1:8" ht="18.95" customHeight="1">
      <c r="A3" s="948" t="s">
        <v>1853</v>
      </c>
      <c r="B3" s="949"/>
      <c r="E3" s="1577"/>
      <c r="F3" s="1578"/>
      <c r="H3" s="1579" t="s">
        <v>681</v>
      </c>
    </row>
    <row r="4" spans="1:8" ht="18.95" customHeight="1">
      <c r="A4" s="948" t="s">
        <v>1854</v>
      </c>
      <c r="B4" s="949"/>
      <c r="F4" s="2577" t="s">
        <v>1855</v>
      </c>
      <c r="G4" s="2577"/>
      <c r="H4" s="2577"/>
    </row>
    <row r="5" spans="1:8" ht="18.95" customHeight="1">
      <c r="A5" s="948"/>
      <c r="B5" s="949"/>
      <c r="E5" s="950"/>
      <c r="H5" s="951"/>
    </row>
    <row r="6" spans="1:8" ht="11.25" customHeight="1">
      <c r="A6" s="948"/>
      <c r="B6" s="949"/>
      <c r="E6" s="950"/>
      <c r="H6" s="951"/>
    </row>
    <row r="7" spans="1:8" ht="16.5" customHeight="1">
      <c r="A7" s="1580" t="s">
        <v>2426</v>
      </c>
      <c r="B7" s="949"/>
      <c r="C7" s="1581" t="s">
        <v>682</v>
      </c>
      <c r="D7" s="2578" t="s">
        <v>683</v>
      </c>
      <c r="E7" s="2579"/>
      <c r="F7" s="2578" t="s">
        <v>684</v>
      </c>
      <c r="G7" s="2579"/>
      <c r="H7" s="1582" t="s">
        <v>2427</v>
      </c>
    </row>
    <row r="8" spans="1:8" ht="13.5" customHeight="1">
      <c r="A8" s="1583"/>
      <c r="B8" s="1351"/>
      <c r="C8" s="1584" t="s">
        <v>685</v>
      </c>
      <c r="D8" s="2575" t="s">
        <v>686</v>
      </c>
      <c r="E8" s="2575"/>
      <c r="F8" s="1585" t="s">
        <v>687</v>
      </c>
      <c r="G8" s="949"/>
      <c r="H8" s="1583"/>
    </row>
    <row r="9" spans="1:8" ht="13.5" customHeight="1">
      <c r="A9" s="1583"/>
      <c r="B9" s="949" t="s">
        <v>15</v>
      </c>
      <c r="C9" s="949" t="s">
        <v>688</v>
      </c>
      <c r="D9" s="949" t="s">
        <v>15</v>
      </c>
      <c r="E9" s="949" t="s">
        <v>688</v>
      </c>
      <c r="F9" s="949" t="s">
        <v>15</v>
      </c>
      <c r="G9" s="949" t="s">
        <v>688</v>
      </c>
      <c r="H9" s="1586"/>
    </row>
    <row r="10" spans="1:8" s="953" customFormat="1" ht="12" customHeight="1">
      <c r="A10" s="949" t="s">
        <v>689</v>
      </c>
      <c r="B10" s="1587" t="s">
        <v>14</v>
      </c>
      <c r="C10" s="1587" t="s">
        <v>8</v>
      </c>
      <c r="D10" s="1587" t="s">
        <v>14</v>
      </c>
      <c r="E10" s="1587" t="s">
        <v>8</v>
      </c>
      <c r="F10" s="1587" t="s">
        <v>14</v>
      </c>
      <c r="G10" s="1587" t="s">
        <v>8</v>
      </c>
      <c r="H10" s="1588" t="s">
        <v>2431</v>
      </c>
    </row>
    <row r="11" spans="1:8" s="952" customFormat="1" ht="12" customHeight="1">
      <c r="A11" s="949"/>
      <c r="B11" s="949"/>
      <c r="C11" s="949"/>
      <c r="D11" s="949"/>
      <c r="E11" s="949"/>
      <c r="F11" s="1589"/>
      <c r="G11" s="1589"/>
      <c r="H11" s="949"/>
    </row>
    <row r="12" spans="1:8" s="953" customFormat="1" ht="15" customHeight="1">
      <c r="A12" s="1527" t="s">
        <v>690</v>
      </c>
      <c r="B12" s="1786">
        <v>48291</v>
      </c>
      <c r="C12" s="1786">
        <v>27011</v>
      </c>
      <c r="D12" s="1786">
        <v>34385</v>
      </c>
      <c r="E12" s="1786">
        <v>20204</v>
      </c>
      <c r="F12" s="1788">
        <f>D12/B12</f>
        <v>0.71203743968855482</v>
      </c>
      <c r="G12" s="1788">
        <f>E12/C12</f>
        <v>0.74799155899448377</v>
      </c>
      <c r="H12" s="1527" t="s">
        <v>691</v>
      </c>
    </row>
    <row r="13" spans="1:8" s="953" customFormat="1" ht="15" customHeight="1">
      <c r="A13" s="1527" t="s">
        <v>692</v>
      </c>
      <c r="B13" s="1786">
        <v>27372</v>
      </c>
      <c r="C13" s="1786">
        <v>15105</v>
      </c>
      <c r="D13" s="1786">
        <v>22727</v>
      </c>
      <c r="E13" s="1786">
        <v>12873</v>
      </c>
      <c r="F13" s="1788">
        <f t="shared" ref="F13:F23" si="0">D13/B13</f>
        <v>0.83030103755662721</v>
      </c>
      <c r="G13" s="1788">
        <f t="shared" ref="G13:G23" si="1">E13/C13</f>
        <v>0.8522343594836147</v>
      </c>
      <c r="H13" s="1527" t="s">
        <v>54</v>
      </c>
    </row>
    <row r="14" spans="1:8" s="953" customFormat="1" ht="15" customHeight="1">
      <c r="A14" s="1527" t="s">
        <v>693</v>
      </c>
      <c r="B14" s="1786">
        <v>62991</v>
      </c>
      <c r="C14" s="1786">
        <v>33046</v>
      </c>
      <c r="D14" s="1786">
        <v>39573</v>
      </c>
      <c r="E14" s="1786">
        <v>22214</v>
      </c>
      <c r="F14" s="1788">
        <f t="shared" si="0"/>
        <v>0.62823260465780828</v>
      </c>
      <c r="G14" s="1788">
        <f t="shared" si="1"/>
        <v>0.6722144888942686</v>
      </c>
      <c r="H14" s="1527" t="s">
        <v>694</v>
      </c>
    </row>
    <row r="15" spans="1:8" s="953" customFormat="1" ht="15" customHeight="1">
      <c r="A15" s="1527" t="s">
        <v>695</v>
      </c>
      <c r="B15" s="1786">
        <v>71910</v>
      </c>
      <c r="C15" s="1786">
        <v>36368</v>
      </c>
      <c r="D15" s="1786">
        <v>56714</v>
      </c>
      <c r="E15" s="1786">
        <v>29976</v>
      </c>
      <c r="F15" s="1788">
        <f t="shared" si="0"/>
        <v>0.78868029481296065</v>
      </c>
      <c r="G15" s="1788">
        <f t="shared" si="1"/>
        <v>0.82424109106907173</v>
      </c>
      <c r="H15" s="1527" t="s">
        <v>696</v>
      </c>
    </row>
    <row r="16" spans="1:8" s="953" customFormat="1" ht="15" customHeight="1">
      <c r="A16" s="1527" t="s">
        <v>697</v>
      </c>
      <c r="B16" s="1786">
        <v>32376</v>
      </c>
      <c r="C16" s="1786">
        <v>17280</v>
      </c>
      <c r="D16" s="1786">
        <v>19723</v>
      </c>
      <c r="E16" s="1786">
        <v>11329</v>
      </c>
      <c r="F16" s="1788">
        <f t="shared" si="0"/>
        <v>0.60918581665431182</v>
      </c>
      <c r="G16" s="1788">
        <f t="shared" si="1"/>
        <v>0.65561342592592597</v>
      </c>
      <c r="H16" s="1527" t="s">
        <v>698</v>
      </c>
    </row>
    <row r="17" spans="1:8" s="953" customFormat="1" ht="15" customHeight="1">
      <c r="A17" s="1527" t="s">
        <v>1386</v>
      </c>
      <c r="B17" s="1786">
        <v>102861</v>
      </c>
      <c r="C17" s="1786">
        <v>54377</v>
      </c>
      <c r="D17" s="1786">
        <v>64039</v>
      </c>
      <c r="E17" s="1786">
        <v>36422</v>
      </c>
      <c r="F17" s="1788">
        <f t="shared" si="0"/>
        <v>0.62257804221230595</v>
      </c>
      <c r="G17" s="1788">
        <f t="shared" si="1"/>
        <v>0.66980524854258239</v>
      </c>
      <c r="H17" s="1527" t="s">
        <v>121</v>
      </c>
    </row>
    <row r="18" spans="1:8" s="953" customFormat="1" ht="15" customHeight="1">
      <c r="A18" s="1527" t="s">
        <v>699</v>
      </c>
      <c r="B18" s="1786">
        <v>61359</v>
      </c>
      <c r="C18" s="1786">
        <v>31893</v>
      </c>
      <c r="D18" s="1786">
        <v>44593</v>
      </c>
      <c r="E18" s="1786">
        <v>24343</v>
      </c>
      <c r="F18" s="1788">
        <f t="shared" si="0"/>
        <v>0.7267556511677179</v>
      </c>
      <c r="G18" s="1788">
        <f t="shared" si="1"/>
        <v>0.76327093719624994</v>
      </c>
      <c r="H18" s="1527" t="s">
        <v>700</v>
      </c>
    </row>
    <row r="19" spans="1:8" s="953" customFormat="1" ht="15" customHeight="1">
      <c r="A19" s="1527" t="s">
        <v>701</v>
      </c>
      <c r="B19" s="1786">
        <v>25497</v>
      </c>
      <c r="C19" s="1786">
        <v>13550</v>
      </c>
      <c r="D19" s="1786">
        <v>19123</v>
      </c>
      <c r="E19" s="1786">
        <v>10403</v>
      </c>
      <c r="F19" s="1788">
        <f t="shared" si="0"/>
        <v>0.75000980507510684</v>
      </c>
      <c r="G19" s="1788">
        <f t="shared" si="1"/>
        <v>0.76774907749077492</v>
      </c>
      <c r="H19" s="1527" t="s">
        <v>702</v>
      </c>
    </row>
    <row r="20" spans="1:8" s="953" customFormat="1" ht="15" customHeight="1">
      <c r="A20" s="1527" t="s">
        <v>703</v>
      </c>
      <c r="B20" s="1786">
        <v>41235</v>
      </c>
      <c r="C20" s="1786">
        <v>22166</v>
      </c>
      <c r="D20" s="1786">
        <v>26986</v>
      </c>
      <c r="E20" s="1786">
        <v>15312</v>
      </c>
      <c r="F20" s="1788">
        <f t="shared" si="0"/>
        <v>0.65444404025706315</v>
      </c>
      <c r="G20" s="1788">
        <f t="shared" si="1"/>
        <v>0.69078769286294328</v>
      </c>
      <c r="H20" s="1527" t="s">
        <v>704</v>
      </c>
    </row>
    <row r="21" spans="1:8" s="953" customFormat="1" ht="15" customHeight="1">
      <c r="A21" s="1527" t="s">
        <v>705</v>
      </c>
      <c r="B21" s="1786">
        <v>7018</v>
      </c>
      <c r="C21" s="1786">
        <v>3595</v>
      </c>
      <c r="D21" s="1786">
        <v>4844</v>
      </c>
      <c r="E21" s="1786">
        <v>2573</v>
      </c>
      <c r="F21" s="1788">
        <f t="shared" si="0"/>
        <v>0.69022513536620123</v>
      </c>
      <c r="G21" s="1788">
        <f t="shared" si="1"/>
        <v>0.71571627260083448</v>
      </c>
      <c r="H21" s="1527" t="s">
        <v>706</v>
      </c>
    </row>
    <row r="22" spans="1:8" s="953" customFormat="1" ht="15" customHeight="1">
      <c r="A22" s="1527" t="s">
        <v>2428</v>
      </c>
      <c r="B22" s="1786">
        <v>7658</v>
      </c>
      <c r="C22" s="1786">
        <v>3981</v>
      </c>
      <c r="D22" s="1786">
        <v>4358</v>
      </c>
      <c r="E22" s="1786">
        <v>2525</v>
      </c>
      <c r="F22" s="1788">
        <f t="shared" si="0"/>
        <v>0.56907808827370066</v>
      </c>
      <c r="G22" s="1788">
        <f t="shared" si="1"/>
        <v>0.634262748053253</v>
      </c>
      <c r="H22" s="1527" t="s">
        <v>707</v>
      </c>
    </row>
    <row r="23" spans="1:8" s="953" customFormat="1" ht="15" customHeight="1">
      <c r="A23" s="1527" t="s">
        <v>2429</v>
      </c>
      <c r="B23" s="1786">
        <v>2271</v>
      </c>
      <c r="C23" s="1786">
        <v>1220</v>
      </c>
      <c r="D23" s="1786">
        <v>1371</v>
      </c>
      <c r="E23" s="1786">
        <v>798</v>
      </c>
      <c r="F23" s="1788">
        <f t="shared" si="0"/>
        <v>0.60369881109643331</v>
      </c>
      <c r="G23" s="1788">
        <f t="shared" si="1"/>
        <v>0.65409836065573768</v>
      </c>
      <c r="H23" s="1527" t="s">
        <v>708</v>
      </c>
    </row>
    <row r="24" spans="1:8" s="953" customFormat="1" ht="14.1" customHeight="1">
      <c r="A24" s="1590"/>
      <c r="B24" s="1787"/>
      <c r="C24" s="1787"/>
      <c r="D24" s="1787"/>
      <c r="E24" s="1787"/>
      <c r="F24" s="1789"/>
      <c r="G24" s="1789"/>
      <c r="H24" s="1586"/>
    </row>
    <row r="25" spans="1:8" ht="14.1" customHeight="1">
      <c r="A25" s="2288" t="s">
        <v>14</v>
      </c>
      <c r="B25" s="2289">
        <f>SUM(B12:B23)</f>
        <v>490839</v>
      </c>
      <c r="C25" s="2290">
        <f>SUM(C12:C23)</f>
        <v>259592</v>
      </c>
      <c r="D25" s="2290">
        <f>SUM(D12:D23)</f>
        <v>338436</v>
      </c>
      <c r="E25" s="2289">
        <f>SUM(E12:E23)</f>
        <v>188972</v>
      </c>
      <c r="F25" s="2291">
        <f>D25/B25</f>
        <v>0.68950511267442072</v>
      </c>
      <c r="G25" s="2291">
        <f>E25/C25</f>
        <v>0.72795771826558597</v>
      </c>
      <c r="H25" s="2292" t="s">
        <v>15</v>
      </c>
    </row>
    <row r="26" spans="1:8" ht="14.1" customHeight="1">
      <c r="A26" s="2293"/>
      <c r="B26" s="2294"/>
      <c r="C26" s="2295"/>
      <c r="D26" s="2295"/>
      <c r="E26" s="2295"/>
      <c r="F26" s="2296"/>
      <c r="G26" s="2297"/>
      <c r="H26" s="2298"/>
    </row>
    <row r="27" spans="1:8" ht="12.6" customHeight="1">
      <c r="A27" s="2299"/>
      <c r="B27" s="2300"/>
      <c r="C27" s="2301"/>
      <c r="D27" s="2302"/>
      <c r="E27" s="2302"/>
      <c r="F27" s="2303"/>
      <c r="G27" s="2304"/>
      <c r="H27" s="2305"/>
    </row>
    <row r="28" spans="1:8" s="953" customFormat="1" ht="18.95" customHeight="1">
      <c r="A28" s="2306" t="s">
        <v>2270</v>
      </c>
      <c r="B28" s="2307"/>
      <c r="C28" s="2307"/>
      <c r="D28" s="2307"/>
      <c r="E28" s="2307"/>
      <c r="F28" s="2307"/>
      <c r="G28" s="2307"/>
      <c r="H28" s="2308" t="s">
        <v>2272</v>
      </c>
    </row>
    <row r="29" spans="1:8" s="953" customFormat="1" ht="18.95" customHeight="1">
      <c r="A29" s="2306" t="s">
        <v>2271</v>
      </c>
      <c r="B29" s="2307"/>
      <c r="C29" s="2307"/>
      <c r="D29" s="2307"/>
      <c r="E29" s="2307"/>
      <c r="F29" s="2307"/>
      <c r="G29" s="2307"/>
      <c r="H29" s="2309" t="s">
        <v>2273</v>
      </c>
    </row>
    <row r="30" spans="1:8" ht="12.6" customHeight="1">
      <c r="A30" s="2299"/>
      <c r="B30" s="2300"/>
      <c r="C30" s="2302"/>
      <c r="D30" s="2301"/>
      <c r="E30" s="2302"/>
      <c r="F30" s="2303"/>
      <c r="G30" s="2304"/>
      <c r="H30" s="2305"/>
    </row>
    <row r="31" spans="1:8" ht="12.6" customHeight="1">
      <c r="A31" s="2299"/>
      <c r="B31" s="2300"/>
      <c r="C31" s="2310"/>
      <c r="D31" s="2302"/>
      <c r="E31" s="2302"/>
      <c r="F31" s="2303"/>
      <c r="G31" s="2304"/>
      <c r="H31" s="2311"/>
    </row>
    <row r="32" spans="1:8" ht="12.6" customHeight="1">
      <c r="A32" s="2312" t="s">
        <v>2426</v>
      </c>
      <c r="B32" s="2571" t="s">
        <v>682</v>
      </c>
      <c r="C32" s="2571"/>
      <c r="D32" s="2572" t="s">
        <v>709</v>
      </c>
      <c r="E32" s="2572"/>
      <c r="F32" s="2573" t="s">
        <v>710</v>
      </c>
      <c r="G32" s="2573"/>
      <c r="H32" s="2313" t="s">
        <v>2427</v>
      </c>
    </row>
    <row r="33" spans="1:8" ht="12" customHeight="1">
      <c r="A33" s="2294"/>
      <c r="B33" s="2574" t="s">
        <v>685</v>
      </c>
      <c r="C33" s="2574"/>
      <c r="D33" s="2574" t="s">
        <v>711</v>
      </c>
      <c r="E33" s="2574"/>
      <c r="F33" s="2574" t="s">
        <v>712</v>
      </c>
      <c r="G33" s="2574"/>
      <c r="H33" s="2294"/>
    </row>
    <row r="34" spans="1:8" s="953" customFormat="1" ht="12" customHeight="1">
      <c r="A34" s="2294"/>
      <c r="B34" s="2314" t="s">
        <v>15</v>
      </c>
      <c r="C34" s="2314" t="s">
        <v>688</v>
      </c>
      <c r="D34" s="2314" t="s">
        <v>15</v>
      </c>
      <c r="E34" s="2314" t="s">
        <v>688</v>
      </c>
      <c r="F34" s="2314" t="s">
        <v>15</v>
      </c>
      <c r="G34" s="2314" t="s">
        <v>688</v>
      </c>
      <c r="H34" s="2294"/>
    </row>
    <row r="35" spans="1:8" s="953" customFormat="1" ht="12" customHeight="1">
      <c r="A35" s="2294"/>
      <c r="B35" s="2315" t="s">
        <v>14</v>
      </c>
      <c r="C35" s="2315" t="s">
        <v>8</v>
      </c>
      <c r="D35" s="2315" t="s">
        <v>14</v>
      </c>
      <c r="E35" s="2315" t="s">
        <v>8</v>
      </c>
      <c r="F35" s="2315" t="s">
        <v>14</v>
      </c>
      <c r="G35" s="2315" t="s">
        <v>8</v>
      </c>
      <c r="H35" s="2294"/>
    </row>
    <row r="36" spans="1:8" s="952" customFormat="1" ht="12" customHeight="1">
      <c r="A36" s="2314"/>
      <c r="B36" s="2290"/>
      <c r="C36" s="2316"/>
      <c r="D36" s="2290"/>
      <c r="E36" s="2316"/>
      <c r="F36" s="2290"/>
      <c r="G36" s="2317"/>
      <c r="H36" s="2314"/>
    </row>
    <row r="37" spans="1:8" s="953" customFormat="1" ht="14.45" customHeight="1">
      <c r="A37" s="2318" t="s">
        <v>713</v>
      </c>
      <c r="B37" s="2319">
        <f>SUM(B38:B44)</f>
        <v>448835</v>
      </c>
      <c r="C37" s="2319">
        <f t="shared" ref="C37" si="2">SUM(C38:C44)</f>
        <v>238334</v>
      </c>
      <c r="D37" s="2319">
        <f t="shared" ref="D37:E37" si="3">SUM(D38:D44)</f>
        <v>306995</v>
      </c>
      <c r="E37" s="2319">
        <f t="shared" si="3"/>
        <v>172285</v>
      </c>
      <c r="F37" s="2320">
        <f t="shared" ref="F37:F39" si="4">D37/B37</f>
        <v>0.68398186415943496</v>
      </c>
      <c r="G37" s="2320">
        <f t="shared" ref="G37:G47" si="5">E37/C37</f>
        <v>0.72287210385425493</v>
      </c>
      <c r="H37" s="2321" t="s">
        <v>714</v>
      </c>
    </row>
    <row r="38" spans="1:8" s="953" customFormat="1" ht="14.45" customHeight="1">
      <c r="A38" s="2322" t="s">
        <v>715</v>
      </c>
      <c r="B38" s="2323">
        <v>55384</v>
      </c>
      <c r="C38" s="2323">
        <v>29578</v>
      </c>
      <c r="D38" s="2323">
        <v>40406</v>
      </c>
      <c r="E38" s="2323">
        <v>22822</v>
      </c>
      <c r="F38" s="2324">
        <f t="shared" si="4"/>
        <v>0.72956088400982233</v>
      </c>
      <c r="G38" s="2324">
        <f t="shared" si="5"/>
        <v>0.77158699033065115</v>
      </c>
      <c r="H38" s="2325" t="s">
        <v>716</v>
      </c>
    </row>
    <row r="39" spans="1:8" s="953" customFormat="1" ht="14.45" customHeight="1">
      <c r="A39" s="2326" t="s">
        <v>717</v>
      </c>
      <c r="B39" s="2323">
        <v>138230</v>
      </c>
      <c r="C39" s="2323">
        <v>71854</v>
      </c>
      <c r="D39" s="2323">
        <v>104229</v>
      </c>
      <c r="E39" s="2323">
        <v>56235</v>
      </c>
      <c r="F39" s="2324">
        <f t="shared" si="4"/>
        <v>0.75402589886421179</v>
      </c>
      <c r="G39" s="2324">
        <f t="shared" si="5"/>
        <v>0.78262866367912709</v>
      </c>
      <c r="H39" s="2325" t="s">
        <v>718</v>
      </c>
    </row>
    <row r="40" spans="1:8" s="953" customFormat="1" ht="14.45" customHeight="1">
      <c r="A40" s="2326" t="s">
        <v>719</v>
      </c>
      <c r="B40" s="2323">
        <v>160712</v>
      </c>
      <c r="C40" s="2323">
        <v>88869</v>
      </c>
      <c r="D40" s="2323">
        <v>117785</v>
      </c>
      <c r="E40" s="2323">
        <v>68881</v>
      </c>
      <c r="F40" s="2324">
        <f>D40/B40</f>
        <v>0.73289486783812041</v>
      </c>
      <c r="G40" s="2324">
        <f t="shared" si="5"/>
        <v>0.77508467519607516</v>
      </c>
      <c r="H40" s="2325" t="s">
        <v>720</v>
      </c>
    </row>
    <row r="41" spans="1:8" s="953" customFormat="1" ht="14.45" customHeight="1">
      <c r="A41" s="2326" t="s">
        <v>721</v>
      </c>
      <c r="B41" s="2323">
        <v>80386</v>
      </c>
      <c r="C41" s="2323">
        <v>40788</v>
      </c>
      <c r="D41" s="2323">
        <v>33889</v>
      </c>
      <c r="E41" s="2323">
        <v>18842</v>
      </c>
      <c r="F41" s="2324">
        <f t="shared" ref="F41:F44" si="6">D41/B41</f>
        <v>0.42157838429577288</v>
      </c>
      <c r="G41" s="2324">
        <f t="shared" si="5"/>
        <v>0.46194959301755417</v>
      </c>
      <c r="H41" s="2325" t="s">
        <v>722</v>
      </c>
    </row>
    <row r="42" spans="1:8" s="953" customFormat="1" ht="14.45" customHeight="1">
      <c r="A42" s="2326" t="s">
        <v>723</v>
      </c>
      <c r="B42" s="2323">
        <v>262</v>
      </c>
      <c r="C42" s="2323">
        <v>131</v>
      </c>
      <c r="D42" s="2323">
        <v>199</v>
      </c>
      <c r="E42" s="2323">
        <v>108</v>
      </c>
      <c r="F42" s="2324">
        <f t="shared" si="6"/>
        <v>0.75954198473282442</v>
      </c>
      <c r="G42" s="2324">
        <f t="shared" si="5"/>
        <v>0.82442748091603058</v>
      </c>
      <c r="H42" s="2325" t="s">
        <v>724</v>
      </c>
    </row>
    <row r="43" spans="1:8" s="953" customFormat="1" ht="14.45" customHeight="1">
      <c r="A43" s="2326" t="s">
        <v>725</v>
      </c>
      <c r="B43" s="2323">
        <v>10206</v>
      </c>
      <c r="C43" s="2323">
        <v>5543</v>
      </c>
      <c r="D43" s="2323">
        <v>7106</v>
      </c>
      <c r="E43" s="2323">
        <v>3928</v>
      </c>
      <c r="F43" s="2324">
        <f t="shared" si="6"/>
        <v>0.6962571036645111</v>
      </c>
      <c r="G43" s="2324">
        <f t="shared" si="5"/>
        <v>0.70864152985747786</v>
      </c>
      <c r="H43" s="2325" t="s">
        <v>726</v>
      </c>
    </row>
    <row r="44" spans="1:8" ht="14.45" customHeight="1">
      <c r="A44" s="2326" t="s">
        <v>727</v>
      </c>
      <c r="B44" s="2323">
        <v>3655</v>
      </c>
      <c r="C44" s="2323">
        <v>1571</v>
      </c>
      <c r="D44" s="2323">
        <v>3381</v>
      </c>
      <c r="E44" s="2323">
        <v>1469</v>
      </c>
      <c r="F44" s="2324">
        <f t="shared" si="6"/>
        <v>0.92503419972640222</v>
      </c>
      <c r="G44" s="2324">
        <f t="shared" si="5"/>
        <v>0.93507320178230424</v>
      </c>
      <c r="H44" s="2325" t="s">
        <v>728</v>
      </c>
    </row>
    <row r="45" spans="1:8" ht="14.45" customHeight="1">
      <c r="A45" s="2318" t="s">
        <v>729</v>
      </c>
      <c r="B45" s="2319">
        <f>SUM(B46:B47)</f>
        <v>2974</v>
      </c>
      <c r="C45" s="2319">
        <f t="shared" ref="C45" si="7">SUM(C46:C47)</f>
        <v>904</v>
      </c>
      <c r="D45" s="2319">
        <f t="shared" ref="D45:E45" si="8">SUM(D46:D47)</f>
        <v>1835</v>
      </c>
      <c r="E45" s="2319">
        <f t="shared" si="8"/>
        <v>589</v>
      </c>
      <c r="F45" s="2320">
        <f t="shared" ref="F45:F58" si="9">D45/B45</f>
        <v>0.61701412239408204</v>
      </c>
      <c r="G45" s="2320">
        <f t="shared" si="5"/>
        <v>0.65154867256637172</v>
      </c>
      <c r="H45" s="2321" t="s">
        <v>559</v>
      </c>
    </row>
    <row r="46" spans="1:8" ht="14.45" customHeight="1">
      <c r="A46" s="2326" t="s">
        <v>730</v>
      </c>
      <c r="B46" s="2323">
        <v>2549</v>
      </c>
      <c r="C46" s="2323">
        <v>750</v>
      </c>
      <c r="D46" s="2323">
        <v>1582</v>
      </c>
      <c r="E46" s="2323">
        <v>481</v>
      </c>
      <c r="F46" s="2324">
        <f t="shared" si="9"/>
        <v>0.62063554335033344</v>
      </c>
      <c r="G46" s="2324">
        <f t="shared" si="5"/>
        <v>0.64133333333333331</v>
      </c>
      <c r="H46" s="2325" t="s">
        <v>731</v>
      </c>
    </row>
    <row r="47" spans="1:8" ht="14.45" customHeight="1">
      <c r="A47" s="2326" t="s">
        <v>732</v>
      </c>
      <c r="B47" s="2323">
        <v>425</v>
      </c>
      <c r="C47" s="2323">
        <v>154</v>
      </c>
      <c r="D47" s="2323">
        <v>253</v>
      </c>
      <c r="E47" s="2323">
        <v>108</v>
      </c>
      <c r="F47" s="2324">
        <f t="shared" si="9"/>
        <v>0.59529411764705886</v>
      </c>
      <c r="G47" s="2324">
        <f t="shared" si="5"/>
        <v>0.70129870129870131</v>
      </c>
      <c r="H47" s="2325" t="s">
        <v>733</v>
      </c>
    </row>
    <row r="48" spans="1:8" ht="14.45" customHeight="1">
      <c r="A48" s="2288" t="s">
        <v>734</v>
      </c>
      <c r="B48" s="2319">
        <f>SUM(B49:B50)</f>
        <v>28605</v>
      </c>
      <c r="C48" s="2319">
        <f t="shared" ref="C48" si="10">SUM(C49:C50)</f>
        <v>16418</v>
      </c>
      <c r="D48" s="2319">
        <f t="shared" ref="D48:E48" si="11">SUM(D49:D50)</f>
        <v>22193</v>
      </c>
      <c r="E48" s="2319">
        <f t="shared" si="11"/>
        <v>13093</v>
      </c>
      <c r="F48" s="2320">
        <f t="shared" si="9"/>
        <v>0.77584338402377206</v>
      </c>
      <c r="G48" s="2320">
        <f>E48/C48</f>
        <v>0.79747837739066874</v>
      </c>
      <c r="H48" s="2327" t="s">
        <v>2268</v>
      </c>
    </row>
    <row r="49" spans="1:8" ht="14.45" customHeight="1">
      <c r="A49" s="2326" t="s">
        <v>735</v>
      </c>
      <c r="B49" s="2323">
        <v>22094</v>
      </c>
      <c r="C49" s="2323">
        <v>12504</v>
      </c>
      <c r="D49" s="2323">
        <v>17194</v>
      </c>
      <c r="E49" s="2323">
        <v>9999</v>
      </c>
      <c r="F49" s="2324">
        <f t="shared" si="9"/>
        <v>0.77822033131166835</v>
      </c>
      <c r="G49" s="2324">
        <f t="shared" ref="G49:G58" si="12">E49/C49</f>
        <v>0.79966410748560457</v>
      </c>
      <c r="H49" s="2325" t="s">
        <v>736</v>
      </c>
    </row>
    <row r="50" spans="1:8" ht="14.45" customHeight="1">
      <c r="A50" s="2326" t="s">
        <v>2430</v>
      </c>
      <c r="B50" s="2323">
        <v>6511</v>
      </c>
      <c r="C50" s="2323">
        <v>3914</v>
      </c>
      <c r="D50" s="2323">
        <v>4999</v>
      </c>
      <c r="E50" s="2323">
        <v>3094</v>
      </c>
      <c r="F50" s="2324">
        <f t="shared" si="9"/>
        <v>0.76777760712640153</v>
      </c>
      <c r="G50" s="2324">
        <f t="shared" si="12"/>
        <v>0.79049565661727128</v>
      </c>
      <c r="H50" s="2325" t="s">
        <v>737</v>
      </c>
    </row>
    <row r="51" spans="1:8" ht="14.45" customHeight="1">
      <c r="A51" s="2288" t="s">
        <v>738</v>
      </c>
      <c r="B51" s="2319">
        <f>SUM(B52:B54)</f>
        <v>5341</v>
      </c>
      <c r="C51" s="2319">
        <f t="shared" ref="C51" si="13">SUM(C52:C54)</f>
        <v>1803</v>
      </c>
      <c r="D51" s="2319">
        <f t="shared" ref="D51:E51" si="14">SUM(D52:D54)</f>
        <v>4100</v>
      </c>
      <c r="E51" s="2319">
        <f t="shared" si="14"/>
        <v>1514</v>
      </c>
      <c r="F51" s="2320">
        <f t="shared" si="9"/>
        <v>0.76764650814454227</v>
      </c>
      <c r="G51" s="2320">
        <f t="shared" si="12"/>
        <v>0.83971159179145871</v>
      </c>
      <c r="H51" s="2327" t="s">
        <v>2269</v>
      </c>
    </row>
    <row r="52" spans="1:8" ht="14.45" customHeight="1">
      <c r="A52" s="2326" t="s">
        <v>739</v>
      </c>
      <c r="B52" s="2323">
        <v>457</v>
      </c>
      <c r="C52" s="2323">
        <v>271</v>
      </c>
      <c r="D52" s="2323">
        <v>407</v>
      </c>
      <c r="E52" s="2323">
        <v>248</v>
      </c>
      <c r="F52" s="2324">
        <f t="shared" si="9"/>
        <v>0.89059080962800874</v>
      </c>
      <c r="G52" s="2324">
        <f t="shared" si="12"/>
        <v>0.91512915129151295</v>
      </c>
      <c r="H52" s="2325" t="s">
        <v>740</v>
      </c>
    </row>
    <row r="53" spans="1:8" ht="14.45" customHeight="1">
      <c r="A53" s="2326" t="s">
        <v>741</v>
      </c>
      <c r="B53" s="2323">
        <v>3117</v>
      </c>
      <c r="C53" s="2323">
        <v>993</v>
      </c>
      <c r="D53" s="2323">
        <v>2442</v>
      </c>
      <c r="E53" s="2323">
        <v>844</v>
      </c>
      <c r="F53" s="2324">
        <f t="shared" si="9"/>
        <v>0.78344562078922042</v>
      </c>
      <c r="G53" s="2324">
        <f t="shared" si="12"/>
        <v>0.84994964753272906</v>
      </c>
      <c r="H53" s="2328" t="s">
        <v>742</v>
      </c>
    </row>
    <row r="54" spans="1:8" ht="14.45" customHeight="1">
      <c r="A54" s="2326" t="s">
        <v>743</v>
      </c>
      <c r="B54" s="2323">
        <v>1767</v>
      </c>
      <c r="C54" s="2323">
        <v>539</v>
      </c>
      <c r="D54" s="2323">
        <v>1251</v>
      </c>
      <c r="E54" s="2323">
        <v>422</v>
      </c>
      <c r="F54" s="2324">
        <f t="shared" si="9"/>
        <v>0.70797962648556878</v>
      </c>
      <c r="G54" s="2324">
        <f t="shared" si="12"/>
        <v>0.78293135435992578</v>
      </c>
      <c r="H54" s="2328" t="s">
        <v>744</v>
      </c>
    </row>
    <row r="55" spans="1:8" ht="14.45" customHeight="1">
      <c r="A55" s="2288" t="s">
        <v>745</v>
      </c>
      <c r="B55" s="2319">
        <f>SUM(B56:B58)</f>
        <v>5084</v>
      </c>
      <c r="C55" s="2319">
        <f t="shared" ref="C55" si="15">SUM(C56:C58)</f>
        <v>2133</v>
      </c>
      <c r="D55" s="2319">
        <f t="shared" ref="D55:E55" si="16">SUM(D56:D58)</f>
        <v>3313</v>
      </c>
      <c r="E55" s="2319">
        <f t="shared" si="16"/>
        <v>1491</v>
      </c>
      <c r="F55" s="2320">
        <f t="shared" si="9"/>
        <v>0.65165224232887486</v>
      </c>
      <c r="G55" s="2320">
        <f t="shared" si="12"/>
        <v>0.69901547116736995</v>
      </c>
      <c r="H55" s="2327" t="s">
        <v>746</v>
      </c>
    </row>
    <row r="56" spans="1:8" ht="14.45" customHeight="1">
      <c r="A56" s="2326" t="s">
        <v>600</v>
      </c>
      <c r="B56" s="2323">
        <v>2242</v>
      </c>
      <c r="C56" s="2323">
        <v>459</v>
      </c>
      <c r="D56" s="2323">
        <v>1345</v>
      </c>
      <c r="E56" s="2323">
        <v>317</v>
      </c>
      <c r="F56" s="2324">
        <f t="shared" si="9"/>
        <v>0.5999107939339875</v>
      </c>
      <c r="G56" s="2324">
        <f t="shared" si="12"/>
        <v>0.69063180827886705</v>
      </c>
      <c r="H56" s="2328" t="s">
        <v>747</v>
      </c>
    </row>
    <row r="57" spans="1:8" ht="14.45" customHeight="1">
      <c r="A57" s="2326" t="s">
        <v>571</v>
      </c>
      <c r="B57" s="2323">
        <v>20</v>
      </c>
      <c r="C57" s="2323">
        <v>9</v>
      </c>
      <c r="D57" s="2323">
        <v>16</v>
      </c>
      <c r="E57" s="2323">
        <v>8</v>
      </c>
      <c r="F57" s="2324">
        <f t="shared" si="9"/>
        <v>0.8</v>
      </c>
      <c r="G57" s="2324">
        <f t="shared" si="12"/>
        <v>0.88888888888888884</v>
      </c>
      <c r="H57" s="2328" t="s">
        <v>748</v>
      </c>
    </row>
    <row r="58" spans="1:8" ht="14.45" customHeight="1">
      <c r="A58" s="2326" t="s">
        <v>601</v>
      </c>
      <c r="B58" s="2323">
        <v>2822</v>
      </c>
      <c r="C58" s="2323">
        <v>1665</v>
      </c>
      <c r="D58" s="2323">
        <v>1952</v>
      </c>
      <c r="E58" s="2323">
        <v>1166</v>
      </c>
      <c r="F58" s="2324">
        <f t="shared" si="9"/>
        <v>0.69170800850460668</v>
      </c>
      <c r="G58" s="2324">
        <f t="shared" si="12"/>
        <v>0.70030030030030033</v>
      </c>
      <c r="H58" s="2328" t="s">
        <v>749</v>
      </c>
    </row>
    <row r="59" spans="1:8" ht="14.1" customHeight="1">
      <c r="A59" s="2326"/>
      <c r="B59" s="2329"/>
      <c r="C59" s="2329"/>
      <c r="D59" s="2329"/>
      <c r="E59" s="2329"/>
      <c r="F59" s="2330"/>
      <c r="G59" s="2330"/>
      <c r="H59" s="2331"/>
    </row>
    <row r="60" spans="1:8" ht="14.1" customHeight="1">
      <c r="A60" s="2288" t="s">
        <v>14</v>
      </c>
      <c r="B60" s="2290">
        <f>B51+B48+B45+B37+B55</f>
        <v>490839</v>
      </c>
      <c r="C60" s="2290">
        <f>C51+C48+C45+C37+C55</f>
        <v>259592</v>
      </c>
      <c r="D60" s="2290">
        <f>D51+D48+D45+D37+D55</f>
        <v>338436</v>
      </c>
      <c r="E60" s="2290">
        <f>E51+E48+E45+E37+E55</f>
        <v>188972</v>
      </c>
      <c r="F60" s="2332">
        <f>D60/B60</f>
        <v>0.68950511267442072</v>
      </c>
      <c r="G60" s="2332">
        <f>E60/C60</f>
        <v>0.72795771826558597</v>
      </c>
      <c r="H60" s="2321" t="s">
        <v>15</v>
      </c>
    </row>
    <row r="61" spans="1:8" ht="12" customHeight="1">
      <c r="A61" s="2333"/>
      <c r="B61" s="2300"/>
      <c r="C61" s="2334"/>
      <c r="D61" s="2334"/>
      <c r="E61" s="2334"/>
      <c r="F61" s="2300"/>
      <c r="G61" s="2304"/>
      <c r="H61" s="2311"/>
    </row>
    <row r="62" spans="1:8" s="151" customFormat="1" ht="12" customHeight="1">
      <c r="A62" s="2333"/>
      <c r="B62" s="2272"/>
      <c r="C62" s="2334"/>
      <c r="D62" s="2334"/>
      <c r="E62" s="2334"/>
      <c r="F62" s="2272"/>
      <c r="G62" s="2304"/>
      <c r="H62" s="2335"/>
    </row>
    <row r="63" spans="1:8" ht="12" customHeight="1">
      <c r="A63" s="2333"/>
      <c r="B63" s="2300"/>
      <c r="C63" s="2334"/>
      <c r="D63" s="2334"/>
      <c r="E63" s="2334"/>
      <c r="F63" s="2300"/>
      <c r="G63" s="2304"/>
      <c r="H63" s="2336"/>
    </row>
    <row r="64" spans="1:8" ht="12" customHeight="1">
      <c r="A64" s="2337"/>
      <c r="B64" s="2272"/>
      <c r="C64" s="2338"/>
      <c r="D64" s="2338"/>
      <c r="E64" s="2338"/>
      <c r="F64" s="2259"/>
      <c r="G64" s="2339"/>
      <c r="H64" s="2340"/>
    </row>
    <row r="65" spans="1:8" ht="12" customHeight="1">
      <c r="A65" s="2341" t="s">
        <v>1828</v>
      </c>
      <c r="B65" s="2341"/>
      <c r="C65" s="2341"/>
      <c r="D65" s="2342"/>
      <c r="E65" s="2300"/>
      <c r="F65" s="2300"/>
      <c r="G65" s="2300"/>
      <c r="H65" s="2343" t="s">
        <v>1827</v>
      </c>
    </row>
    <row r="66" spans="1:8" ht="12" customHeight="1">
      <c r="A66" s="955"/>
      <c r="C66" s="960"/>
      <c r="D66" s="957"/>
      <c r="E66" s="957"/>
      <c r="F66" s="958"/>
      <c r="G66" s="954"/>
      <c r="H66" s="961"/>
    </row>
    <row r="67" spans="1:8" s="151" customFormat="1" ht="12" customHeight="1"/>
    <row r="68" spans="1:8" ht="12" customHeight="1"/>
    <row r="71" spans="1:8" s="151" customFormat="1" ht="12.75" customHeight="1">
      <c r="A71" s="2489"/>
      <c r="B71" s="2489"/>
      <c r="C71" s="2489"/>
      <c r="D71" s="2489"/>
      <c r="E71" s="2489"/>
      <c r="F71" s="2489"/>
      <c r="G71" s="2489"/>
      <c r="H71" s="2489"/>
    </row>
    <row r="72" spans="1:8" ht="12.75" customHeight="1"/>
    <row r="73" spans="1:8" ht="12.75" customHeight="1"/>
    <row r="74" spans="1:8" ht="12.75" customHeight="1">
      <c r="A74" s="151"/>
    </row>
    <row r="75" spans="1:8" ht="12.75" customHeight="1"/>
    <row r="76" spans="1:8" ht="12.75" customHeight="1"/>
    <row r="84" spans="1:1">
      <c r="A84" s="373"/>
    </row>
  </sheetData>
  <mergeCells count="12">
    <mergeCell ref="D8:E8"/>
    <mergeCell ref="G1:H1"/>
    <mergeCell ref="F4:H4"/>
    <mergeCell ref="D7:E7"/>
    <mergeCell ref="F7:G7"/>
    <mergeCell ref="A71:H71"/>
    <mergeCell ref="B32:C32"/>
    <mergeCell ref="D32:E32"/>
    <mergeCell ref="F32:G32"/>
    <mergeCell ref="B33:C33"/>
    <mergeCell ref="D33:E33"/>
    <mergeCell ref="F33:G33"/>
  </mergeCells>
  <pageMargins left="0.7254464285714286" right="0.78740157480314965" top="1.1811023622047245" bottom="0.98425196850393704" header="0.51181102362204722" footer="0.51181102362204722"/>
  <pageSetup paperSize="9" scale="75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>
  <sheetPr>
    <tabColor theme="9" tint="0.39997558519241921"/>
  </sheetPr>
  <dimension ref="A1:H48"/>
  <sheetViews>
    <sheetView view="pageLayout" workbookViewId="0">
      <selection activeCell="H8" sqref="H8"/>
    </sheetView>
  </sheetViews>
  <sheetFormatPr baseColWidth="10" defaultRowHeight="15"/>
  <cols>
    <col min="1" max="1" width="26.42578125" customWidth="1"/>
    <col min="2" max="3" width="7.7109375" customWidth="1"/>
    <col min="4" max="4" width="7.5703125" customWidth="1"/>
    <col min="5" max="5" width="7.42578125" customWidth="1"/>
    <col min="6" max="6" width="6.85546875" customWidth="1"/>
    <col min="7" max="7" width="7.85546875" customWidth="1"/>
    <col min="8" max="8" width="24.7109375" customWidth="1"/>
  </cols>
  <sheetData>
    <row r="1" spans="1:8">
      <c r="A1" s="1596"/>
      <c r="B1" s="1596"/>
      <c r="C1" s="1596"/>
      <c r="D1" s="1596"/>
      <c r="E1" s="1596"/>
      <c r="F1" s="1596"/>
      <c r="G1" s="1596"/>
      <c r="H1" s="1596"/>
    </row>
    <row r="2" spans="1:8" ht="22.5">
      <c r="A2" s="1604" t="s">
        <v>750</v>
      </c>
      <c r="B2" s="388"/>
      <c r="C2" s="388"/>
      <c r="D2" s="388"/>
      <c r="E2" s="388"/>
      <c r="F2" s="388"/>
      <c r="G2" s="388"/>
      <c r="H2" s="1605" t="s">
        <v>751</v>
      </c>
    </row>
    <row r="3" spans="1:8">
      <c r="A3" s="1606"/>
      <c r="B3" s="388"/>
      <c r="C3" s="388"/>
      <c r="D3" s="388"/>
      <c r="E3" s="388"/>
      <c r="F3" s="388"/>
      <c r="G3" s="388"/>
      <c r="H3" s="985"/>
    </row>
    <row r="4" spans="1:8" ht="20.25">
      <c r="A4" s="1607" t="s">
        <v>2102</v>
      </c>
      <c r="B4" s="388"/>
      <c r="C4" s="388"/>
      <c r="D4" s="388"/>
      <c r="E4" s="388"/>
      <c r="F4" s="2582" t="s">
        <v>2103</v>
      </c>
      <c r="G4" s="2582"/>
      <c r="H4" s="2582"/>
    </row>
    <row r="5" spans="1:8" ht="20.25">
      <c r="A5" s="1608" t="s">
        <v>754</v>
      </c>
      <c r="B5" s="388"/>
      <c r="C5" s="388"/>
      <c r="D5" s="388"/>
      <c r="E5" s="388"/>
      <c r="F5" s="2583" t="s">
        <v>755</v>
      </c>
      <c r="G5" s="2583"/>
      <c r="H5" s="2583"/>
    </row>
    <row r="6" spans="1:8" ht="20.25">
      <c r="A6" s="1609" t="s">
        <v>1885</v>
      </c>
      <c r="B6" s="388"/>
      <c r="C6" s="388"/>
      <c r="D6" s="388"/>
      <c r="E6" s="388"/>
      <c r="F6" s="2584" t="s">
        <v>1886</v>
      </c>
      <c r="G6" s="2584"/>
      <c r="H6" s="2584"/>
    </row>
    <row r="7" spans="1:8" ht="20.25">
      <c r="A7" s="1609"/>
      <c r="B7" s="388"/>
      <c r="C7" s="388"/>
      <c r="D7" s="388"/>
      <c r="E7" s="388"/>
      <c r="F7" s="388"/>
      <c r="G7" s="388"/>
      <c r="H7" s="1610"/>
    </row>
    <row r="8" spans="1:8" ht="15.75">
      <c r="A8" s="1759" t="s">
        <v>2357</v>
      </c>
      <c r="B8" s="1596"/>
      <c r="C8" s="1596"/>
      <c r="D8" s="1596"/>
      <c r="E8" s="1596"/>
      <c r="F8" s="1596"/>
      <c r="G8" s="1596"/>
      <c r="H8" s="1658" t="s">
        <v>2356</v>
      </c>
    </row>
    <row r="9" spans="1:8">
      <c r="A9" s="388"/>
      <c r="B9" s="1596"/>
      <c r="C9" s="1596"/>
      <c r="D9" s="1596"/>
      <c r="E9" s="1596"/>
      <c r="F9" s="1596"/>
      <c r="G9" s="1596"/>
      <c r="H9" s="985"/>
    </row>
    <row r="10" spans="1:8">
      <c r="A10" s="388"/>
      <c r="B10" s="1596"/>
      <c r="C10" s="1596"/>
      <c r="D10" s="1596"/>
      <c r="E10" s="1596"/>
      <c r="F10" s="1596"/>
      <c r="G10" s="1596"/>
      <c r="H10" s="985"/>
    </row>
    <row r="11" spans="1:8">
      <c r="A11" s="2580" t="s">
        <v>1878</v>
      </c>
      <c r="B11" s="2585" t="s">
        <v>756</v>
      </c>
      <c r="C11" s="2585"/>
      <c r="D11" s="2585" t="s">
        <v>287</v>
      </c>
      <c r="E11" s="2585"/>
      <c r="F11" s="2585" t="s">
        <v>280</v>
      </c>
      <c r="G11" s="2585"/>
      <c r="H11" s="2581" t="s">
        <v>1858</v>
      </c>
    </row>
    <row r="12" spans="1:8">
      <c r="A12" s="2580"/>
      <c r="B12" s="2585" t="s">
        <v>215</v>
      </c>
      <c r="C12" s="2585"/>
      <c r="D12" s="2585" t="s">
        <v>757</v>
      </c>
      <c r="E12" s="2585"/>
      <c r="F12" s="2585" t="s">
        <v>758</v>
      </c>
      <c r="G12" s="2585"/>
      <c r="H12" s="2581"/>
    </row>
    <row r="13" spans="1:8">
      <c r="A13" s="1596"/>
      <c r="B13" s="975" t="s">
        <v>15</v>
      </c>
      <c r="C13" s="975" t="s">
        <v>275</v>
      </c>
      <c r="D13" s="975" t="s">
        <v>15</v>
      </c>
      <c r="E13" s="975" t="s">
        <v>275</v>
      </c>
      <c r="F13" s="975" t="s">
        <v>15</v>
      </c>
      <c r="G13" s="975" t="s">
        <v>275</v>
      </c>
      <c r="H13" s="1596"/>
    </row>
    <row r="14" spans="1:8">
      <c r="A14" s="1596"/>
      <c r="B14" s="975" t="s">
        <v>14</v>
      </c>
      <c r="C14" s="975" t="s">
        <v>8</v>
      </c>
      <c r="D14" s="975" t="s">
        <v>14</v>
      </c>
      <c r="E14" s="975" t="s">
        <v>8</v>
      </c>
      <c r="F14" s="975" t="s">
        <v>14</v>
      </c>
      <c r="G14" s="975" t="s">
        <v>8</v>
      </c>
      <c r="H14" s="1596"/>
    </row>
    <row r="15" spans="1:8" ht="30">
      <c r="A15" s="1805" t="s">
        <v>1859</v>
      </c>
      <c r="B15" s="1376">
        <f>F15+D15</f>
        <v>1955</v>
      </c>
      <c r="C15" s="1376">
        <f>G15+E15</f>
        <v>831</v>
      </c>
      <c r="D15" s="1375">
        <v>1955</v>
      </c>
      <c r="E15" s="1375">
        <v>831</v>
      </c>
      <c r="F15" s="1375">
        <v>0</v>
      </c>
      <c r="G15" s="1375">
        <v>0</v>
      </c>
      <c r="H15" s="1597" t="s">
        <v>1860</v>
      </c>
    </row>
    <row r="16" spans="1:8" ht="30">
      <c r="A16" s="1805" t="s">
        <v>1861</v>
      </c>
      <c r="B16" s="1376">
        <f t="shared" ref="B16:B20" si="0">F16+D16</f>
        <v>948</v>
      </c>
      <c r="C16" s="1376">
        <f t="shared" ref="C16:C20" si="1">G16+E16</f>
        <v>664</v>
      </c>
      <c r="D16" s="1375">
        <v>428</v>
      </c>
      <c r="E16" s="1375">
        <v>298</v>
      </c>
      <c r="F16" s="1375">
        <v>520</v>
      </c>
      <c r="G16" s="1375">
        <v>366</v>
      </c>
      <c r="H16" s="1597" t="s">
        <v>1862</v>
      </c>
    </row>
    <row r="17" spans="1:8" ht="30">
      <c r="A17" s="1805" t="s">
        <v>1863</v>
      </c>
      <c r="B17" s="1376">
        <f t="shared" si="0"/>
        <v>1264</v>
      </c>
      <c r="C17" s="1376">
        <f t="shared" si="1"/>
        <v>930</v>
      </c>
      <c r="D17" s="1375">
        <v>588</v>
      </c>
      <c r="E17" s="1375">
        <v>424</v>
      </c>
      <c r="F17" s="1375">
        <v>676</v>
      </c>
      <c r="G17" s="1375">
        <v>506</v>
      </c>
      <c r="H17" s="1597" t="s">
        <v>1864</v>
      </c>
    </row>
    <row r="18" spans="1:8" ht="30">
      <c r="A18" s="1805" t="s">
        <v>753</v>
      </c>
      <c r="B18" s="1376">
        <f t="shared" si="0"/>
        <v>1161</v>
      </c>
      <c r="C18" s="1376">
        <f t="shared" si="1"/>
        <v>440</v>
      </c>
      <c r="D18" s="1375">
        <v>565</v>
      </c>
      <c r="E18" s="1375">
        <v>243</v>
      </c>
      <c r="F18" s="1375">
        <v>596</v>
      </c>
      <c r="G18" s="1375">
        <v>197</v>
      </c>
      <c r="H18" s="1597" t="s">
        <v>1865</v>
      </c>
    </row>
    <row r="19" spans="1:8" ht="45">
      <c r="A19" s="1805" t="s">
        <v>1866</v>
      </c>
      <c r="B19" s="1376">
        <f t="shared" si="0"/>
        <v>1405</v>
      </c>
      <c r="C19" s="1376">
        <f t="shared" si="1"/>
        <v>863</v>
      </c>
      <c r="D19" s="1375">
        <v>647</v>
      </c>
      <c r="E19" s="1375">
        <v>414</v>
      </c>
      <c r="F19" s="1375">
        <v>758</v>
      </c>
      <c r="G19" s="1375">
        <v>449</v>
      </c>
      <c r="H19" s="1597" t="s">
        <v>1867</v>
      </c>
    </row>
    <row r="20" spans="1:8" ht="45">
      <c r="A20" s="1805" t="s">
        <v>1868</v>
      </c>
      <c r="B20" s="1376">
        <f t="shared" si="0"/>
        <v>2159</v>
      </c>
      <c r="C20" s="1376">
        <f t="shared" si="1"/>
        <v>932</v>
      </c>
      <c r="D20" s="1375">
        <v>0</v>
      </c>
      <c r="E20" s="1375">
        <v>0</v>
      </c>
      <c r="F20" s="1375">
        <v>2159</v>
      </c>
      <c r="G20" s="1375">
        <v>932</v>
      </c>
      <c r="H20" s="1597" t="s">
        <v>1869</v>
      </c>
    </row>
    <row r="21" spans="1:8" ht="33.75" customHeight="1">
      <c r="A21" s="1806" t="s">
        <v>1870</v>
      </c>
      <c r="B21" s="1376">
        <f>SUM(B15:B20)</f>
        <v>8892</v>
      </c>
      <c r="C21" s="1376">
        <f t="shared" ref="C21:G21" si="2">SUM(C15:C20)</f>
        <v>4660</v>
      </c>
      <c r="D21" s="1376">
        <f t="shared" si="2"/>
        <v>4183</v>
      </c>
      <c r="E21" s="1376">
        <f t="shared" si="2"/>
        <v>2210</v>
      </c>
      <c r="F21" s="1376">
        <f t="shared" si="2"/>
        <v>4709</v>
      </c>
      <c r="G21" s="1376">
        <f t="shared" si="2"/>
        <v>2450</v>
      </c>
      <c r="H21" s="1598" t="s">
        <v>1871</v>
      </c>
    </row>
    <row r="22" spans="1:8">
      <c r="A22" s="966"/>
      <c r="B22" s="964"/>
      <c r="C22" s="964"/>
      <c r="D22" s="965"/>
      <c r="E22" s="965"/>
      <c r="F22" s="965"/>
      <c r="G22" s="965"/>
      <c r="H22" s="969"/>
    </row>
    <row r="23" spans="1:8">
      <c r="A23" s="966"/>
      <c r="B23" s="964"/>
      <c r="C23" s="964"/>
      <c r="D23" s="965"/>
      <c r="E23" s="965"/>
      <c r="F23" s="965"/>
      <c r="G23" s="965"/>
      <c r="H23" s="967"/>
    </row>
    <row r="24" spans="1:8">
      <c r="A24" s="966"/>
      <c r="B24" s="964"/>
      <c r="C24" s="964"/>
      <c r="D24" s="965"/>
      <c r="E24" s="965"/>
      <c r="F24" s="965"/>
      <c r="G24" s="965"/>
      <c r="H24" s="968"/>
    </row>
    <row r="25" spans="1:8">
      <c r="A25" s="966"/>
      <c r="B25" s="964"/>
      <c r="C25" s="964"/>
      <c r="D25" s="965"/>
      <c r="E25" s="965"/>
      <c r="F25" s="965"/>
      <c r="G25" s="965"/>
      <c r="H25" s="967"/>
    </row>
    <row r="26" spans="1:8">
      <c r="A26" s="966"/>
      <c r="B26" s="964"/>
      <c r="C26" s="964"/>
      <c r="D26" s="965"/>
      <c r="E26" s="965"/>
      <c r="F26" s="965"/>
      <c r="G26" s="965"/>
      <c r="H26" s="967"/>
    </row>
    <row r="27" spans="1:8">
      <c r="A27" s="966"/>
      <c r="B27" s="964"/>
      <c r="C27" s="964"/>
      <c r="D27" s="965"/>
      <c r="E27" s="965"/>
      <c r="F27" s="965"/>
      <c r="G27" s="965"/>
      <c r="H27" s="967"/>
    </row>
    <row r="28" spans="1:8">
      <c r="A28" s="966"/>
      <c r="B28" s="964"/>
      <c r="C28" s="964"/>
      <c r="D28" s="965"/>
      <c r="E28" s="965"/>
      <c r="F28" s="965"/>
      <c r="G28" s="965"/>
      <c r="H28" s="967"/>
    </row>
    <row r="29" spans="1:8">
      <c r="A29" s="966"/>
      <c r="B29" s="964"/>
      <c r="C29" s="964"/>
      <c r="D29" s="965"/>
      <c r="E29" s="965"/>
      <c r="F29" s="965"/>
      <c r="G29" s="965"/>
      <c r="H29" s="967"/>
    </row>
    <row r="30" spans="1:8">
      <c r="A30" s="966"/>
      <c r="B30" s="964"/>
      <c r="C30" s="964"/>
      <c r="D30" s="965"/>
      <c r="E30" s="965"/>
      <c r="F30" s="965"/>
      <c r="G30" s="965"/>
      <c r="H30" s="967"/>
    </row>
    <row r="31" spans="1:8">
      <c r="A31" s="966"/>
      <c r="B31" s="964"/>
      <c r="C31" s="964"/>
      <c r="D31" s="965"/>
      <c r="E31" s="965"/>
      <c r="F31" s="965"/>
      <c r="G31" s="965"/>
      <c r="H31" s="967"/>
    </row>
    <row r="32" spans="1:8">
      <c r="A32" s="966"/>
      <c r="B32" s="964"/>
      <c r="C32" s="964"/>
      <c r="D32" s="965"/>
      <c r="E32" s="965"/>
      <c r="F32" s="965"/>
      <c r="G32" s="965"/>
      <c r="H32" s="967"/>
    </row>
    <row r="33" spans="1:8">
      <c r="A33" s="966"/>
      <c r="B33" s="964"/>
      <c r="C33" s="964"/>
      <c r="D33" s="965"/>
      <c r="E33" s="965"/>
      <c r="F33" s="965"/>
      <c r="G33" s="965"/>
      <c r="H33" s="967"/>
    </row>
    <row r="34" spans="1:8">
      <c r="A34" s="978"/>
      <c r="B34" s="972"/>
      <c r="C34" s="972"/>
      <c r="D34" s="972"/>
      <c r="E34" s="972"/>
      <c r="F34" s="972"/>
      <c r="G34" s="972"/>
      <c r="H34" s="1289"/>
    </row>
    <row r="35" spans="1:8">
      <c r="A35" s="1611"/>
      <c r="B35" s="1330"/>
      <c r="C35" s="970"/>
      <c r="D35" s="972"/>
      <c r="E35" s="972"/>
      <c r="F35" s="972"/>
      <c r="G35" s="972"/>
      <c r="H35" s="388"/>
    </row>
    <row r="36" spans="1:8">
      <c r="A36" s="1611"/>
      <c r="B36" s="956"/>
      <c r="C36" s="971"/>
      <c r="D36" s="972"/>
      <c r="E36" s="972"/>
      <c r="F36" s="972"/>
      <c r="G36" s="972"/>
      <c r="H36" s="388"/>
    </row>
    <row r="37" spans="1:8">
      <c r="A37" s="1611"/>
      <c r="B37" s="956"/>
      <c r="C37" s="971"/>
      <c r="D37" s="972"/>
      <c r="E37" s="972"/>
      <c r="F37" s="972"/>
      <c r="G37" s="972"/>
      <c r="H37" s="388"/>
    </row>
    <row r="38" spans="1:8">
      <c r="A38" s="388"/>
      <c r="B38" s="388"/>
      <c r="C38" s="388"/>
      <c r="D38" s="388"/>
      <c r="E38" s="388"/>
      <c r="F38" s="388"/>
      <c r="G38" s="388"/>
      <c r="H38" s="985"/>
    </row>
    <row r="39" spans="1:8">
      <c r="A39" s="1612" t="s">
        <v>1828</v>
      </c>
      <c r="B39" s="1612"/>
      <c r="C39" s="1612"/>
      <c r="D39" s="1613"/>
      <c r="E39" s="958"/>
      <c r="F39" s="958"/>
      <c r="G39" s="958"/>
      <c r="H39" s="1614" t="s">
        <v>1827</v>
      </c>
    </row>
    <row r="40" spans="1:8">
      <c r="A40" s="151"/>
      <c r="B40" s="151"/>
      <c r="C40" s="151"/>
      <c r="D40" s="151"/>
      <c r="E40" s="151"/>
      <c r="F40" s="151"/>
      <c r="G40" s="151"/>
      <c r="H40" s="167"/>
    </row>
    <row r="41" spans="1:8">
      <c r="A41" s="151"/>
      <c r="B41" s="151"/>
      <c r="C41" s="151"/>
      <c r="D41" s="151"/>
      <c r="E41" s="151"/>
      <c r="F41" s="151"/>
      <c r="G41" s="151"/>
      <c r="H41" s="167"/>
    </row>
    <row r="42" spans="1:8">
      <c r="A42" s="151"/>
      <c r="B42" s="151"/>
      <c r="C42" s="151"/>
      <c r="D42" s="151"/>
      <c r="E42" s="151"/>
      <c r="F42" s="151"/>
      <c r="G42" s="151"/>
      <c r="H42" s="167"/>
    </row>
    <row r="43" spans="1:8">
      <c r="A43" s="151"/>
      <c r="B43" s="151"/>
      <c r="C43" s="151"/>
      <c r="D43" s="151"/>
      <c r="E43" s="151"/>
      <c r="F43" s="151"/>
      <c r="G43" s="151"/>
      <c r="H43" s="167"/>
    </row>
    <row r="44" spans="1:8">
      <c r="A44" s="151"/>
      <c r="B44" s="151"/>
      <c r="C44" s="151"/>
      <c r="D44" s="151"/>
      <c r="E44" s="151"/>
      <c r="F44" s="151"/>
      <c r="G44" s="151"/>
      <c r="H44" s="167"/>
    </row>
    <row r="45" spans="1:8">
      <c r="A45" s="611"/>
      <c r="B45" s="151"/>
      <c r="C45" s="151"/>
      <c r="D45" s="151"/>
      <c r="E45" s="151"/>
      <c r="F45" s="151"/>
      <c r="G45" s="151"/>
      <c r="H45" s="658"/>
    </row>
    <row r="46" spans="1:8">
      <c r="A46" s="151"/>
      <c r="B46" s="151"/>
      <c r="C46" s="151"/>
      <c r="D46" s="151"/>
      <c r="E46" s="151"/>
      <c r="F46" s="151"/>
      <c r="G46" s="151"/>
      <c r="H46" s="151"/>
    </row>
    <row r="47" spans="1:8">
      <c r="A47" s="1365"/>
      <c r="B47" s="1365"/>
      <c r="C47" s="1365"/>
      <c r="D47" s="1365"/>
      <c r="E47" s="1365"/>
      <c r="F47" s="1365"/>
      <c r="G47" s="1365"/>
      <c r="H47" s="1365"/>
    </row>
    <row r="48" spans="1:8">
      <c r="A48" s="151"/>
      <c r="B48" s="151"/>
      <c r="C48" s="151"/>
      <c r="D48" s="151"/>
      <c r="E48" s="151"/>
      <c r="F48" s="151"/>
      <c r="G48" s="151"/>
      <c r="H48" s="167"/>
    </row>
  </sheetData>
  <mergeCells count="11">
    <mergeCell ref="A11:A12"/>
    <mergeCell ref="H11:H12"/>
    <mergeCell ref="F4:H4"/>
    <mergeCell ref="F5:H5"/>
    <mergeCell ref="F6:H6"/>
    <mergeCell ref="B11:C11"/>
    <mergeCell ref="D11:E11"/>
    <mergeCell ref="F11:G11"/>
    <mergeCell ref="B12:C12"/>
    <mergeCell ref="D12:E12"/>
    <mergeCell ref="F12:G12"/>
  </mergeCells>
  <conditionalFormatting sqref="B43:C43">
    <cfRule type="cellIs" dxfId="2" priority="1" operator="equal">
      <formula>1</formula>
    </cfRule>
  </conditionalFormatting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>
  <sheetPr>
    <tabColor theme="9" tint="0.39997558519241921"/>
  </sheetPr>
  <dimension ref="A1:F60"/>
  <sheetViews>
    <sheetView showGridLines="0" view="pageLayout" zoomScale="70" zoomScalePageLayoutView="70" workbookViewId="0">
      <selection activeCell="F9" sqref="F9"/>
    </sheetView>
  </sheetViews>
  <sheetFormatPr baseColWidth="10" defaultRowHeight="12.75"/>
  <cols>
    <col min="1" max="1" width="43.5703125" style="151" customWidth="1"/>
    <col min="2" max="2" width="11.7109375" style="151" customWidth="1"/>
    <col min="3" max="5" width="11.42578125" style="193" customWidth="1"/>
    <col min="6" max="6" width="41.5703125" style="151" customWidth="1"/>
    <col min="7" max="245" width="11.42578125" style="151"/>
    <col min="246" max="246" width="42.7109375" style="151" customWidth="1"/>
    <col min="247" max="249" width="10.140625" style="151" customWidth="1"/>
    <col min="250" max="250" width="31.7109375" style="151" customWidth="1"/>
    <col min="251" max="251" width="11.85546875" style="151" customWidth="1"/>
    <col min="252" max="501" width="11.42578125" style="151"/>
    <col min="502" max="502" width="42.7109375" style="151" customWidth="1"/>
    <col min="503" max="505" width="10.140625" style="151" customWidth="1"/>
    <col min="506" max="506" width="31.7109375" style="151" customWidth="1"/>
    <col min="507" max="507" width="11.85546875" style="151" customWidth="1"/>
    <col min="508" max="757" width="11.42578125" style="151"/>
    <col min="758" max="758" width="42.7109375" style="151" customWidth="1"/>
    <col min="759" max="761" width="10.140625" style="151" customWidth="1"/>
    <col min="762" max="762" width="31.7109375" style="151" customWidth="1"/>
    <col min="763" max="763" width="11.85546875" style="151" customWidth="1"/>
    <col min="764" max="1013" width="11.42578125" style="151"/>
    <col min="1014" max="1014" width="42.7109375" style="151" customWidth="1"/>
    <col min="1015" max="1017" width="10.140625" style="151" customWidth="1"/>
    <col min="1018" max="1018" width="31.7109375" style="151" customWidth="1"/>
    <col min="1019" max="1019" width="11.85546875" style="151" customWidth="1"/>
    <col min="1020" max="1269" width="11.42578125" style="151"/>
    <col min="1270" max="1270" width="42.7109375" style="151" customWidth="1"/>
    <col min="1271" max="1273" width="10.140625" style="151" customWidth="1"/>
    <col min="1274" max="1274" width="31.7109375" style="151" customWidth="1"/>
    <col min="1275" max="1275" width="11.85546875" style="151" customWidth="1"/>
    <col min="1276" max="1525" width="11.42578125" style="151"/>
    <col min="1526" max="1526" width="42.7109375" style="151" customWidth="1"/>
    <col min="1527" max="1529" width="10.140625" style="151" customWidth="1"/>
    <col min="1530" max="1530" width="31.7109375" style="151" customWidth="1"/>
    <col min="1531" max="1531" width="11.85546875" style="151" customWidth="1"/>
    <col min="1532" max="1781" width="11.42578125" style="151"/>
    <col min="1782" max="1782" width="42.7109375" style="151" customWidth="1"/>
    <col min="1783" max="1785" width="10.140625" style="151" customWidth="1"/>
    <col min="1786" max="1786" width="31.7109375" style="151" customWidth="1"/>
    <col min="1787" max="1787" width="11.85546875" style="151" customWidth="1"/>
    <col min="1788" max="2037" width="11.42578125" style="151"/>
    <col min="2038" max="2038" width="42.7109375" style="151" customWidth="1"/>
    <col min="2039" max="2041" width="10.140625" style="151" customWidth="1"/>
    <col min="2042" max="2042" width="31.7109375" style="151" customWidth="1"/>
    <col min="2043" max="2043" width="11.85546875" style="151" customWidth="1"/>
    <col min="2044" max="2293" width="11.42578125" style="151"/>
    <col min="2294" max="2294" width="42.7109375" style="151" customWidth="1"/>
    <col min="2295" max="2297" width="10.140625" style="151" customWidth="1"/>
    <col min="2298" max="2298" width="31.7109375" style="151" customWidth="1"/>
    <col min="2299" max="2299" width="11.85546875" style="151" customWidth="1"/>
    <col min="2300" max="2549" width="11.42578125" style="151"/>
    <col min="2550" max="2550" width="42.7109375" style="151" customWidth="1"/>
    <col min="2551" max="2553" width="10.140625" style="151" customWidth="1"/>
    <col min="2554" max="2554" width="31.7109375" style="151" customWidth="1"/>
    <col min="2555" max="2555" width="11.85546875" style="151" customWidth="1"/>
    <col min="2556" max="2805" width="11.42578125" style="151"/>
    <col min="2806" max="2806" width="42.7109375" style="151" customWidth="1"/>
    <col min="2807" max="2809" width="10.140625" style="151" customWidth="1"/>
    <col min="2810" max="2810" width="31.7109375" style="151" customWidth="1"/>
    <col min="2811" max="2811" width="11.85546875" style="151" customWidth="1"/>
    <col min="2812" max="3061" width="11.42578125" style="151"/>
    <col min="3062" max="3062" width="42.7109375" style="151" customWidth="1"/>
    <col min="3063" max="3065" width="10.140625" style="151" customWidth="1"/>
    <col min="3066" max="3066" width="31.7109375" style="151" customWidth="1"/>
    <col min="3067" max="3067" width="11.85546875" style="151" customWidth="1"/>
    <col min="3068" max="3317" width="11.42578125" style="151"/>
    <col min="3318" max="3318" width="42.7109375" style="151" customWidth="1"/>
    <col min="3319" max="3321" width="10.140625" style="151" customWidth="1"/>
    <col min="3322" max="3322" width="31.7109375" style="151" customWidth="1"/>
    <col min="3323" max="3323" width="11.85546875" style="151" customWidth="1"/>
    <col min="3324" max="3573" width="11.42578125" style="151"/>
    <col min="3574" max="3574" width="42.7109375" style="151" customWidth="1"/>
    <col min="3575" max="3577" width="10.140625" style="151" customWidth="1"/>
    <col min="3578" max="3578" width="31.7109375" style="151" customWidth="1"/>
    <col min="3579" max="3579" width="11.85546875" style="151" customWidth="1"/>
    <col min="3580" max="3829" width="11.42578125" style="151"/>
    <col min="3830" max="3830" width="42.7109375" style="151" customWidth="1"/>
    <col min="3831" max="3833" width="10.140625" style="151" customWidth="1"/>
    <col min="3834" max="3834" width="31.7109375" style="151" customWidth="1"/>
    <col min="3835" max="3835" width="11.85546875" style="151" customWidth="1"/>
    <col min="3836" max="4085" width="11.42578125" style="151"/>
    <col min="4086" max="4086" width="42.7109375" style="151" customWidth="1"/>
    <col min="4087" max="4089" width="10.140625" style="151" customWidth="1"/>
    <col min="4090" max="4090" width="31.7109375" style="151" customWidth="1"/>
    <col min="4091" max="4091" width="11.85546875" style="151" customWidth="1"/>
    <col min="4092" max="4341" width="11.42578125" style="151"/>
    <col min="4342" max="4342" width="42.7109375" style="151" customWidth="1"/>
    <col min="4343" max="4345" width="10.140625" style="151" customWidth="1"/>
    <col min="4346" max="4346" width="31.7109375" style="151" customWidth="1"/>
    <col min="4347" max="4347" width="11.85546875" style="151" customWidth="1"/>
    <col min="4348" max="4597" width="11.42578125" style="151"/>
    <col min="4598" max="4598" width="42.7109375" style="151" customWidth="1"/>
    <col min="4599" max="4601" width="10.140625" style="151" customWidth="1"/>
    <col min="4602" max="4602" width="31.7109375" style="151" customWidth="1"/>
    <col min="4603" max="4603" width="11.85546875" style="151" customWidth="1"/>
    <col min="4604" max="4853" width="11.42578125" style="151"/>
    <col min="4854" max="4854" width="42.7109375" style="151" customWidth="1"/>
    <col min="4855" max="4857" width="10.140625" style="151" customWidth="1"/>
    <col min="4858" max="4858" width="31.7109375" style="151" customWidth="1"/>
    <col min="4859" max="4859" width="11.85546875" style="151" customWidth="1"/>
    <col min="4860" max="5109" width="11.42578125" style="151"/>
    <col min="5110" max="5110" width="42.7109375" style="151" customWidth="1"/>
    <col min="5111" max="5113" width="10.140625" style="151" customWidth="1"/>
    <col min="5114" max="5114" width="31.7109375" style="151" customWidth="1"/>
    <col min="5115" max="5115" width="11.85546875" style="151" customWidth="1"/>
    <col min="5116" max="5365" width="11.42578125" style="151"/>
    <col min="5366" max="5366" width="42.7109375" style="151" customWidth="1"/>
    <col min="5367" max="5369" width="10.140625" style="151" customWidth="1"/>
    <col min="5370" max="5370" width="31.7109375" style="151" customWidth="1"/>
    <col min="5371" max="5371" width="11.85546875" style="151" customWidth="1"/>
    <col min="5372" max="5621" width="11.42578125" style="151"/>
    <col min="5622" max="5622" width="42.7109375" style="151" customWidth="1"/>
    <col min="5623" max="5625" width="10.140625" style="151" customWidth="1"/>
    <col min="5626" max="5626" width="31.7109375" style="151" customWidth="1"/>
    <col min="5627" max="5627" width="11.85546875" style="151" customWidth="1"/>
    <col min="5628" max="5877" width="11.42578125" style="151"/>
    <col min="5878" max="5878" width="42.7109375" style="151" customWidth="1"/>
    <col min="5879" max="5881" width="10.140625" style="151" customWidth="1"/>
    <col min="5882" max="5882" width="31.7109375" style="151" customWidth="1"/>
    <col min="5883" max="5883" width="11.85546875" style="151" customWidth="1"/>
    <col min="5884" max="6133" width="11.42578125" style="151"/>
    <col min="6134" max="6134" width="42.7109375" style="151" customWidth="1"/>
    <col min="6135" max="6137" width="10.140625" style="151" customWidth="1"/>
    <col min="6138" max="6138" width="31.7109375" style="151" customWidth="1"/>
    <col min="6139" max="6139" width="11.85546875" style="151" customWidth="1"/>
    <col min="6140" max="6389" width="11.42578125" style="151"/>
    <col min="6390" max="6390" width="42.7109375" style="151" customWidth="1"/>
    <col min="6391" max="6393" width="10.140625" style="151" customWidth="1"/>
    <col min="6394" max="6394" width="31.7109375" style="151" customWidth="1"/>
    <col min="6395" max="6395" width="11.85546875" style="151" customWidth="1"/>
    <col min="6396" max="6645" width="11.42578125" style="151"/>
    <col min="6646" max="6646" width="42.7109375" style="151" customWidth="1"/>
    <col min="6647" max="6649" width="10.140625" style="151" customWidth="1"/>
    <col min="6650" max="6650" width="31.7109375" style="151" customWidth="1"/>
    <col min="6651" max="6651" width="11.85546875" style="151" customWidth="1"/>
    <col min="6652" max="6901" width="11.42578125" style="151"/>
    <col min="6902" max="6902" width="42.7109375" style="151" customWidth="1"/>
    <col min="6903" max="6905" width="10.140625" style="151" customWidth="1"/>
    <col min="6906" max="6906" width="31.7109375" style="151" customWidth="1"/>
    <col min="6907" max="6907" width="11.85546875" style="151" customWidth="1"/>
    <col min="6908" max="7157" width="11.42578125" style="151"/>
    <col min="7158" max="7158" width="42.7109375" style="151" customWidth="1"/>
    <col min="7159" max="7161" width="10.140625" style="151" customWidth="1"/>
    <col min="7162" max="7162" width="31.7109375" style="151" customWidth="1"/>
    <col min="7163" max="7163" width="11.85546875" style="151" customWidth="1"/>
    <col min="7164" max="7413" width="11.42578125" style="151"/>
    <col min="7414" max="7414" width="42.7109375" style="151" customWidth="1"/>
    <col min="7415" max="7417" width="10.140625" style="151" customWidth="1"/>
    <col min="7418" max="7418" width="31.7109375" style="151" customWidth="1"/>
    <col min="7419" max="7419" width="11.85546875" style="151" customWidth="1"/>
    <col min="7420" max="7669" width="11.42578125" style="151"/>
    <col min="7670" max="7670" width="42.7109375" style="151" customWidth="1"/>
    <col min="7671" max="7673" width="10.140625" style="151" customWidth="1"/>
    <col min="7674" max="7674" width="31.7109375" style="151" customWidth="1"/>
    <col min="7675" max="7675" width="11.85546875" style="151" customWidth="1"/>
    <col min="7676" max="7925" width="11.42578125" style="151"/>
    <col min="7926" max="7926" width="42.7109375" style="151" customWidth="1"/>
    <col min="7927" max="7929" width="10.140625" style="151" customWidth="1"/>
    <col min="7930" max="7930" width="31.7109375" style="151" customWidth="1"/>
    <col min="7931" max="7931" width="11.85546875" style="151" customWidth="1"/>
    <col min="7932" max="8181" width="11.42578125" style="151"/>
    <col min="8182" max="8182" width="42.7109375" style="151" customWidth="1"/>
    <col min="8183" max="8185" width="10.140625" style="151" customWidth="1"/>
    <col min="8186" max="8186" width="31.7109375" style="151" customWidth="1"/>
    <col min="8187" max="8187" width="11.85546875" style="151" customWidth="1"/>
    <col min="8188" max="8437" width="11.42578125" style="151"/>
    <col min="8438" max="8438" width="42.7109375" style="151" customWidth="1"/>
    <col min="8439" max="8441" width="10.140625" style="151" customWidth="1"/>
    <col min="8442" max="8442" width="31.7109375" style="151" customWidth="1"/>
    <col min="8443" max="8443" width="11.85546875" style="151" customWidth="1"/>
    <col min="8444" max="8693" width="11.42578125" style="151"/>
    <col min="8694" max="8694" width="42.7109375" style="151" customWidth="1"/>
    <col min="8695" max="8697" width="10.140625" style="151" customWidth="1"/>
    <col min="8698" max="8698" width="31.7109375" style="151" customWidth="1"/>
    <col min="8699" max="8699" width="11.85546875" style="151" customWidth="1"/>
    <col min="8700" max="8949" width="11.42578125" style="151"/>
    <col min="8950" max="8950" width="42.7109375" style="151" customWidth="1"/>
    <col min="8951" max="8953" width="10.140625" style="151" customWidth="1"/>
    <col min="8954" max="8954" width="31.7109375" style="151" customWidth="1"/>
    <col min="8955" max="8955" width="11.85546875" style="151" customWidth="1"/>
    <col min="8956" max="9205" width="11.42578125" style="151"/>
    <col min="9206" max="9206" width="42.7109375" style="151" customWidth="1"/>
    <col min="9207" max="9209" width="10.140625" style="151" customWidth="1"/>
    <col min="9210" max="9210" width="31.7109375" style="151" customWidth="1"/>
    <col min="9211" max="9211" width="11.85546875" style="151" customWidth="1"/>
    <col min="9212" max="9461" width="11.42578125" style="151"/>
    <col min="9462" max="9462" width="42.7109375" style="151" customWidth="1"/>
    <col min="9463" max="9465" width="10.140625" style="151" customWidth="1"/>
    <col min="9466" max="9466" width="31.7109375" style="151" customWidth="1"/>
    <col min="9467" max="9467" width="11.85546875" style="151" customWidth="1"/>
    <col min="9468" max="9717" width="11.42578125" style="151"/>
    <col min="9718" max="9718" width="42.7109375" style="151" customWidth="1"/>
    <col min="9719" max="9721" width="10.140625" style="151" customWidth="1"/>
    <col min="9722" max="9722" width="31.7109375" style="151" customWidth="1"/>
    <col min="9723" max="9723" width="11.85546875" style="151" customWidth="1"/>
    <col min="9724" max="9973" width="11.42578125" style="151"/>
    <col min="9974" max="9974" width="42.7109375" style="151" customWidth="1"/>
    <col min="9975" max="9977" width="10.140625" style="151" customWidth="1"/>
    <col min="9978" max="9978" width="31.7109375" style="151" customWidth="1"/>
    <col min="9979" max="9979" width="11.85546875" style="151" customWidth="1"/>
    <col min="9980" max="10229" width="11.42578125" style="151"/>
    <col min="10230" max="10230" width="42.7109375" style="151" customWidth="1"/>
    <col min="10231" max="10233" width="10.140625" style="151" customWidth="1"/>
    <col min="10234" max="10234" width="31.7109375" style="151" customWidth="1"/>
    <col min="10235" max="10235" width="11.85546875" style="151" customWidth="1"/>
    <col min="10236" max="10485" width="11.42578125" style="151"/>
    <col min="10486" max="10486" width="42.7109375" style="151" customWidth="1"/>
    <col min="10487" max="10489" width="10.140625" style="151" customWidth="1"/>
    <col min="10490" max="10490" width="31.7109375" style="151" customWidth="1"/>
    <col min="10491" max="10491" width="11.85546875" style="151" customWidth="1"/>
    <col min="10492" max="10741" width="11.42578125" style="151"/>
    <col min="10742" max="10742" width="42.7109375" style="151" customWidth="1"/>
    <col min="10743" max="10745" width="10.140625" style="151" customWidth="1"/>
    <col min="10746" max="10746" width="31.7109375" style="151" customWidth="1"/>
    <col min="10747" max="10747" width="11.85546875" style="151" customWidth="1"/>
    <col min="10748" max="10997" width="11.42578125" style="151"/>
    <col min="10998" max="10998" width="42.7109375" style="151" customWidth="1"/>
    <col min="10999" max="11001" width="10.140625" style="151" customWidth="1"/>
    <col min="11002" max="11002" width="31.7109375" style="151" customWidth="1"/>
    <col min="11003" max="11003" width="11.85546875" style="151" customWidth="1"/>
    <col min="11004" max="11253" width="11.42578125" style="151"/>
    <col min="11254" max="11254" width="42.7109375" style="151" customWidth="1"/>
    <col min="11255" max="11257" width="10.140625" style="151" customWidth="1"/>
    <col min="11258" max="11258" width="31.7109375" style="151" customWidth="1"/>
    <col min="11259" max="11259" width="11.85546875" style="151" customWidth="1"/>
    <col min="11260" max="11509" width="11.42578125" style="151"/>
    <col min="11510" max="11510" width="42.7109375" style="151" customWidth="1"/>
    <col min="11511" max="11513" width="10.140625" style="151" customWidth="1"/>
    <col min="11514" max="11514" width="31.7109375" style="151" customWidth="1"/>
    <col min="11515" max="11515" width="11.85546875" style="151" customWidth="1"/>
    <col min="11516" max="11765" width="11.42578125" style="151"/>
    <col min="11766" max="11766" width="42.7109375" style="151" customWidth="1"/>
    <col min="11767" max="11769" width="10.140625" style="151" customWidth="1"/>
    <col min="11770" max="11770" width="31.7109375" style="151" customWidth="1"/>
    <col min="11771" max="11771" width="11.85546875" style="151" customWidth="1"/>
    <col min="11772" max="12021" width="11.42578125" style="151"/>
    <col min="12022" max="12022" width="42.7109375" style="151" customWidth="1"/>
    <col min="12023" max="12025" width="10.140625" style="151" customWidth="1"/>
    <col min="12026" max="12026" width="31.7109375" style="151" customWidth="1"/>
    <col min="12027" max="12027" width="11.85546875" style="151" customWidth="1"/>
    <col min="12028" max="12277" width="11.42578125" style="151"/>
    <col min="12278" max="12278" width="42.7109375" style="151" customWidth="1"/>
    <col min="12279" max="12281" width="10.140625" style="151" customWidth="1"/>
    <col min="12282" max="12282" width="31.7109375" style="151" customWidth="1"/>
    <col min="12283" max="12283" width="11.85546875" style="151" customWidth="1"/>
    <col min="12284" max="12533" width="11.42578125" style="151"/>
    <col min="12534" max="12534" width="42.7109375" style="151" customWidth="1"/>
    <col min="12535" max="12537" width="10.140625" style="151" customWidth="1"/>
    <col min="12538" max="12538" width="31.7109375" style="151" customWidth="1"/>
    <col min="12539" max="12539" width="11.85546875" style="151" customWidth="1"/>
    <col min="12540" max="12789" width="11.42578125" style="151"/>
    <col min="12790" max="12790" width="42.7109375" style="151" customWidth="1"/>
    <col min="12791" max="12793" width="10.140625" style="151" customWidth="1"/>
    <col min="12794" max="12794" width="31.7109375" style="151" customWidth="1"/>
    <col min="12795" max="12795" width="11.85546875" style="151" customWidth="1"/>
    <col min="12796" max="13045" width="11.42578125" style="151"/>
    <col min="13046" max="13046" width="42.7109375" style="151" customWidth="1"/>
    <col min="13047" max="13049" width="10.140625" style="151" customWidth="1"/>
    <col min="13050" max="13050" width="31.7109375" style="151" customWidth="1"/>
    <col min="13051" max="13051" width="11.85546875" style="151" customWidth="1"/>
    <col min="13052" max="13301" width="11.42578125" style="151"/>
    <col min="13302" max="13302" width="42.7109375" style="151" customWidth="1"/>
    <col min="13303" max="13305" width="10.140625" style="151" customWidth="1"/>
    <col min="13306" max="13306" width="31.7109375" style="151" customWidth="1"/>
    <col min="13307" max="13307" width="11.85546875" style="151" customWidth="1"/>
    <col min="13308" max="13557" width="11.42578125" style="151"/>
    <col min="13558" max="13558" width="42.7109375" style="151" customWidth="1"/>
    <col min="13559" max="13561" width="10.140625" style="151" customWidth="1"/>
    <col min="13562" max="13562" width="31.7109375" style="151" customWidth="1"/>
    <col min="13563" max="13563" width="11.85546875" style="151" customWidth="1"/>
    <col min="13564" max="13813" width="11.42578125" style="151"/>
    <col min="13814" max="13814" width="42.7109375" style="151" customWidth="1"/>
    <col min="13815" max="13817" width="10.140625" style="151" customWidth="1"/>
    <col min="13818" max="13818" width="31.7109375" style="151" customWidth="1"/>
    <col min="13819" max="13819" width="11.85546875" style="151" customWidth="1"/>
    <col min="13820" max="14069" width="11.42578125" style="151"/>
    <col min="14070" max="14070" width="42.7109375" style="151" customWidth="1"/>
    <col min="14071" max="14073" width="10.140625" style="151" customWidth="1"/>
    <col min="14074" max="14074" width="31.7109375" style="151" customWidth="1"/>
    <col min="14075" max="14075" width="11.85546875" style="151" customWidth="1"/>
    <col min="14076" max="14325" width="11.42578125" style="151"/>
    <col min="14326" max="14326" width="42.7109375" style="151" customWidth="1"/>
    <col min="14327" max="14329" width="10.140625" style="151" customWidth="1"/>
    <col min="14330" max="14330" width="31.7109375" style="151" customWidth="1"/>
    <col min="14331" max="14331" width="11.85546875" style="151" customWidth="1"/>
    <col min="14332" max="14581" width="11.42578125" style="151"/>
    <col min="14582" max="14582" width="42.7109375" style="151" customWidth="1"/>
    <col min="14583" max="14585" width="10.140625" style="151" customWidth="1"/>
    <col min="14586" max="14586" width="31.7109375" style="151" customWidth="1"/>
    <col min="14587" max="14587" width="11.85546875" style="151" customWidth="1"/>
    <col min="14588" max="14837" width="11.42578125" style="151"/>
    <col min="14838" max="14838" width="42.7109375" style="151" customWidth="1"/>
    <col min="14839" max="14841" width="10.140625" style="151" customWidth="1"/>
    <col min="14842" max="14842" width="31.7109375" style="151" customWidth="1"/>
    <col min="14843" max="14843" width="11.85546875" style="151" customWidth="1"/>
    <col min="14844" max="15093" width="11.42578125" style="151"/>
    <col min="15094" max="15094" width="42.7109375" style="151" customWidth="1"/>
    <col min="15095" max="15097" width="10.140625" style="151" customWidth="1"/>
    <col min="15098" max="15098" width="31.7109375" style="151" customWidth="1"/>
    <col min="15099" max="15099" width="11.85546875" style="151" customWidth="1"/>
    <col min="15100" max="15349" width="11.42578125" style="151"/>
    <col min="15350" max="15350" width="42.7109375" style="151" customWidth="1"/>
    <col min="15351" max="15353" width="10.140625" style="151" customWidth="1"/>
    <col min="15354" max="15354" width="31.7109375" style="151" customWidth="1"/>
    <col min="15355" max="15355" width="11.85546875" style="151" customWidth="1"/>
    <col min="15356" max="15605" width="11.42578125" style="151"/>
    <col min="15606" max="15606" width="42.7109375" style="151" customWidth="1"/>
    <col min="15607" max="15609" width="10.140625" style="151" customWidth="1"/>
    <col min="15610" max="15610" width="31.7109375" style="151" customWidth="1"/>
    <col min="15611" max="15611" width="11.85546875" style="151" customWidth="1"/>
    <col min="15612" max="15861" width="11.42578125" style="151"/>
    <col min="15862" max="15862" width="42.7109375" style="151" customWidth="1"/>
    <col min="15863" max="15865" width="10.140625" style="151" customWidth="1"/>
    <col min="15866" max="15866" width="31.7109375" style="151" customWidth="1"/>
    <col min="15867" max="15867" width="11.85546875" style="151" customWidth="1"/>
    <col min="15868" max="16117" width="11.42578125" style="151"/>
    <col min="16118" max="16118" width="42.7109375" style="151" customWidth="1"/>
    <col min="16119" max="16121" width="10.140625" style="151" customWidth="1"/>
    <col min="16122" max="16122" width="31.7109375" style="151" customWidth="1"/>
    <col min="16123" max="16123" width="11.85546875" style="151" customWidth="1"/>
    <col min="16124" max="16372" width="11.42578125" style="151"/>
    <col min="16373" max="16376" width="11.42578125" style="151" customWidth="1"/>
    <col min="16377" max="16384" width="11.42578125" style="151"/>
  </cols>
  <sheetData>
    <row r="1" spans="1:6" ht="24.75" customHeight="1">
      <c r="A1" s="1602" t="s">
        <v>750</v>
      </c>
      <c r="B1" s="1602"/>
      <c r="C1" s="1603"/>
      <c r="D1" s="1603"/>
      <c r="E1" s="1603"/>
      <c r="F1" s="1575" t="s">
        <v>751</v>
      </c>
    </row>
    <row r="2" spans="1:6" ht="18.95" customHeight="1">
      <c r="A2" s="784"/>
      <c r="B2" s="784"/>
      <c r="F2" s="167"/>
    </row>
    <row r="3" spans="1:6" ht="24" customHeight="1">
      <c r="A3" s="1593"/>
      <c r="B3" s="1592"/>
      <c r="C3" s="1591"/>
      <c r="D3" s="1591"/>
      <c r="E3" s="1591"/>
      <c r="F3" s="1594"/>
    </row>
    <row r="4" spans="1:6" ht="18" customHeight="1">
      <c r="A4" s="1599" t="s">
        <v>1879</v>
      </c>
      <c r="B4" s="1600"/>
      <c r="C4" s="1601"/>
      <c r="D4" s="1601"/>
      <c r="E4" s="2587" t="s">
        <v>1888</v>
      </c>
      <c r="F4" s="2587"/>
    </row>
    <row r="5" spans="1:6" ht="18" customHeight="1">
      <c r="A5" s="1599" t="s">
        <v>2104</v>
      </c>
      <c r="B5" s="1600"/>
      <c r="C5" s="1601"/>
      <c r="D5" s="1601"/>
      <c r="E5" s="2588" t="s">
        <v>2106</v>
      </c>
      <c r="F5" s="2588"/>
    </row>
    <row r="6" spans="1:6" ht="22.5" customHeight="1">
      <c r="A6" s="1371" t="s">
        <v>2105</v>
      </c>
      <c r="B6" s="786"/>
      <c r="E6" s="1366"/>
      <c r="F6" s="1576" t="s">
        <v>2107</v>
      </c>
    </row>
    <row r="7" spans="1:6" ht="12.75" customHeight="1">
      <c r="F7" s="167"/>
    </row>
    <row r="8" spans="1:6" ht="12.75" customHeight="1">
      <c r="F8" s="167"/>
    </row>
    <row r="9" spans="1:6" ht="18" customHeight="1">
      <c r="A9" s="1759" t="s">
        <v>2357</v>
      </c>
      <c r="F9" s="1658" t="s">
        <v>2356</v>
      </c>
    </row>
    <row r="10" spans="1:6" ht="12.75" customHeight="1">
      <c r="F10" s="167"/>
    </row>
    <row r="11" spans="1:6" ht="28.5" customHeight="1">
      <c r="A11" s="380" t="s">
        <v>1880</v>
      </c>
      <c r="B11" s="385" t="s">
        <v>374</v>
      </c>
      <c r="C11" s="1351"/>
      <c r="D11" s="385" t="s">
        <v>1883</v>
      </c>
      <c r="E11" s="1591"/>
      <c r="F11" s="1595" t="s">
        <v>1884</v>
      </c>
    </row>
    <row r="12" spans="1:6" ht="28.5" customHeight="1">
      <c r="A12" s="1351"/>
      <c r="B12" s="385" t="s">
        <v>1881</v>
      </c>
      <c r="C12" s="1351"/>
      <c r="D12" s="385" t="s">
        <v>1872</v>
      </c>
      <c r="E12" s="1591"/>
      <c r="F12" s="1352"/>
    </row>
    <row r="13" spans="1:6" ht="28.5" customHeight="1">
      <c r="A13" s="1372" t="s">
        <v>690</v>
      </c>
      <c r="B13" s="1808">
        <v>644</v>
      </c>
      <c r="C13" s="1807"/>
      <c r="D13" s="1808">
        <v>20</v>
      </c>
      <c r="E13" s="1591"/>
      <c r="F13" s="1372" t="s">
        <v>691</v>
      </c>
    </row>
    <row r="14" spans="1:6" ht="28.5" customHeight="1">
      <c r="A14" s="1372" t="s">
        <v>1346</v>
      </c>
      <c r="B14" s="1808">
        <v>418</v>
      </c>
      <c r="C14" s="1807"/>
      <c r="D14" s="1808">
        <v>14</v>
      </c>
      <c r="E14" s="1591"/>
      <c r="F14" s="1372" t="s">
        <v>54</v>
      </c>
    </row>
    <row r="15" spans="1:6" ht="28.5" customHeight="1">
      <c r="A15" s="1372" t="s">
        <v>693</v>
      </c>
      <c r="B15" s="1808">
        <v>1356</v>
      </c>
      <c r="C15" s="1807"/>
      <c r="D15" s="1808">
        <v>45</v>
      </c>
      <c r="E15" s="1591"/>
      <c r="F15" s="1372" t="s">
        <v>694</v>
      </c>
    </row>
    <row r="16" spans="1:6" ht="28.5" customHeight="1">
      <c r="A16" s="1372" t="s">
        <v>695</v>
      </c>
      <c r="B16" s="1808">
        <v>1393</v>
      </c>
      <c r="C16" s="1807"/>
      <c r="D16" s="1808">
        <v>43</v>
      </c>
      <c r="E16" s="1591"/>
      <c r="F16" s="1372" t="s">
        <v>1873</v>
      </c>
    </row>
    <row r="17" spans="1:6" ht="28.5" customHeight="1">
      <c r="A17" s="1372" t="s">
        <v>697</v>
      </c>
      <c r="B17" s="1808">
        <v>374</v>
      </c>
      <c r="C17" s="1807"/>
      <c r="D17" s="1808">
        <v>12</v>
      </c>
      <c r="E17" s="1591"/>
      <c r="F17" s="1372" t="s">
        <v>698</v>
      </c>
    </row>
    <row r="18" spans="1:6" ht="28.5" customHeight="1">
      <c r="A18" s="1372" t="s">
        <v>1386</v>
      </c>
      <c r="B18" s="1808">
        <v>1952</v>
      </c>
      <c r="C18" s="1807"/>
      <c r="D18" s="1808">
        <v>62</v>
      </c>
      <c r="E18" s="1591"/>
      <c r="F18" s="1372" t="s">
        <v>121</v>
      </c>
    </row>
    <row r="19" spans="1:6" ht="28.5" customHeight="1">
      <c r="A19" s="1372" t="s">
        <v>699</v>
      </c>
      <c r="B19" s="1808">
        <v>1093</v>
      </c>
      <c r="C19" s="1807"/>
      <c r="D19" s="1808">
        <v>34</v>
      </c>
      <c r="E19" s="1591"/>
      <c r="F19" s="1372" t="s">
        <v>700</v>
      </c>
    </row>
    <row r="20" spans="1:6" ht="28.5" customHeight="1">
      <c r="A20" s="1372" t="s">
        <v>701</v>
      </c>
      <c r="B20" s="1808">
        <v>434</v>
      </c>
      <c r="C20" s="1807"/>
      <c r="D20" s="1808">
        <v>14</v>
      </c>
      <c r="E20" s="1591"/>
      <c r="F20" s="1372" t="s">
        <v>702</v>
      </c>
    </row>
    <row r="21" spans="1:6" ht="28.5" customHeight="1">
      <c r="A21" s="1372" t="s">
        <v>703</v>
      </c>
      <c r="B21" s="1808">
        <v>742</v>
      </c>
      <c r="C21" s="1807"/>
      <c r="D21" s="1808">
        <v>23</v>
      </c>
      <c r="E21" s="1591"/>
      <c r="F21" s="1372" t="s">
        <v>704</v>
      </c>
    </row>
    <row r="22" spans="1:6" ht="28.5" customHeight="1">
      <c r="A22" s="1372" t="s">
        <v>705</v>
      </c>
      <c r="B22" s="1808">
        <v>232</v>
      </c>
      <c r="C22" s="1807"/>
      <c r="D22" s="1808">
        <v>8</v>
      </c>
      <c r="E22" s="1591"/>
      <c r="F22" s="1372" t="s">
        <v>706</v>
      </c>
    </row>
    <row r="23" spans="1:6" ht="28.5" customHeight="1">
      <c r="A23" s="1372" t="s">
        <v>2428</v>
      </c>
      <c r="B23" s="1808">
        <v>187</v>
      </c>
      <c r="C23" s="1807"/>
      <c r="D23" s="1808">
        <v>6</v>
      </c>
      <c r="E23" s="1591"/>
      <c r="F23" s="1372" t="s">
        <v>707</v>
      </c>
    </row>
    <row r="24" spans="1:6" ht="28.5" customHeight="1">
      <c r="A24" s="1372" t="s">
        <v>2429</v>
      </c>
      <c r="B24" s="1808">
        <v>67</v>
      </c>
      <c r="C24" s="1807"/>
      <c r="D24" s="1808">
        <v>2</v>
      </c>
      <c r="E24" s="1591"/>
      <c r="F24" s="1372" t="s">
        <v>708</v>
      </c>
    </row>
    <row r="25" spans="1:6" ht="39" customHeight="1">
      <c r="A25" s="1373" t="s">
        <v>14</v>
      </c>
      <c r="B25" s="1374">
        <f>SUM(B13:B24)</f>
        <v>8892</v>
      </c>
      <c r="C25" s="1351"/>
      <c r="D25" s="1374">
        <f>SUM(D13:D24)</f>
        <v>283</v>
      </c>
      <c r="E25" s="1591"/>
      <c r="F25" s="1373" t="s">
        <v>1882</v>
      </c>
    </row>
    <row r="26" spans="1:6" ht="12.75" customHeight="1">
      <c r="F26" s="167"/>
    </row>
    <row r="27" spans="1:6" ht="12.75" customHeight="1">
      <c r="F27" s="167"/>
    </row>
    <row r="28" spans="1:6" ht="12.75" customHeight="1"/>
    <row r="29" spans="1:6" ht="17.25" customHeight="1"/>
    <row r="30" spans="1:6" ht="25.5" customHeight="1">
      <c r="C30" s="151"/>
      <c r="D30" s="151"/>
      <c r="E30" s="151"/>
    </row>
    <row r="31" spans="1:6" ht="12.75" customHeight="1"/>
    <row r="32" spans="1:6" ht="12.75" customHeight="1">
      <c r="A32" s="611"/>
      <c r="B32" s="611"/>
      <c r="F32" s="658"/>
    </row>
    <row r="34" spans="1:6" ht="12.75" customHeight="1">
      <c r="A34" s="2586"/>
      <c r="B34" s="2586"/>
      <c r="C34" s="2586"/>
      <c r="D34" s="2586"/>
      <c r="E34" s="2586"/>
      <c r="F34" s="2586"/>
    </row>
    <row r="35" spans="1:6" ht="12.75" customHeight="1"/>
    <row r="36" spans="1:6" ht="22.5" customHeight="1"/>
    <row r="37" spans="1:6" ht="12.75" customHeight="1"/>
    <row r="38" spans="1:6" ht="12.75" customHeight="1"/>
    <row r="39" spans="1:6" ht="12.75" customHeight="1"/>
    <row r="40" spans="1:6" ht="12.75" customHeight="1"/>
    <row r="60" spans="1:6" ht="15">
      <c r="A60" s="1024" t="s">
        <v>1828</v>
      </c>
      <c r="B60" s="32"/>
      <c r="C60" s="1307"/>
      <c r="D60" s="1307"/>
      <c r="E60" s="780"/>
      <c r="F60" s="586" t="s">
        <v>1827</v>
      </c>
    </row>
  </sheetData>
  <mergeCells count="3">
    <mergeCell ref="A34:F34"/>
    <mergeCell ref="E4:F4"/>
    <mergeCell ref="E5:F5"/>
  </mergeCells>
  <pageMargins left="0.78740157480314965" right="0.78740157480314965" top="1.1811023622047245" bottom="0.98425196850393704" header="0.51181102362204722" footer="0.51181102362204722"/>
  <pageSetup paperSize="9" scale="65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>
  <sheetPr>
    <tabColor theme="9" tint="0.39997558519241921"/>
  </sheetPr>
  <dimension ref="A1:L51"/>
  <sheetViews>
    <sheetView showGridLines="0" view="pageLayout" topLeftCell="A31" zoomScale="80" zoomScalePageLayoutView="80" workbookViewId="0">
      <selection activeCell="A6" sqref="A6"/>
    </sheetView>
  </sheetViews>
  <sheetFormatPr baseColWidth="10" defaultColWidth="3.42578125" defaultRowHeight="12.75"/>
  <cols>
    <col min="1" max="1" width="34.5703125" style="151" customWidth="1"/>
    <col min="2" max="4" width="6.85546875" style="151" customWidth="1"/>
    <col min="5" max="5" width="7.7109375" style="151" customWidth="1"/>
    <col min="6" max="6" width="6.85546875" style="151" customWidth="1"/>
    <col min="7" max="7" width="8.140625" style="151" customWidth="1"/>
    <col min="8" max="8" width="27.42578125" style="151" customWidth="1"/>
    <col min="9" max="9" width="3.42578125" style="151"/>
    <col min="10" max="10" width="2.5703125" style="151" customWidth="1"/>
    <col min="11" max="12" width="3.42578125" style="151" hidden="1" customWidth="1"/>
    <col min="13" max="227" width="3.42578125" style="151"/>
    <col min="228" max="228" width="35.7109375" style="151" customWidth="1"/>
    <col min="229" max="231" width="13.7109375" style="151" customWidth="1"/>
    <col min="232" max="232" width="30.28515625" style="151" customWidth="1"/>
    <col min="233" max="483" width="3.42578125" style="151"/>
    <col min="484" max="484" width="35.7109375" style="151" customWidth="1"/>
    <col min="485" max="487" width="13.7109375" style="151" customWidth="1"/>
    <col min="488" max="488" width="30.28515625" style="151" customWidth="1"/>
    <col min="489" max="739" width="3.42578125" style="151"/>
    <col min="740" max="740" width="35.7109375" style="151" customWidth="1"/>
    <col min="741" max="743" width="13.7109375" style="151" customWidth="1"/>
    <col min="744" max="744" width="30.28515625" style="151" customWidth="1"/>
    <col min="745" max="995" width="3.42578125" style="151"/>
    <col min="996" max="996" width="35.7109375" style="151" customWidth="1"/>
    <col min="997" max="999" width="13.7109375" style="151" customWidth="1"/>
    <col min="1000" max="1000" width="30.28515625" style="151" customWidth="1"/>
    <col min="1001" max="1251" width="3.42578125" style="151"/>
    <col min="1252" max="1252" width="35.7109375" style="151" customWidth="1"/>
    <col min="1253" max="1255" width="13.7109375" style="151" customWidth="1"/>
    <col min="1256" max="1256" width="30.28515625" style="151" customWidth="1"/>
    <col min="1257" max="1507" width="3.42578125" style="151"/>
    <col min="1508" max="1508" width="35.7109375" style="151" customWidth="1"/>
    <col min="1509" max="1511" width="13.7109375" style="151" customWidth="1"/>
    <col min="1512" max="1512" width="30.28515625" style="151" customWidth="1"/>
    <col min="1513" max="1763" width="3.42578125" style="151"/>
    <col min="1764" max="1764" width="35.7109375" style="151" customWidth="1"/>
    <col min="1765" max="1767" width="13.7109375" style="151" customWidth="1"/>
    <col min="1768" max="1768" width="30.28515625" style="151" customWidth="1"/>
    <col min="1769" max="2019" width="3.42578125" style="151"/>
    <col min="2020" max="2020" width="35.7109375" style="151" customWidth="1"/>
    <col min="2021" max="2023" width="13.7109375" style="151" customWidth="1"/>
    <col min="2024" max="2024" width="30.28515625" style="151" customWidth="1"/>
    <col min="2025" max="2275" width="3.42578125" style="151"/>
    <col min="2276" max="2276" width="35.7109375" style="151" customWidth="1"/>
    <col min="2277" max="2279" width="13.7109375" style="151" customWidth="1"/>
    <col min="2280" max="2280" width="30.28515625" style="151" customWidth="1"/>
    <col min="2281" max="2531" width="3.42578125" style="151"/>
    <col min="2532" max="2532" width="35.7109375" style="151" customWidth="1"/>
    <col min="2533" max="2535" width="13.7109375" style="151" customWidth="1"/>
    <col min="2536" max="2536" width="30.28515625" style="151" customWidth="1"/>
    <col min="2537" max="2787" width="3.42578125" style="151"/>
    <col min="2788" max="2788" width="35.7109375" style="151" customWidth="1"/>
    <col min="2789" max="2791" width="13.7109375" style="151" customWidth="1"/>
    <col min="2792" max="2792" width="30.28515625" style="151" customWidth="1"/>
    <col min="2793" max="3043" width="3.42578125" style="151"/>
    <col min="3044" max="3044" width="35.7109375" style="151" customWidth="1"/>
    <col min="3045" max="3047" width="13.7109375" style="151" customWidth="1"/>
    <col min="3048" max="3048" width="30.28515625" style="151" customWidth="1"/>
    <col min="3049" max="3299" width="3.42578125" style="151"/>
    <col min="3300" max="3300" width="35.7109375" style="151" customWidth="1"/>
    <col min="3301" max="3303" width="13.7109375" style="151" customWidth="1"/>
    <col min="3304" max="3304" width="30.28515625" style="151" customWidth="1"/>
    <col min="3305" max="3555" width="3.42578125" style="151"/>
    <col min="3556" max="3556" width="35.7109375" style="151" customWidth="1"/>
    <col min="3557" max="3559" width="13.7109375" style="151" customWidth="1"/>
    <col min="3560" max="3560" width="30.28515625" style="151" customWidth="1"/>
    <col min="3561" max="3811" width="3.42578125" style="151"/>
    <col min="3812" max="3812" width="35.7109375" style="151" customWidth="1"/>
    <col min="3813" max="3815" width="13.7109375" style="151" customWidth="1"/>
    <col min="3816" max="3816" width="30.28515625" style="151" customWidth="1"/>
    <col min="3817" max="4067" width="3.42578125" style="151"/>
    <col min="4068" max="4068" width="35.7109375" style="151" customWidth="1"/>
    <col min="4069" max="4071" width="13.7109375" style="151" customWidth="1"/>
    <col min="4072" max="4072" width="30.28515625" style="151" customWidth="1"/>
    <col min="4073" max="4323" width="3.42578125" style="151"/>
    <col min="4324" max="4324" width="35.7109375" style="151" customWidth="1"/>
    <col min="4325" max="4327" width="13.7109375" style="151" customWidth="1"/>
    <col min="4328" max="4328" width="30.28515625" style="151" customWidth="1"/>
    <col min="4329" max="4579" width="3.42578125" style="151"/>
    <col min="4580" max="4580" width="35.7109375" style="151" customWidth="1"/>
    <col min="4581" max="4583" width="13.7109375" style="151" customWidth="1"/>
    <col min="4584" max="4584" width="30.28515625" style="151" customWidth="1"/>
    <col min="4585" max="4835" width="3.42578125" style="151"/>
    <col min="4836" max="4836" width="35.7109375" style="151" customWidth="1"/>
    <col min="4837" max="4839" width="13.7109375" style="151" customWidth="1"/>
    <col min="4840" max="4840" width="30.28515625" style="151" customWidth="1"/>
    <col min="4841" max="5091" width="3.42578125" style="151"/>
    <col min="5092" max="5092" width="35.7109375" style="151" customWidth="1"/>
    <col min="5093" max="5095" width="13.7109375" style="151" customWidth="1"/>
    <col min="5096" max="5096" width="30.28515625" style="151" customWidth="1"/>
    <col min="5097" max="5347" width="3.42578125" style="151"/>
    <col min="5348" max="5348" width="35.7109375" style="151" customWidth="1"/>
    <col min="5349" max="5351" width="13.7109375" style="151" customWidth="1"/>
    <col min="5352" max="5352" width="30.28515625" style="151" customWidth="1"/>
    <col min="5353" max="5603" width="3.42578125" style="151"/>
    <col min="5604" max="5604" width="35.7109375" style="151" customWidth="1"/>
    <col min="5605" max="5607" width="13.7109375" style="151" customWidth="1"/>
    <col min="5608" max="5608" width="30.28515625" style="151" customWidth="1"/>
    <col min="5609" max="5859" width="3.42578125" style="151"/>
    <col min="5860" max="5860" width="35.7109375" style="151" customWidth="1"/>
    <col min="5861" max="5863" width="13.7109375" style="151" customWidth="1"/>
    <col min="5864" max="5864" width="30.28515625" style="151" customWidth="1"/>
    <col min="5865" max="6115" width="3.42578125" style="151"/>
    <col min="6116" max="6116" width="35.7109375" style="151" customWidth="1"/>
    <col min="6117" max="6119" width="13.7109375" style="151" customWidth="1"/>
    <col min="6120" max="6120" width="30.28515625" style="151" customWidth="1"/>
    <col min="6121" max="6371" width="3.42578125" style="151"/>
    <col min="6372" max="6372" width="35.7109375" style="151" customWidth="1"/>
    <col min="6373" max="6375" width="13.7109375" style="151" customWidth="1"/>
    <col min="6376" max="6376" width="30.28515625" style="151" customWidth="1"/>
    <col min="6377" max="6627" width="3.42578125" style="151"/>
    <col min="6628" max="6628" width="35.7109375" style="151" customWidth="1"/>
    <col min="6629" max="6631" width="13.7109375" style="151" customWidth="1"/>
    <col min="6632" max="6632" width="30.28515625" style="151" customWidth="1"/>
    <col min="6633" max="6883" width="3.42578125" style="151"/>
    <col min="6884" max="6884" width="35.7109375" style="151" customWidth="1"/>
    <col min="6885" max="6887" width="13.7109375" style="151" customWidth="1"/>
    <col min="6888" max="6888" width="30.28515625" style="151" customWidth="1"/>
    <col min="6889" max="7139" width="3.42578125" style="151"/>
    <col min="7140" max="7140" width="35.7109375" style="151" customWidth="1"/>
    <col min="7141" max="7143" width="13.7109375" style="151" customWidth="1"/>
    <col min="7144" max="7144" width="30.28515625" style="151" customWidth="1"/>
    <col min="7145" max="7395" width="3.42578125" style="151"/>
    <col min="7396" max="7396" width="35.7109375" style="151" customWidth="1"/>
    <col min="7397" max="7399" width="13.7109375" style="151" customWidth="1"/>
    <col min="7400" max="7400" width="30.28515625" style="151" customWidth="1"/>
    <col min="7401" max="7651" width="3.42578125" style="151"/>
    <col min="7652" max="7652" width="35.7109375" style="151" customWidth="1"/>
    <col min="7653" max="7655" width="13.7109375" style="151" customWidth="1"/>
    <col min="7656" max="7656" width="30.28515625" style="151" customWidth="1"/>
    <col min="7657" max="7907" width="3.42578125" style="151"/>
    <col min="7908" max="7908" width="35.7109375" style="151" customWidth="1"/>
    <col min="7909" max="7911" width="13.7109375" style="151" customWidth="1"/>
    <col min="7912" max="7912" width="30.28515625" style="151" customWidth="1"/>
    <col min="7913" max="8163" width="3.42578125" style="151"/>
    <col min="8164" max="8164" width="35.7109375" style="151" customWidth="1"/>
    <col min="8165" max="8167" width="13.7109375" style="151" customWidth="1"/>
    <col min="8168" max="8168" width="30.28515625" style="151" customWidth="1"/>
    <col min="8169" max="8419" width="3.42578125" style="151"/>
    <col min="8420" max="8420" width="35.7109375" style="151" customWidth="1"/>
    <col min="8421" max="8423" width="13.7109375" style="151" customWidth="1"/>
    <col min="8424" max="8424" width="30.28515625" style="151" customWidth="1"/>
    <col min="8425" max="8675" width="3.42578125" style="151"/>
    <col min="8676" max="8676" width="35.7109375" style="151" customWidth="1"/>
    <col min="8677" max="8679" width="13.7109375" style="151" customWidth="1"/>
    <col min="8680" max="8680" width="30.28515625" style="151" customWidth="1"/>
    <col min="8681" max="8931" width="3.42578125" style="151"/>
    <col min="8932" max="8932" width="35.7109375" style="151" customWidth="1"/>
    <col min="8933" max="8935" width="13.7109375" style="151" customWidth="1"/>
    <col min="8936" max="8936" width="30.28515625" style="151" customWidth="1"/>
    <col min="8937" max="9187" width="3.42578125" style="151"/>
    <col min="9188" max="9188" width="35.7109375" style="151" customWidth="1"/>
    <col min="9189" max="9191" width="13.7109375" style="151" customWidth="1"/>
    <col min="9192" max="9192" width="30.28515625" style="151" customWidth="1"/>
    <col min="9193" max="9443" width="3.42578125" style="151"/>
    <col min="9444" max="9444" width="35.7109375" style="151" customWidth="1"/>
    <col min="9445" max="9447" width="13.7109375" style="151" customWidth="1"/>
    <col min="9448" max="9448" width="30.28515625" style="151" customWidth="1"/>
    <col min="9449" max="9699" width="3.42578125" style="151"/>
    <col min="9700" max="9700" width="35.7109375" style="151" customWidth="1"/>
    <col min="9701" max="9703" width="13.7109375" style="151" customWidth="1"/>
    <col min="9704" max="9704" width="30.28515625" style="151" customWidth="1"/>
    <col min="9705" max="9955" width="3.42578125" style="151"/>
    <col min="9956" max="9956" width="35.7109375" style="151" customWidth="1"/>
    <col min="9957" max="9959" width="13.7109375" style="151" customWidth="1"/>
    <col min="9960" max="9960" width="30.28515625" style="151" customWidth="1"/>
    <col min="9961" max="10211" width="3.42578125" style="151"/>
    <col min="10212" max="10212" width="35.7109375" style="151" customWidth="1"/>
    <col min="10213" max="10215" width="13.7109375" style="151" customWidth="1"/>
    <col min="10216" max="10216" width="30.28515625" style="151" customWidth="1"/>
    <col min="10217" max="10467" width="3.42578125" style="151"/>
    <col min="10468" max="10468" width="35.7109375" style="151" customWidth="1"/>
    <col min="10469" max="10471" width="13.7109375" style="151" customWidth="1"/>
    <col min="10472" max="10472" width="30.28515625" style="151" customWidth="1"/>
    <col min="10473" max="10723" width="3.42578125" style="151"/>
    <col min="10724" max="10724" width="35.7109375" style="151" customWidth="1"/>
    <col min="10725" max="10727" width="13.7109375" style="151" customWidth="1"/>
    <col min="10728" max="10728" width="30.28515625" style="151" customWidth="1"/>
    <col min="10729" max="10979" width="3.42578125" style="151"/>
    <col min="10980" max="10980" width="35.7109375" style="151" customWidth="1"/>
    <col min="10981" max="10983" width="13.7109375" style="151" customWidth="1"/>
    <col min="10984" max="10984" width="30.28515625" style="151" customWidth="1"/>
    <col min="10985" max="11235" width="3.42578125" style="151"/>
    <col min="11236" max="11236" width="35.7109375" style="151" customWidth="1"/>
    <col min="11237" max="11239" width="13.7109375" style="151" customWidth="1"/>
    <col min="11240" max="11240" width="30.28515625" style="151" customWidth="1"/>
    <col min="11241" max="11491" width="3.42578125" style="151"/>
    <col min="11492" max="11492" width="35.7109375" style="151" customWidth="1"/>
    <col min="11493" max="11495" width="13.7109375" style="151" customWidth="1"/>
    <col min="11496" max="11496" width="30.28515625" style="151" customWidth="1"/>
    <col min="11497" max="11747" width="3.42578125" style="151"/>
    <col min="11748" max="11748" width="35.7109375" style="151" customWidth="1"/>
    <col min="11749" max="11751" width="13.7109375" style="151" customWidth="1"/>
    <col min="11752" max="11752" width="30.28515625" style="151" customWidth="1"/>
    <col min="11753" max="12003" width="3.42578125" style="151"/>
    <col min="12004" max="12004" width="35.7109375" style="151" customWidth="1"/>
    <col min="12005" max="12007" width="13.7109375" style="151" customWidth="1"/>
    <col min="12008" max="12008" width="30.28515625" style="151" customWidth="1"/>
    <col min="12009" max="12259" width="3.42578125" style="151"/>
    <col min="12260" max="12260" width="35.7109375" style="151" customWidth="1"/>
    <col min="12261" max="12263" width="13.7109375" style="151" customWidth="1"/>
    <col min="12264" max="12264" width="30.28515625" style="151" customWidth="1"/>
    <col min="12265" max="12515" width="3.42578125" style="151"/>
    <col min="12516" max="12516" width="35.7109375" style="151" customWidth="1"/>
    <col min="12517" max="12519" width="13.7109375" style="151" customWidth="1"/>
    <col min="12520" max="12520" width="30.28515625" style="151" customWidth="1"/>
    <col min="12521" max="12771" width="3.42578125" style="151"/>
    <col min="12772" max="12772" width="35.7109375" style="151" customWidth="1"/>
    <col min="12773" max="12775" width="13.7109375" style="151" customWidth="1"/>
    <col min="12776" max="12776" width="30.28515625" style="151" customWidth="1"/>
    <col min="12777" max="13027" width="3.42578125" style="151"/>
    <col min="13028" max="13028" width="35.7109375" style="151" customWidth="1"/>
    <col min="13029" max="13031" width="13.7109375" style="151" customWidth="1"/>
    <col min="13032" max="13032" width="30.28515625" style="151" customWidth="1"/>
    <col min="13033" max="13283" width="3.42578125" style="151"/>
    <col min="13284" max="13284" width="35.7109375" style="151" customWidth="1"/>
    <col min="13285" max="13287" width="13.7109375" style="151" customWidth="1"/>
    <col min="13288" max="13288" width="30.28515625" style="151" customWidth="1"/>
    <col min="13289" max="13539" width="3.42578125" style="151"/>
    <col min="13540" max="13540" width="35.7109375" style="151" customWidth="1"/>
    <col min="13541" max="13543" width="13.7109375" style="151" customWidth="1"/>
    <col min="13544" max="13544" width="30.28515625" style="151" customWidth="1"/>
    <col min="13545" max="13795" width="3.42578125" style="151"/>
    <col min="13796" max="13796" width="35.7109375" style="151" customWidth="1"/>
    <col min="13797" max="13799" width="13.7109375" style="151" customWidth="1"/>
    <col min="13800" max="13800" width="30.28515625" style="151" customWidth="1"/>
    <col min="13801" max="14051" width="3.42578125" style="151"/>
    <col min="14052" max="14052" width="35.7109375" style="151" customWidth="1"/>
    <col min="14053" max="14055" width="13.7109375" style="151" customWidth="1"/>
    <col min="14056" max="14056" width="30.28515625" style="151" customWidth="1"/>
    <col min="14057" max="14307" width="3.42578125" style="151"/>
    <col min="14308" max="14308" width="35.7109375" style="151" customWidth="1"/>
    <col min="14309" max="14311" width="13.7109375" style="151" customWidth="1"/>
    <col min="14312" max="14312" width="30.28515625" style="151" customWidth="1"/>
    <col min="14313" max="14563" width="3.42578125" style="151"/>
    <col min="14564" max="14564" width="35.7109375" style="151" customWidth="1"/>
    <col min="14565" max="14567" width="13.7109375" style="151" customWidth="1"/>
    <col min="14568" max="14568" width="30.28515625" style="151" customWidth="1"/>
    <col min="14569" max="14819" width="3.42578125" style="151"/>
    <col min="14820" max="14820" width="35.7109375" style="151" customWidth="1"/>
    <col min="14821" max="14823" width="13.7109375" style="151" customWidth="1"/>
    <col min="14824" max="14824" width="30.28515625" style="151" customWidth="1"/>
    <col min="14825" max="15075" width="3.42578125" style="151"/>
    <col min="15076" max="15076" width="35.7109375" style="151" customWidth="1"/>
    <col min="15077" max="15079" width="13.7109375" style="151" customWidth="1"/>
    <col min="15080" max="15080" width="30.28515625" style="151" customWidth="1"/>
    <col min="15081" max="15331" width="3.42578125" style="151"/>
    <col min="15332" max="15332" width="35.7109375" style="151" customWidth="1"/>
    <col min="15333" max="15335" width="13.7109375" style="151" customWidth="1"/>
    <col min="15336" max="15336" width="30.28515625" style="151" customWidth="1"/>
    <col min="15337" max="15587" width="3.42578125" style="151"/>
    <col min="15588" max="15588" width="35.7109375" style="151" customWidth="1"/>
    <col min="15589" max="15591" width="13.7109375" style="151" customWidth="1"/>
    <col min="15592" max="15592" width="30.28515625" style="151" customWidth="1"/>
    <col min="15593" max="15843" width="3.42578125" style="151"/>
    <col min="15844" max="15844" width="35.7109375" style="151" customWidth="1"/>
    <col min="15845" max="15847" width="13.7109375" style="151" customWidth="1"/>
    <col min="15848" max="15848" width="30.28515625" style="151" customWidth="1"/>
    <col min="15849" max="16099" width="3.42578125" style="151"/>
    <col min="16100" max="16100" width="35.7109375" style="151" customWidth="1"/>
    <col min="16101" max="16103" width="13.7109375" style="151" customWidth="1"/>
    <col min="16104" max="16104" width="30.28515625" style="151" customWidth="1"/>
    <col min="16105" max="16355" width="3.42578125" style="151"/>
    <col min="16356" max="16368" width="11.42578125" style="151" customWidth="1"/>
    <col min="16369" max="16384" width="3.42578125" style="151"/>
  </cols>
  <sheetData>
    <row r="1" spans="1:8" ht="24.75" customHeight="1">
      <c r="A1" s="945" t="s">
        <v>750</v>
      </c>
      <c r="H1" s="962" t="s">
        <v>751</v>
      </c>
    </row>
    <row r="2" spans="1:8" ht="18.95" customHeight="1">
      <c r="A2" s="784"/>
      <c r="E2" s="167"/>
    </row>
    <row r="3" spans="1:8" ht="18.95" customHeight="1">
      <c r="A3" s="786" t="s">
        <v>1874</v>
      </c>
      <c r="H3" s="959" t="s">
        <v>774</v>
      </c>
    </row>
    <row r="4" spans="1:8" ht="18.95" customHeight="1">
      <c r="A4" s="1371" t="s">
        <v>2280</v>
      </c>
      <c r="H4" s="829" t="s">
        <v>1887</v>
      </c>
    </row>
    <row r="5" spans="1:8" ht="18.95" customHeight="1">
      <c r="E5" s="167"/>
    </row>
    <row r="6" spans="1:8" ht="16.5" customHeight="1">
      <c r="A6" s="1759" t="s">
        <v>2357</v>
      </c>
      <c r="C6" s="377"/>
      <c r="D6" s="377"/>
      <c r="H6" s="1658" t="s">
        <v>2356</v>
      </c>
    </row>
    <row r="7" spans="1:8" ht="22.9" customHeight="1">
      <c r="A7" s="1728"/>
      <c r="B7" s="2589" t="s">
        <v>15</v>
      </c>
      <c r="C7" s="2589"/>
      <c r="D7" s="2589" t="s">
        <v>287</v>
      </c>
      <c r="E7" s="2589"/>
      <c r="F7" s="2589" t="s">
        <v>280</v>
      </c>
      <c r="G7" s="2589"/>
      <c r="H7" s="1730"/>
    </row>
    <row r="8" spans="1:8" ht="22.9" customHeight="1">
      <c r="A8" s="1728"/>
      <c r="B8" s="2589" t="s">
        <v>14</v>
      </c>
      <c r="C8" s="2589"/>
      <c r="D8" s="2589" t="s">
        <v>757</v>
      </c>
      <c r="E8" s="2589"/>
      <c r="F8" s="2589" t="s">
        <v>2281</v>
      </c>
      <c r="G8" s="2589"/>
      <c r="H8" s="1730"/>
    </row>
    <row r="9" spans="1:8" ht="22.9" customHeight="1">
      <c r="A9" s="1730"/>
      <c r="B9" s="1736" t="s">
        <v>15</v>
      </c>
      <c r="C9" s="1736" t="s">
        <v>9</v>
      </c>
      <c r="D9" s="1736" t="s">
        <v>15</v>
      </c>
      <c r="E9" s="1736" t="s">
        <v>9</v>
      </c>
      <c r="F9" s="1736" t="s">
        <v>15</v>
      </c>
      <c r="G9" s="1736" t="s">
        <v>9</v>
      </c>
      <c r="H9" s="1730"/>
    </row>
    <row r="10" spans="1:8" ht="22.9" customHeight="1">
      <c r="A10" s="1728"/>
      <c r="B10" s="1729" t="s">
        <v>14</v>
      </c>
      <c r="C10" s="1729" t="s">
        <v>1383</v>
      </c>
      <c r="D10" s="1729" t="s">
        <v>14</v>
      </c>
      <c r="E10" s="1729" t="s">
        <v>1383</v>
      </c>
      <c r="F10" s="1729" t="s">
        <v>14</v>
      </c>
      <c r="G10" s="1729" t="s">
        <v>1383</v>
      </c>
      <c r="H10" s="1730"/>
    </row>
    <row r="11" spans="1:8" ht="22.9" customHeight="1">
      <c r="A11" s="1731" t="s">
        <v>2274</v>
      </c>
      <c r="B11" s="1369">
        <f>D11+F11</f>
        <v>142</v>
      </c>
      <c r="C11" s="1369">
        <f>E11+G11</f>
        <v>53</v>
      </c>
      <c r="D11" s="1814">
        <v>47</v>
      </c>
      <c r="E11" s="1814">
        <v>16</v>
      </c>
      <c r="F11" s="1814">
        <v>95</v>
      </c>
      <c r="G11" s="1814">
        <v>37</v>
      </c>
      <c r="H11" s="1732" t="s">
        <v>2275</v>
      </c>
    </row>
    <row r="12" spans="1:8" ht="22.9" customHeight="1">
      <c r="A12" s="1731" t="s">
        <v>775</v>
      </c>
      <c r="B12" s="1369">
        <f t="shared" ref="B12:B36" si="0">D12+F12</f>
        <v>42</v>
      </c>
      <c r="C12" s="1369">
        <f t="shared" ref="C12:C36" si="1">E12+G12</f>
        <v>10</v>
      </c>
      <c r="D12" s="1814">
        <v>26</v>
      </c>
      <c r="E12" s="1814">
        <v>4</v>
      </c>
      <c r="F12" s="1814">
        <v>16</v>
      </c>
      <c r="G12" s="1814">
        <v>6</v>
      </c>
      <c r="H12" s="1732" t="s">
        <v>776</v>
      </c>
    </row>
    <row r="13" spans="1:8" ht="22.9" customHeight="1">
      <c r="A13" s="1731" t="s">
        <v>2276</v>
      </c>
      <c r="B13" s="1369">
        <f t="shared" si="0"/>
        <v>139</v>
      </c>
      <c r="C13" s="1369">
        <f t="shared" si="1"/>
        <v>63</v>
      </c>
      <c r="D13" s="1814">
        <v>49</v>
      </c>
      <c r="E13" s="1814">
        <v>26</v>
      </c>
      <c r="F13" s="1814">
        <v>90</v>
      </c>
      <c r="G13" s="1814">
        <v>37</v>
      </c>
      <c r="H13" s="1732" t="s">
        <v>2277</v>
      </c>
    </row>
    <row r="14" spans="1:8" ht="22.9" customHeight="1">
      <c r="A14" s="1731" t="s">
        <v>777</v>
      </c>
      <c r="B14" s="1369">
        <f t="shared" si="0"/>
        <v>48</v>
      </c>
      <c r="C14" s="1369">
        <f t="shared" si="1"/>
        <v>16</v>
      </c>
      <c r="D14" s="1814">
        <v>22</v>
      </c>
      <c r="E14" s="1814">
        <v>11</v>
      </c>
      <c r="F14" s="1814">
        <v>26</v>
      </c>
      <c r="G14" s="1814">
        <v>5</v>
      </c>
      <c r="H14" s="1732" t="s">
        <v>778</v>
      </c>
    </row>
    <row r="15" spans="1:8" ht="22.9" customHeight="1">
      <c r="A15" s="1731" t="s">
        <v>2278</v>
      </c>
      <c r="B15" s="1369">
        <f t="shared" si="0"/>
        <v>43</v>
      </c>
      <c r="C15" s="1369">
        <f t="shared" si="1"/>
        <v>24</v>
      </c>
      <c r="D15" s="1814">
        <v>14</v>
      </c>
      <c r="E15" s="1814">
        <v>5</v>
      </c>
      <c r="F15" s="1814">
        <v>29</v>
      </c>
      <c r="G15" s="1814">
        <v>19</v>
      </c>
      <c r="H15" s="1732" t="s">
        <v>2279</v>
      </c>
    </row>
    <row r="16" spans="1:8" ht="22.9" customHeight="1">
      <c r="A16" s="1731" t="s">
        <v>779</v>
      </c>
      <c r="B16" s="1369">
        <f t="shared" si="0"/>
        <v>183</v>
      </c>
      <c r="C16" s="1369">
        <f t="shared" si="1"/>
        <v>94</v>
      </c>
      <c r="D16" s="1814">
        <v>87</v>
      </c>
      <c r="E16" s="1814">
        <v>42</v>
      </c>
      <c r="F16" s="1814">
        <v>96</v>
      </c>
      <c r="G16" s="1814">
        <v>52</v>
      </c>
      <c r="H16" s="1732" t="s">
        <v>780</v>
      </c>
    </row>
    <row r="17" spans="1:8" ht="22.9" customHeight="1">
      <c r="A17" s="1731" t="s">
        <v>781</v>
      </c>
      <c r="B17" s="1369">
        <f t="shared" si="0"/>
        <v>629</v>
      </c>
      <c r="C17" s="1369">
        <f t="shared" si="1"/>
        <v>419</v>
      </c>
      <c r="D17" s="1814">
        <v>283</v>
      </c>
      <c r="E17" s="1814">
        <v>194</v>
      </c>
      <c r="F17" s="1814">
        <v>346</v>
      </c>
      <c r="G17" s="1814">
        <v>225</v>
      </c>
      <c r="H17" s="1732" t="s">
        <v>782</v>
      </c>
    </row>
    <row r="18" spans="1:8" ht="22.9" customHeight="1">
      <c r="A18" s="1731" t="s">
        <v>783</v>
      </c>
      <c r="B18" s="1369">
        <f t="shared" si="0"/>
        <v>214</v>
      </c>
      <c r="C18" s="1369">
        <f t="shared" si="1"/>
        <v>88</v>
      </c>
      <c r="D18" s="1814">
        <v>84</v>
      </c>
      <c r="E18" s="1814">
        <v>37</v>
      </c>
      <c r="F18" s="1814">
        <v>130</v>
      </c>
      <c r="G18" s="1814">
        <v>51</v>
      </c>
      <c r="H18" s="1732" t="s">
        <v>784</v>
      </c>
    </row>
    <row r="19" spans="1:8" ht="22.9" customHeight="1">
      <c r="A19" s="1731" t="s">
        <v>785</v>
      </c>
      <c r="B19" s="1369">
        <f t="shared" si="0"/>
        <v>735</v>
      </c>
      <c r="C19" s="1369">
        <f t="shared" si="1"/>
        <v>329</v>
      </c>
      <c r="D19" s="1814">
        <v>318</v>
      </c>
      <c r="E19" s="1814">
        <v>145</v>
      </c>
      <c r="F19" s="1814">
        <v>417</v>
      </c>
      <c r="G19" s="1814">
        <v>184</v>
      </c>
      <c r="H19" s="1732" t="s">
        <v>786</v>
      </c>
    </row>
    <row r="20" spans="1:8" ht="22.9" customHeight="1">
      <c r="A20" s="1731" t="s">
        <v>2440</v>
      </c>
      <c r="B20" s="1369">
        <f t="shared" si="0"/>
        <v>76</v>
      </c>
      <c r="C20" s="1369">
        <f t="shared" si="1"/>
        <v>34</v>
      </c>
      <c r="D20" s="1814">
        <v>19</v>
      </c>
      <c r="E20" s="1814">
        <v>7</v>
      </c>
      <c r="F20" s="1814">
        <v>57</v>
      </c>
      <c r="G20" s="1814">
        <v>27</v>
      </c>
      <c r="H20" s="1732" t="s">
        <v>2439</v>
      </c>
    </row>
    <row r="21" spans="1:8" ht="22.9" customHeight="1">
      <c r="A21" s="1731" t="s">
        <v>787</v>
      </c>
      <c r="B21" s="1369">
        <f t="shared" si="0"/>
        <v>272</v>
      </c>
      <c r="C21" s="1369">
        <f t="shared" si="1"/>
        <v>66</v>
      </c>
      <c r="D21" s="1814">
        <v>112</v>
      </c>
      <c r="E21" s="1814">
        <v>28</v>
      </c>
      <c r="F21" s="1814">
        <v>160</v>
      </c>
      <c r="G21" s="1814">
        <v>38</v>
      </c>
      <c r="H21" s="1732" t="s">
        <v>788</v>
      </c>
    </row>
    <row r="22" spans="1:8" ht="22.9" customHeight="1">
      <c r="A22" s="1731" t="s">
        <v>789</v>
      </c>
      <c r="B22" s="1369">
        <f t="shared" si="0"/>
        <v>161</v>
      </c>
      <c r="C22" s="1369">
        <f t="shared" si="1"/>
        <v>61</v>
      </c>
      <c r="D22" s="1814">
        <v>62</v>
      </c>
      <c r="E22" s="1814">
        <v>19</v>
      </c>
      <c r="F22" s="1814">
        <v>99</v>
      </c>
      <c r="G22" s="1814">
        <v>42</v>
      </c>
      <c r="H22" s="1732" t="s">
        <v>790</v>
      </c>
    </row>
    <row r="23" spans="1:8" ht="22.9" customHeight="1">
      <c r="A23" s="1731" t="s">
        <v>791</v>
      </c>
      <c r="B23" s="1369">
        <f t="shared" si="0"/>
        <v>50</v>
      </c>
      <c r="C23" s="1369">
        <f t="shared" si="1"/>
        <v>30</v>
      </c>
      <c r="D23" s="1814">
        <v>21</v>
      </c>
      <c r="E23" s="1814">
        <v>10</v>
      </c>
      <c r="F23" s="1814">
        <v>29</v>
      </c>
      <c r="G23" s="1814">
        <v>20</v>
      </c>
      <c r="H23" s="1732" t="s">
        <v>792</v>
      </c>
    </row>
    <row r="24" spans="1:8" ht="22.9" customHeight="1">
      <c r="A24" s="1731" t="s">
        <v>793</v>
      </c>
      <c r="B24" s="1369">
        <f t="shared" si="0"/>
        <v>240</v>
      </c>
      <c r="C24" s="1369">
        <f t="shared" si="1"/>
        <v>157</v>
      </c>
      <c r="D24" s="1814">
        <v>114</v>
      </c>
      <c r="E24" s="1814">
        <v>81</v>
      </c>
      <c r="F24" s="1814">
        <v>126</v>
      </c>
      <c r="G24" s="1814">
        <v>76</v>
      </c>
      <c r="H24" s="1732" t="s">
        <v>794</v>
      </c>
    </row>
    <row r="25" spans="1:8" ht="22.9" customHeight="1">
      <c r="A25" s="1731" t="s">
        <v>795</v>
      </c>
      <c r="B25" s="1369">
        <f t="shared" si="0"/>
        <v>655</v>
      </c>
      <c r="C25" s="1369">
        <f t="shared" si="1"/>
        <v>486</v>
      </c>
      <c r="D25" s="1814">
        <v>258</v>
      </c>
      <c r="E25" s="1814">
        <v>202</v>
      </c>
      <c r="F25" s="1814">
        <v>397</v>
      </c>
      <c r="G25" s="1814">
        <v>284</v>
      </c>
      <c r="H25" s="1732" t="s">
        <v>796</v>
      </c>
    </row>
    <row r="26" spans="1:8" ht="22.9" customHeight="1">
      <c r="A26" s="1731" t="s">
        <v>797</v>
      </c>
      <c r="B26" s="1369">
        <f t="shared" si="0"/>
        <v>41</v>
      </c>
      <c r="C26" s="1369">
        <f t="shared" si="1"/>
        <v>11</v>
      </c>
      <c r="D26" s="1814">
        <v>15</v>
      </c>
      <c r="E26" s="1814">
        <v>5</v>
      </c>
      <c r="F26" s="1814">
        <v>26</v>
      </c>
      <c r="G26" s="1814">
        <v>6</v>
      </c>
      <c r="H26" s="1732" t="s">
        <v>798</v>
      </c>
    </row>
    <row r="27" spans="1:8" ht="22.9" customHeight="1">
      <c r="A27" s="1731" t="s">
        <v>799</v>
      </c>
      <c r="B27" s="1369">
        <f t="shared" si="0"/>
        <v>75</v>
      </c>
      <c r="C27" s="1369">
        <f t="shared" si="1"/>
        <v>32</v>
      </c>
      <c r="D27" s="1814">
        <v>30</v>
      </c>
      <c r="E27" s="1814">
        <v>15</v>
      </c>
      <c r="F27" s="1814">
        <v>45</v>
      </c>
      <c r="G27" s="1814">
        <v>17</v>
      </c>
      <c r="H27" s="1732" t="s">
        <v>800</v>
      </c>
    </row>
    <row r="28" spans="1:8" ht="22.9" customHeight="1">
      <c r="A28" s="1731" t="s">
        <v>801</v>
      </c>
      <c r="B28" s="1369">
        <f t="shared" si="0"/>
        <v>263</v>
      </c>
      <c r="C28" s="1369">
        <f t="shared" si="1"/>
        <v>166</v>
      </c>
      <c r="D28" s="1814">
        <v>111</v>
      </c>
      <c r="E28" s="1814">
        <v>68</v>
      </c>
      <c r="F28" s="1814">
        <v>152</v>
      </c>
      <c r="G28" s="1814">
        <v>98</v>
      </c>
      <c r="H28" s="1732" t="s">
        <v>802</v>
      </c>
    </row>
    <row r="29" spans="1:8" ht="22.9" customHeight="1">
      <c r="A29" s="1731" t="s">
        <v>803</v>
      </c>
      <c r="B29" s="1369">
        <f t="shared" si="0"/>
        <v>402</v>
      </c>
      <c r="C29" s="1369">
        <f t="shared" si="1"/>
        <v>267</v>
      </c>
      <c r="D29" s="1814">
        <v>182</v>
      </c>
      <c r="E29" s="1814">
        <v>117</v>
      </c>
      <c r="F29" s="1814">
        <v>220</v>
      </c>
      <c r="G29" s="1814">
        <v>150</v>
      </c>
      <c r="H29" s="1732" t="s">
        <v>804</v>
      </c>
    </row>
    <row r="30" spans="1:8" ht="22.9" customHeight="1">
      <c r="A30" s="1731" t="s">
        <v>805</v>
      </c>
      <c r="B30" s="1369">
        <f t="shared" si="0"/>
        <v>34</v>
      </c>
      <c r="C30" s="1369">
        <f t="shared" si="1"/>
        <v>11</v>
      </c>
      <c r="D30" s="1814">
        <v>16</v>
      </c>
      <c r="E30" s="1814">
        <v>5</v>
      </c>
      <c r="F30" s="1814">
        <v>18</v>
      </c>
      <c r="G30" s="1814">
        <v>6</v>
      </c>
      <c r="H30" s="1732" t="s">
        <v>806</v>
      </c>
    </row>
    <row r="31" spans="1:8" ht="22.9" customHeight="1">
      <c r="A31" s="1731" t="s">
        <v>807</v>
      </c>
      <c r="B31" s="1369">
        <f t="shared" si="0"/>
        <v>42</v>
      </c>
      <c r="C31" s="1369">
        <f t="shared" si="1"/>
        <v>10</v>
      </c>
      <c r="D31" s="1814">
        <v>19</v>
      </c>
      <c r="E31" s="1814">
        <v>5</v>
      </c>
      <c r="F31" s="1814">
        <v>23</v>
      </c>
      <c r="G31" s="1814">
        <v>5</v>
      </c>
      <c r="H31" s="1732" t="s">
        <v>808</v>
      </c>
    </row>
    <row r="32" spans="1:8" ht="22.9" customHeight="1">
      <c r="A32" s="1731" t="s">
        <v>809</v>
      </c>
      <c r="B32" s="1369">
        <f t="shared" si="0"/>
        <v>295</v>
      </c>
      <c r="C32" s="1369">
        <f t="shared" si="1"/>
        <v>141</v>
      </c>
      <c r="D32" s="1814">
        <v>126</v>
      </c>
      <c r="E32" s="1814">
        <v>62</v>
      </c>
      <c r="F32" s="1814">
        <v>169</v>
      </c>
      <c r="G32" s="1814">
        <v>79</v>
      </c>
      <c r="H32" s="1732" t="s">
        <v>810</v>
      </c>
    </row>
    <row r="33" spans="1:8" ht="22.9" customHeight="1">
      <c r="A33" s="1731" t="s">
        <v>811</v>
      </c>
      <c r="B33" s="1369">
        <f t="shared" si="0"/>
        <v>200</v>
      </c>
      <c r="C33" s="1369">
        <f t="shared" si="1"/>
        <v>72</v>
      </c>
      <c r="D33" s="1814">
        <v>78</v>
      </c>
      <c r="E33" s="1814">
        <v>26</v>
      </c>
      <c r="F33" s="1814">
        <v>122</v>
      </c>
      <c r="G33" s="1814">
        <v>46</v>
      </c>
      <c r="H33" s="1732" t="s">
        <v>812</v>
      </c>
    </row>
    <row r="34" spans="1:8" ht="22.9" customHeight="1">
      <c r="A34" s="1731" t="s">
        <v>813</v>
      </c>
      <c r="B34" s="1369">
        <f t="shared" si="0"/>
        <v>364</v>
      </c>
      <c r="C34" s="1369">
        <f t="shared" si="1"/>
        <v>150</v>
      </c>
      <c r="D34" s="1814">
        <v>157</v>
      </c>
      <c r="E34" s="1814">
        <v>61</v>
      </c>
      <c r="F34" s="1814">
        <v>207</v>
      </c>
      <c r="G34" s="1814">
        <v>89</v>
      </c>
      <c r="H34" s="1732" t="s">
        <v>814</v>
      </c>
    </row>
    <row r="35" spans="1:8" ht="22.9" customHeight="1">
      <c r="A35" s="1731" t="s">
        <v>2438</v>
      </c>
      <c r="B35" s="1369">
        <f t="shared" si="0"/>
        <v>455</v>
      </c>
      <c r="C35" s="1369">
        <f t="shared" si="1"/>
        <v>206</v>
      </c>
      <c r="D35" s="1814">
        <v>194</v>
      </c>
      <c r="E35" s="1814">
        <v>97</v>
      </c>
      <c r="F35" s="1814">
        <v>261</v>
      </c>
      <c r="G35" s="1814">
        <v>109</v>
      </c>
      <c r="H35" s="1732" t="s">
        <v>815</v>
      </c>
    </row>
    <row r="36" spans="1:8" ht="15.6" customHeight="1">
      <c r="A36" s="1731" t="s">
        <v>816</v>
      </c>
      <c r="B36" s="1369">
        <f t="shared" si="0"/>
        <v>158</v>
      </c>
      <c r="C36" s="1369">
        <f t="shared" si="1"/>
        <v>91</v>
      </c>
      <c r="D36" s="1814">
        <v>70</v>
      </c>
      <c r="E36" s="1814">
        <v>40</v>
      </c>
      <c r="F36" s="1814">
        <v>88</v>
      </c>
      <c r="G36" s="1814">
        <v>51</v>
      </c>
      <c r="H36" s="1732" t="s">
        <v>817</v>
      </c>
    </row>
    <row r="37" spans="1:8" ht="15.6" customHeight="1">
      <c r="A37" s="1731"/>
      <c r="B37" s="1369"/>
      <c r="C37" s="1369"/>
      <c r="D37" s="1814"/>
      <c r="E37" s="1814"/>
      <c r="F37" s="1814"/>
      <c r="G37" s="1814"/>
      <c r="H37" s="1732"/>
    </row>
    <row r="38" spans="1:8" ht="22.5" customHeight="1">
      <c r="A38" s="1734" t="s">
        <v>14</v>
      </c>
      <c r="B38" s="1815">
        <f>SUM(B11:B36)</f>
        <v>5958</v>
      </c>
      <c r="C38" s="1815">
        <f>SUM(C11:C36)</f>
        <v>3087</v>
      </c>
      <c r="D38" s="1815">
        <f t="shared" ref="D38:G38" si="2">SUM(D11:D37)</f>
        <v>2514</v>
      </c>
      <c r="E38" s="1815">
        <f t="shared" si="2"/>
        <v>1328</v>
      </c>
      <c r="F38" s="1815">
        <f t="shared" si="2"/>
        <v>3444</v>
      </c>
      <c r="G38" s="1815">
        <f t="shared" si="2"/>
        <v>1759</v>
      </c>
      <c r="H38" s="1733" t="s">
        <v>15</v>
      </c>
    </row>
    <row r="39" spans="1:8" ht="12.75" customHeight="1">
      <c r="A39" s="380"/>
      <c r="B39" s="32"/>
      <c r="C39" s="32"/>
      <c r="D39" s="638"/>
      <c r="E39" s="1735"/>
      <c r="F39" s="300"/>
      <c r="G39" s="300"/>
      <c r="H39" s="380"/>
    </row>
    <row r="40" spans="1:8" ht="12.75" customHeight="1">
      <c r="A40" s="2489"/>
      <c r="B40" s="2489"/>
      <c r="C40" s="2489"/>
      <c r="D40" s="2489"/>
      <c r="E40" s="2489"/>
    </row>
    <row r="41" spans="1:8" ht="12.75" customHeight="1"/>
    <row r="42" spans="1:8" ht="12.75" customHeight="1"/>
    <row r="43" spans="1:8" ht="12.75" customHeight="1">
      <c r="A43" s="973" t="s">
        <v>818</v>
      </c>
    </row>
    <row r="44" spans="1:8" ht="12.75" customHeight="1">
      <c r="A44" s="973" t="s">
        <v>819</v>
      </c>
    </row>
    <row r="45" spans="1:8" ht="12.75" customHeight="1">
      <c r="A45" s="32" t="s">
        <v>1828</v>
      </c>
      <c r="H45" s="586" t="s">
        <v>1827</v>
      </c>
    </row>
    <row r="46" spans="1:8" ht="12.75" customHeight="1"/>
    <row r="47" spans="1:8" ht="12.75" customHeight="1"/>
    <row r="48" spans="1:8" ht="12.75" customHeight="1"/>
    <row r="49" ht="12.75" customHeight="1"/>
    <row r="50" ht="12.75" customHeight="1"/>
    <row r="51" ht="12.75" customHeight="1"/>
  </sheetData>
  <mergeCells count="7">
    <mergeCell ref="A40:E40"/>
    <mergeCell ref="D7:E7"/>
    <mergeCell ref="D8:E8"/>
    <mergeCell ref="F7:G7"/>
    <mergeCell ref="F8:G8"/>
    <mergeCell ref="B7:C7"/>
    <mergeCell ref="B8:C8"/>
  </mergeCells>
  <pageMargins left="1.03515625" right="0.78740157480314965" top="1.1811023622047245" bottom="0.98425196850393704" header="0.51181102362204722" footer="0.51181102362204722"/>
  <pageSetup paperSize="9" scale="75" orientation="portrait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>
  <sheetPr>
    <tabColor theme="9" tint="0.39997558519241921"/>
  </sheetPr>
  <dimension ref="A1:P88"/>
  <sheetViews>
    <sheetView showGridLines="0" view="pageLayout" zoomScale="70" zoomScalePageLayoutView="70" workbookViewId="0">
      <selection activeCell="J1" sqref="J1"/>
    </sheetView>
  </sheetViews>
  <sheetFormatPr baseColWidth="10" defaultRowHeight="12.75"/>
  <cols>
    <col min="1" max="1" width="29.85546875" style="151" customWidth="1"/>
    <col min="2" max="7" width="8.7109375" style="151" customWidth="1"/>
    <col min="8" max="8" width="30.5703125" style="151" customWidth="1"/>
    <col min="9" max="9" width="21.28515625" style="151" customWidth="1"/>
    <col min="10" max="240" width="11.42578125" style="151"/>
    <col min="241" max="241" width="26.7109375" style="151" customWidth="1"/>
    <col min="242" max="247" width="8.7109375" style="151" customWidth="1"/>
    <col min="248" max="248" width="26.7109375" style="151" customWidth="1"/>
    <col min="249" max="496" width="11.42578125" style="151"/>
    <col min="497" max="497" width="26.7109375" style="151" customWidth="1"/>
    <col min="498" max="503" width="8.7109375" style="151" customWidth="1"/>
    <col min="504" max="504" width="26.7109375" style="151" customWidth="1"/>
    <col min="505" max="752" width="11.42578125" style="151"/>
    <col min="753" max="753" width="26.7109375" style="151" customWidth="1"/>
    <col min="754" max="759" width="8.7109375" style="151" customWidth="1"/>
    <col min="760" max="760" width="26.7109375" style="151" customWidth="1"/>
    <col min="761" max="1008" width="11.42578125" style="151"/>
    <col min="1009" max="1009" width="26.7109375" style="151" customWidth="1"/>
    <col min="1010" max="1015" width="8.7109375" style="151" customWidth="1"/>
    <col min="1016" max="1016" width="26.7109375" style="151" customWidth="1"/>
    <col min="1017" max="1264" width="11.42578125" style="151"/>
    <col min="1265" max="1265" width="26.7109375" style="151" customWidth="1"/>
    <col min="1266" max="1271" width="8.7109375" style="151" customWidth="1"/>
    <col min="1272" max="1272" width="26.7109375" style="151" customWidth="1"/>
    <col min="1273" max="1520" width="11.42578125" style="151"/>
    <col min="1521" max="1521" width="26.7109375" style="151" customWidth="1"/>
    <col min="1522" max="1527" width="8.7109375" style="151" customWidth="1"/>
    <col min="1528" max="1528" width="26.7109375" style="151" customWidth="1"/>
    <col min="1529" max="1776" width="11.42578125" style="151"/>
    <col min="1777" max="1777" width="26.7109375" style="151" customWidth="1"/>
    <col min="1778" max="1783" width="8.7109375" style="151" customWidth="1"/>
    <col min="1784" max="1784" width="26.7109375" style="151" customWidth="1"/>
    <col min="1785" max="2032" width="11.42578125" style="151"/>
    <col min="2033" max="2033" width="26.7109375" style="151" customWidth="1"/>
    <col min="2034" max="2039" width="8.7109375" style="151" customWidth="1"/>
    <col min="2040" max="2040" width="26.7109375" style="151" customWidth="1"/>
    <col min="2041" max="2288" width="11.42578125" style="151"/>
    <col min="2289" max="2289" width="26.7109375" style="151" customWidth="1"/>
    <col min="2290" max="2295" width="8.7109375" style="151" customWidth="1"/>
    <col min="2296" max="2296" width="26.7109375" style="151" customWidth="1"/>
    <col min="2297" max="2544" width="11.42578125" style="151"/>
    <col min="2545" max="2545" width="26.7109375" style="151" customWidth="1"/>
    <col min="2546" max="2551" width="8.7109375" style="151" customWidth="1"/>
    <col min="2552" max="2552" width="26.7109375" style="151" customWidth="1"/>
    <col min="2553" max="2800" width="11.42578125" style="151"/>
    <col min="2801" max="2801" width="26.7109375" style="151" customWidth="1"/>
    <col min="2802" max="2807" width="8.7109375" style="151" customWidth="1"/>
    <col min="2808" max="2808" width="26.7109375" style="151" customWidth="1"/>
    <col min="2809" max="3056" width="11.42578125" style="151"/>
    <col min="3057" max="3057" width="26.7109375" style="151" customWidth="1"/>
    <col min="3058" max="3063" width="8.7109375" style="151" customWidth="1"/>
    <col min="3064" max="3064" width="26.7109375" style="151" customWidth="1"/>
    <col min="3065" max="3312" width="11.42578125" style="151"/>
    <col min="3313" max="3313" width="26.7109375" style="151" customWidth="1"/>
    <col min="3314" max="3319" width="8.7109375" style="151" customWidth="1"/>
    <col min="3320" max="3320" width="26.7109375" style="151" customWidth="1"/>
    <col min="3321" max="3568" width="11.42578125" style="151"/>
    <col min="3569" max="3569" width="26.7109375" style="151" customWidth="1"/>
    <col min="3570" max="3575" width="8.7109375" style="151" customWidth="1"/>
    <col min="3576" max="3576" width="26.7109375" style="151" customWidth="1"/>
    <col min="3577" max="3824" width="11.42578125" style="151"/>
    <col min="3825" max="3825" width="26.7109375" style="151" customWidth="1"/>
    <col min="3826" max="3831" width="8.7109375" style="151" customWidth="1"/>
    <col min="3832" max="3832" width="26.7109375" style="151" customWidth="1"/>
    <col min="3833" max="4080" width="11.42578125" style="151"/>
    <col min="4081" max="4081" width="26.7109375" style="151" customWidth="1"/>
    <col min="4082" max="4087" width="8.7109375" style="151" customWidth="1"/>
    <col min="4088" max="4088" width="26.7109375" style="151" customWidth="1"/>
    <col min="4089" max="4336" width="11.42578125" style="151"/>
    <col min="4337" max="4337" width="26.7109375" style="151" customWidth="1"/>
    <col min="4338" max="4343" width="8.7109375" style="151" customWidth="1"/>
    <col min="4344" max="4344" width="26.7109375" style="151" customWidth="1"/>
    <col min="4345" max="4592" width="11.42578125" style="151"/>
    <col min="4593" max="4593" width="26.7109375" style="151" customWidth="1"/>
    <col min="4594" max="4599" width="8.7109375" style="151" customWidth="1"/>
    <col min="4600" max="4600" width="26.7109375" style="151" customWidth="1"/>
    <col min="4601" max="4848" width="11.42578125" style="151"/>
    <col min="4849" max="4849" width="26.7109375" style="151" customWidth="1"/>
    <col min="4850" max="4855" width="8.7109375" style="151" customWidth="1"/>
    <col min="4856" max="4856" width="26.7109375" style="151" customWidth="1"/>
    <col min="4857" max="5104" width="11.42578125" style="151"/>
    <col min="5105" max="5105" width="26.7109375" style="151" customWidth="1"/>
    <col min="5106" max="5111" width="8.7109375" style="151" customWidth="1"/>
    <col min="5112" max="5112" width="26.7109375" style="151" customWidth="1"/>
    <col min="5113" max="5360" width="11.42578125" style="151"/>
    <col min="5361" max="5361" width="26.7109375" style="151" customWidth="1"/>
    <col min="5362" max="5367" width="8.7109375" style="151" customWidth="1"/>
    <col min="5368" max="5368" width="26.7109375" style="151" customWidth="1"/>
    <col min="5369" max="5616" width="11.42578125" style="151"/>
    <col min="5617" max="5617" width="26.7109375" style="151" customWidth="1"/>
    <col min="5618" max="5623" width="8.7109375" style="151" customWidth="1"/>
    <col min="5624" max="5624" width="26.7109375" style="151" customWidth="1"/>
    <col min="5625" max="5872" width="11.42578125" style="151"/>
    <col min="5873" max="5873" width="26.7109375" style="151" customWidth="1"/>
    <col min="5874" max="5879" width="8.7109375" style="151" customWidth="1"/>
    <col min="5880" max="5880" width="26.7109375" style="151" customWidth="1"/>
    <col min="5881" max="6128" width="11.42578125" style="151"/>
    <col min="6129" max="6129" width="26.7109375" style="151" customWidth="1"/>
    <col min="6130" max="6135" width="8.7109375" style="151" customWidth="1"/>
    <col min="6136" max="6136" width="26.7109375" style="151" customWidth="1"/>
    <col min="6137" max="6384" width="11.42578125" style="151"/>
    <col min="6385" max="6385" width="26.7109375" style="151" customWidth="1"/>
    <col min="6386" max="6391" width="8.7109375" style="151" customWidth="1"/>
    <col min="6392" max="6392" width="26.7109375" style="151" customWidth="1"/>
    <col min="6393" max="6640" width="11.42578125" style="151"/>
    <col min="6641" max="6641" width="26.7109375" style="151" customWidth="1"/>
    <col min="6642" max="6647" width="8.7109375" style="151" customWidth="1"/>
    <col min="6648" max="6648" width="26.7109375" style="151" customWidth="1"/>
    <col min="6649" max="6896" width="11.42578125" style="151"/>
    <col min="6897" max="6897" width="26.7109375" style="151" customWidth="1"/>
    <col min="6898" max="6903" width="8.7109375" style="151" customWidth="1"/>
    <col min="6904" max="6904" width="26.7109375" style="151" customWidth="1"/>
    <col min="6905" max="7152" width="11.42578125" style="151"/>
    <col min="7153" max="7153" width="26.7109375" style="151" customWidth="1"/>
    <col min="7154" max="7159" width="8.7109375" style="151" customWidth="1"/>
    <col min="7160" max="7160" width="26.7109375" style="151" customWidth="1"/>
    <col min="7161" max="7408" width="11.42578125" style="151"/>
    <col min="7409" max="7409" width="26.7109375" style="151" customWidth="1"/>
    <col min="7410" max="7415" width="8.7109375" style="151" customWidth="1"/>
    <col min="7416" max="7416" width="26.7109375" style="151" customWidth="1"/>
    <col min="7417" max="7664" width="11.42578125" style="151"/>
    <col min="7665" max="7665" width="26.7109375" style="151" customWidth="1"/>
    <col min="7666" max="7671" width="8.7109375" style="151" customWidth="1"/>
    <col min="7672" max="7672" width="26.7109375" style="151" customWidth="1"/>
    <col min="7673" max="7920" width="11.42578125" style="151"/>
    <col min="7921" max="7921" width="26.7109375" style="151" customWidth="1"/>
    <col min="7922" max="7927" width="8.7109375" style="151" customWidth="1"/>
    <col min="7928" max="7928" width="26.7109375" style="151" customWidth="1"/>
    <col min="7929" max="8176" width="11.42578125" style="151"/>
    <col min="8177" max="8177" width="26.7109375" style="151" customWidth="1"/>
    <col min="8178" max="8183" width="8.7109375" style="151" customWidth="1"/>
    <col min="8184" max="8184" width="26.7109375" style="151" customWidth="1"/>
    <col min="8185" max="8432" width="11.42578125" style="151"/>
    <col min="8433" max="8433" width="26.7109375" style="151" customWidth="1"/>
    <col min="8434" max="8439" width="8.7109375" style="151" customWidth="1"/>
    <col min="8440" max="8440" width="26.7109375" style="151" customWidth="1"/>
    <col min="8441" max="8688" width="11.42578125" style="151"/>
    <col min="8689" max="8689" width="26.7109375" style="151" customWidth="1"/>
    <col min="8690" max="8695" width="8.7109375" style="151" customWidth="1"/>
    <col min="8696" max="8696" width="26.7109375" style="151" customWidth="1"/>
    <col min="8697" max="8944" width="11.42578125" style="151"/>
    <col min="8945" max="8945" width="26.7109375" style="151" customWidth="1"/>
    <col min="8946" max="8951" width="8.7109375" style="151" customWidth="1"/>
    <col min="8952" max="8952" width="26.7109375" style="151" customWidth="1"/>
    <col min="8953" max="9200" width="11.42578125" style="151"/>
    <col min="9201" max="9201" width="26.7109375" style="151" customWidth="1"/>
    <col min="9202" max="9207" width="8.7109375" style="151" customWidth="1"/>
    <col min="9208" max="9208" width="26.7109375" style="151" customWidth="1"/>
    <col min="9209" max="9456" width="11.42578125" style="151"/>
    <col min="9457" max="9457" width="26.7109375" style="151" customWidth="1"/>
    <col min="9458" max="9463" width="8.7109375" style="151" customWidth="1"/>
    <col min="9464" max="9464" width="26.7109375" style="151" customWidth="1"/>
    <col min="9465" max="9712" width="11.42578125" style="151"/>
    <col min="9713" max="9713" width="26.7109375" style="151" customWidth="1"/>
    <col min="9714" max="9719" width="8.7109375" style="151" customWidth="1"/>
    <col min="9720" max="9720" width="26.7109375" style="151" customWidth="1"/>
    <col min="9721" max="9968" width="11.42578125" style="151"/>
    <col min="9969" max="9969" width="26.7109375" style="151" customWidth="1"/>
    <col min="9970" max="9975" width="8.7109375" style="151" customWidth="1"/>
    <col min="9976" max="9976" width="26.7109375" style="151" customWidth="1"/>
    <col min="9977" max="10224" width="11.42578125" style="151"/>
    <col min="10225" max="10225" width="26.7109375" style="151" customWidth="1"/>
    <col min="10226" max="10231" width="8.7109375" style="151" customWidth="1"/>
    <col min="10232" max="10232" width="26.7109375" style="151" customWidth="1"/>
    <col min="10233" max="10480" width="11.42578125" style="151"/>
    <col min="10481" max="10481" width="26.7109375" style="151" customWidth="1"/>
    <col min="10482" max="10487" width="8.7109375" style="151" customWidth="1"/>
    <col min="10488" max="10488" width="26.7109375" style="151" customWidth="1"/>
    <col min="10489" max="10736" width="11.42578125" style="151"/>
    <col min="10737" max="10737" width="26.7109375" style="151" customWidth="1"/>
    <col min="10738" max="10743" width="8.7109375" style="151" customWidth="1"/>
    <col min="10744" max="10744" width="26.7109375" style="151" customWidth="1"/>
    <col min="10745" max="10992" width="11.42578125" style="151"/>
    <col min="10993" max="10993" width="26.7109375" style="151" customWidth="1"/>
    <col min="10994" max="10999" width="8.7109375" style="151" customWidth="1"/>
    <col min="11000" max="11000" width="26.7109375" style="151" customWidth="1"/>
    <col min="11001" max="11248" width="11.42578125" style="151"/>
    <col min="11249" max="11249" width="26.7109375" style="151" customWidth="1"/>
    <col min="11250" max="11255" width="8.7109375" style="151" customWidth="1"/>
    <col min="11256" max="11256" width="26.7109375" style="151" customWidth="1"/>
    <col min="11257" max="11504" width="11.42578125" style="151"/>
    <col min="11505" max="11505" width="26.7109375" style="151" customWidth="1"/>
    <col min="11506" max="11511" width="8.7109375" style="151" customWidth="1"/>
    <col min="11512" max="11512" width="26.7109375" style="151" customWidth="1"/>
    <col min="11513" max="11760" width="11.42578125" style="151"/>
    <col min="11761" max="11761" width="26.7109375" style="151" customWidth="1"/>
    <col min="11762" max="11767" width="8.7109375" style="151" customWidth="1"/>
    <col min="11768" max="11768" width="26.7109375" style="151" customWidth="1"/>
    <col min="11769" max="12016" width="11.42578125" style="151"/>
    <col min="12017" max="12017" width="26.7109375" style="151" customWidth="1"/>
    <col min="12018" max="12023" width="8.7109375" style="151" customWidth="1"/>
    <col min="12024" max="12024" width="26.7109375" style="151" customWidth="1"/>
    <col min="12025" max="12272" width="11.42578125" style="151"/>
    <col min="12273" max="12273" width="26.7109375" style="151" customWidth="1"/>
    <col min="12274" max="12279" width="8.7109375" style="151" customWidth="1"/>
    <col min="12280" max="12280" width="26.7109375" style="151" customWidth="1"/>
    <col min="12281" max="12528" width="11.42578125" style="151"/>
    <col min="12529" max="12529" width="26.7109375" style="151" customWidth="1"/>
    <col min="12530" max="12535" width="8.7109375" style="151" customWidth="1"/>
    <col min="12536" max="12536" width="26.7109375" style="151" customWidth="1"/>
    <col min="12537" max="12784" width="11.42578125" style="151"/>
    <col min="12785" max="12785" width="26.7109375" style="151" customWidth="1"/>
    <col min="12786" max="12791" width="8.7109375" style="151" customWidth="1"/>
    <col min="12792" max="12792" width="26.7109375" style="151" customWidth="1"/>
    <col min="12793" max="13040" width="11.42578125" style="151"/>
    <col min="13041" max="13041" width="26.7109375" style="151" customWidth="1"/>
    <col min="13042" max="13047" width="8.7109375" style="151" customWidth="1"/>
    <col min="13048" max="13048" width="26.7109375" style="151" customWidth="1"/>
    <col min="13049" max="13296" width="11.42578125" style="151"/>
    <col min="13297" max="13297" width="26.7109375" style="151" customWidth="1"/>
    <col min="13298" max="13303" width="8.7109375" style="151" customWidth="1"/>
    <col min="13304" max="13304" width="26.7109375" style="151" customWidth="1"/>
    <col min="13305" max="13552" width="11.42578125" style="151"/>
    <col min="13553" max="13553" width="26.7109375" style="151" customWidth="1"/>
    <col min="13554" max="13559" width="8.7109375" style="151" customWidth="1"/>
    <col min="13560" max="13560" width="26.7109375" style="151" customWidth="1"/>
    <col min="13561" max="13808" width="11.42578125" style="151"/>
    <col min="13809" max="13809" width="26.7109375" style="151" customWidth="1"/>
    <col min="13810" max="13815" width="8.7109375" style="151" customWidth="1"/>
    <col min="13816" max="13816" width="26.7109375" style="151" customWidth="1"/>
    <col min="13817" max="14064" width="11.42578125" style="151"/>
    <col min="14065" max="14065" width="26.7109375" style="151" customWidth="1"/>
    <col min="14066" max="14071" width="8.7109375" style="151" customWidth="1"/>
    <col min="14072" max="14072" width="26.7109375" style="151" customWidth="1"/>
    <col min="14073" max="14320" width="11.42578125" style="151"/>
    <col min="14321" max="14321" width="26.7109375" style="151" customWidth="1"/>
    <col min="14322" max="14327" width="8.7109375" style="151" customWidth="1"/>
    <col min="14328" max="14328" width="26.7109375" style="151" customWidth="1"/>
    <col min="14329" max="14576" width="11.42578125" style="151"/>
    <col min="14577" max="14577" width="26.7109375" style="151" customWidth="1"/>
    <col min="14578" max="14583" width="8.7109375" style="151" customWidth="1"/>
    <col min="14584" max="14584" width="26.7109375" style="151" customWidth="1"/>
    <col min="14585" max="14832" width="11.42578125" style="151"/>
    <col min="14833" max="14833" width="26.7109375" style="151" customWidth="1"/>
    <col min="14834" max="14839" width="8.7109375" style="151" customWidth="1"/>
    <col min="14840" max="14840" width="26.7109375" style="151" customWidth="1"/>
    <col min="14841" max="15088" width="11.42578125" style="151"/>
    <col min="15089" max="15089" width="26.7109375" style="151" customWidth="1"/>
    <col min="15090" max="15095" width="8.7109375" style="151" customWidth="1"/>
    <col min="15096" max="15096" width="26.7109375" style="151" customWidth="1"/>
    <col min="15097" max="15344" width="11.42578125" style="151"/>
    <col min="15345" max="15345" width="26.7109375" style="151" customWidth="1"/>
    <col min="15346" max="15351" width="8.7109375" style="151" customWidth="1"/>
    <col min="15352" max="15352" width="26.7109375" style="151" customWidth="1"/>
    <col min="15353" max="15600" width="11.42578125" style="151"/>
    <col min="15601" max="15601" width="26.7109375" style="151" customWidth="1"/>
    <col min="15602" max="15607" width="8.7109375" style="151" customWidth="1"/>
    <col min="15608" max="15608" width="26.7109375" style="151" customWidth="1"/>
    <col min="15609" max="15856" width="11.42578125" style="151"/>
    <col min="15857" max="15857" width="26.7109375" style="151" customWidth="1"/>
    <col min="15858" max="15863" width="8.7109375" style="151" customWidth="1"/>
    <col min="15864" max="15864" width="26.7109375" style="151" customWidth="1"/>
    <col min="15865" max="16112" width="11.42578125" style="151"/>
    <col min="16113" max="16113" width="26.7109375" style="151" customWidth="1"/>
    <col min="16114" max="16119" width="8.7109375" style="151" customWidth="1"/>
    <col min="16120" max="16120" width="26.7109375" style="151" customWidth="1"/>
    <col min="16121" max="16368" width="11.42578125" style="151"/>
    <col min="16369" max="16369" width="11.42578125" style="151" customWidth="1"/>
    <col min="16370" max="16384" width="11.42578125" style="151"/>
  </cols>
  <sheetData>
    <row r="1" spans="1:16" ht="24.75" customHeight="1">
      <c r="A1" s="945" t="s">
        <v>750</v>
      </c>
      <c r="H1" s="962" t="s">
        <v>751</v>
      </c>
      <c r="I1" s="1809" t="s">
        <v>2432</v>
      </c>
      <c r="J1" s="1810"/>
      <c r="K1" s="1811"/>
      <c r="L1" s="1811"/>
      <c r="M1" s="1811"/>
      <c r="N1" s="1811"/>
      <c r="O1" s="1811"/>
      <c r="P1" s="1812" t="s">
        <v>2433</v>
      </c>
    </row>
    <row r="2" spans="1:16" ht="16.5" customHeight="1">
      <c r="A2" s="784"/>
      <c r="H2" s="167"/>
      <c r="I2" s="1796"/>
      <c r="J2" s="1796"/>
      <c r="K2" s="1796"/>
      <c r="L2" s="1796"/>
      <c r="M2" s="1796"/>
      <c r="N2" s="1796"/>
      <c r="O2" s="1796"/>
      <c r="P2" s="1796"/>
    </row>
    <row r="3" spans="1:16" ht="18.95" customHeight="1">
      <c r="A3" s="786" t="s">
        <v>820</v>
      </c>
      <c r="G3" s="2591" t="s">
        <v>821</v>
      </c>
      <c r="H3" s="2591"/>
      <c r="I3" s="1792" t="s">
        <v>2436</v>
      </c>
      <c r="J3" s="1793"/>
      <c r="K3" s="1793"/>
      <c r="L3" s="1793"/>
      <c r="M3" s="1794"/>
      <c r="N3" s="1795"/>
      <c r="O3" s="1796"/>
      <c r="P3" s="1793" t="s">
        <v>2437</v>
      </c>
    </row>
    <row r="4" spans="1:16" ht="18.95" customHeight="1">
      <c r="A4" s="394" t="s">
        <v>822</v>
      </c>
      <c r="F4" s="2588" t="s">
        <v>823</v>
      </c>
      <c r="G4" s="2588"/>
      <c r="H4" s="2588"/>
      <c r="I4" s="1796"/>
      <c r="J4" s="1796"/>
      <c r="K4" s="1796"/>
      <c r="L4" s="1761" t="s">
        <v>2244</v>
      </c>
      <c r="M4" s="1794"/>
      <c r="N4" s="1796"/>
      <c r="O4" s="1796"/>
      <c r="P4" s="1796"/>
    </row>
    <row r="5" spans="1:16" ht="18.95" customHeight="1">
      <c r="A5" s="394" t="s">
        <v>824</v>
      </c>
      <c r="G5" s="2588" t="s">
        <v>825</v>
      </c>
      <c r="H5" s="2588"/>
      <c r="I5" s="1797" t="s">
        <v>2444</v>
      </c>
      <c r="J5" s="1790"/>
      <c r="K5" s="1790"/>
      <c r="L5" s="1790"/>
      <c r="M5" s="1796"/>
      <c r="N5" s="1796"/>
      <c r="O5" s="1795"/>
      <c r="P5" s="1790" t="s">
        <v>2445</v>
      </c>
    </row>
    <row r="6" spans="1:16" ht="14.25" customHeight="1">
      <c r="I6" s="1796"/>
      <c r="J6" s="1790"/>
      <c r="K6" s="1790"/>
      <c r="L6" s="1790"/>
      <c r="M6" s="1796"/>
      <c r="N6" s="1796"/>
      <c r="O6" s="1790"/>
      <c r="P6" s="1796"/>
    </row>
    <row r="7" spans="1:16" ht="15.75">
      <c r="A7" s="1759" t="s">
        <v>2357</v>
      </c>
      <c r="B7" s="2585" t="s">
        <v>826</v>
      </c>
      <c r="C7" s="2585"/>
      <c r="D7" s="2585" t="s">
        <v>827</v>
      </c>
      <c r="E7" s="2585"/>
      <c r="F7" s="2585" t="s">
        <v>828</v>
      </c>
      <c r="G7" s="2585"/>
      <c r="H7" s="1658" t="s">
        <v>2356</v>
      </c>
      <c r="I7" s="1798"/>
      <c r="J7" s="1799" t="s">
        <v>14</v>
      </c>
      <c r="K7" s="1800" t="s">
        <v>15</v>
      </c>
      <c r="L7" s="1801" t="s">
        <v>2434</v>
      </c>
      <c r="M7" s="1802" t="s">
        <v>287</v>
      </c>
      <c r="N7" s="1801" t="s">
        <v>2435</v>
      </c>
      <c r="O7" s="1803" t="s">
        <v>280</v>
      </c>
      <c r="P7" s="1798"/>
    </row>
    <row r="8" spans="1:16" ht="15.75">
      <c r="A8" s="388"/>
      <c r="B8" s="2585" t="s">
        <v>376</v>
      </c>
      <c r="C8" s="2585"/>
      <c r="D8" s="2585" t="s">
        <v>829</v>
      </c>
      <c r="E8" s="2585"/>
      <c r="F8" s="2585" t="s">
        <v>830</v>
      </c>
      <c r="G8" s="2585"/>
      <c r="H8" s="388"/>
      <c r="I8" s="1816"/>
      <c r="J8" s="1791" t="s">
        <v>15</v>
      </c>
      <c r="K8" s="1791" t="s">
        <v>9</v>
      </c>
      <c r="L8" s="1791" t="s">
        <v>15</v>
      </c>
      <c r="M8" s="1791" t="s">
        <v>9</v>
      </c>
      <c r="N8" s="1791" t="s">
        <v>15</v>
      </c>
      <c r="O8" s="1791" t="s">
        <v>9</v>
      </c>
      <c r="P8" s="1816" t="s">
        <v>2446</v>
      </c>
    </row>
    <row r="9" spans="1:16" ht="15">
      <c r="A9" s="974"/>
      <c r="B9" s="975" t="s">
        <v>15</v>
      </c>
      <c r="C9" s="975" t="s">
        <v>275</v>
      </c>
      <c r="D9" s="975" t="s">
        <v>15</v>
      </c>
      <c r="E9" s="975" t="s">
        <v>275</v>
      </c>
      <c r="F9" s="975" t="s">
        <v>15</v>
      </c>
      <c r="G9" s="975" t="s">
        <v>275</v>
      </c>
      <c r="H9" s="388"/>
      <c r="I9" s="1817" t="s">
        <v>2447</v>
      </c>
      <c r="J9" s="1804" t="s">
        <v>14</v>
      </c>
      <c r="K9" s="1804" t="s">
        <v>1383</v>
      </c>
      <c r="L9" s="1804" t="s">
        <v>14</v>
      </c>
      <c r="M9" s="1804" t="s">
        <v>1383</v>
      </c>
      <c r="N9" s="1804" t="s">
        <v>14</v>
      </c>
      <c r="O9" s="1804" t="s">
        <v>1383</v>
      </c>
      <c r="P9" s="1817"/>
    </row>
    <row r="10" spans="1:16" ht="15">
      <c r="A10" s="252" t="s">
        <v>2449</v>
      </c>
      <c r="B10" s="975" t="s">
        <v>14</v>
      </c>
      <c r="C10" s="975" t="s">
        <v>8</v>
      </c>
      <c r="D10" s="975" t="s">
        <v>14</v>
      </c>
      <c r="E10" s="975" t="s">
        <v>8</v>
      </c>
      <c r="F10" s="975" t="s">
        <v>14</v>
      </c>
      <c r="G10" s="975" t="s">
        <v>8</v>
      </c>
      <c r="H10" s="331" t="s">
        <v>2450</v>
      </c>
      <c r="I10" s="1818" t="s">
        <v>2363</v>
      </c>
      <c r="J10" s="1813">
        <f>L10+N10</f>
        <v>51</v>
      </c>
      <c r="K10" s="1813">
        <f>M10+O10</f>
        <v>17</v>
      </c>
      <c r="L10" s="1819">
        <v>25</v>
      </c>
      <c r="M10" s="1819">
        <v>6</v>
      </c>
      <c r="N10" s="1819">
        <v>26</v>
      </c>
      <c r="O10" s="1819">
        <v>11</v>
      </c>
      <c r="P10" s="1737" t="s">
        <v>2364</v>
      </c>
    </row>
    <row r="11" spans="1:16" ht="6.75" customHeight="1">
      <c r="A11" s="388"/>
      <c r="B11" s="975"/>
      <c r="C11" s="975"/>
      <c r="D11" s="975"/>
      <c r="E11" s="975"/>
      <c r="F11" s="975"/>
      <c r="G11" s="975"/>
      <c r="H11" s="388"/>
      <c r="I11" s="1818" t="s">
        <v>2230</v>
      </c>
      <c r="J11" s="1813">
        <f t="shared" ref="J11:K42" si="0">L11+N11</f>
        <v>27</v>
      </c>
      <c r="K11" s="1813">
        <f t="shared" si="0"/>
        <v>16</v>
      </c>
      <c r="L11" s="1820">
        <v>6</v>
      </c>
      <c r="M11" s="1820">
        <v>4</v>
      </c>
      <c r="N11" s="1820">
        <v>21</v>
      </c>
      <c r="O11" s="1820">
        <v>12</v>
      </c>
      <c r="P11" s="1737" t="s">
        <v>2365</v>
      </c>
    </row>
    <row r="12" spans="1:16" ht="7.5" hidden="1" customHeight="1">
      <c r="A12" s="388"/>
      <c r="B12" s="975"/>
      <c r="C12" s="975"/>
      <c r="D12" s="975"/>
      <c r="E12" s="975"/>
      <c r="F12" s="975"/>
      <c r="G12" s="975"/>
      <c r="H12" s="388"/>
      <c r="I12" s="1818" t="s">
        <v>2366</v>
      </c>
      <c r="J12" s="1813">
        <f t="shared" si="0"/>
        <v>213</v>
      </c>
      <c r="K12" s="1813">
        <f t="shared" si="0"/>
        <v>126</v>
      </c>
      <c r="L12" s="1819">
        <v>82</v>
      </c>
      <c r="M12" s="1819">
        <v>51</v>
      </c>
      <c r="N12" s="1819">
        <v>131</v>
      </c>
      <c r="O12" s="1819">
        <v>75</v>
      </c>
      <c r="P12" s="1737" t="s">
        <v>2367</v>
      </c>
    </row>
    <row r="13" spans="1:16" ht="21" customHeight="1">
      <c r="A13" s="1743" t="s">
        <v>2441</v>
      </c>
      <c r="B13" s="1738">
        <f>F13+D13</f>
        <v>51</v>
      </c>
      <c r="C13" s="1738">
        <f>G13+E13</f>
        <v>17</v>
      </c>
      <c r="D13" s="1819">
        <v>25</v>
      </c>
      <c r="E13" s="1819">
        <v>6</v>
      </c>
      <c r="F13" s="1819">
        <v>26</v>
      </c>
      <c r="G13" s="1819">
        <v>11</v>
      </c>
      <c r="H13" s="1290" t="s">
        <v>38</v>
      </c>
      <c r="I13" s="1821" t="s">
        <v>2368</v>
      </c>
      <c r="J13" s="1813">
        <f t="shared" si="0"/>
        <v>39</v>
      </c>
      <c r="K13" s="1813">
        <f t="shared" si="0"/>
        <v>3</v>
      </c>
      <c r="L13" s="1820">
        <v>19</v>
      </c>
      <c r="M13" s="1820">
        <v>0</v>
      </c>
      <c r="N13" s="1820">
        <v>20</v>
      </c>
      <c r="O13" s="1820">
        <v>3</v>
      </c>
      <c r="P13" s="1737" t="s">
        <v>2369</v>
      </c>
    </row>
    <row r="14" spans="1:16" ht="21" customHeight="1">
      <c r="A14" s="1743" t="s">
        <v>831</v>
      </c>
      <c r="B14" s="1738">
        <f t="shared" ref="B14:B49" si="1">F14+D14</f>
        <v>27</v>
      </c>
      <c r="C14" s="1738">
        <f t="shared" ref="C14:C49" si="2">G14+E14</f>
        <v>16</v>
      </c>
      <c r="D14" s="1820">
        <v>6</v>
      </c>
      <c r="E14" s="1820">
        <v>4</v>
      </c>
      <c r="F14" s="1820">
        <v>21</v>
      </c>
      <c r="G14" s="1820">
        <v>12</v>
      </c>
      <c r="H14" s="1290" t="s">
        <v>832</v>
      </c>
      <c r="I14" s="1834" t="s">
        <v>2370</v>
      </c>
      <c r="J14" s="1831">
        <f t="shared" si="0"/>
        <v>145</v>
      </c>
      <c r="K14" s="1831">
        <f t="shared" si="0"/>
        <v>53</v>
      </c>
      <c r="L14" s="1832">
        <v>61</v>
      </c>
      <c r="M14" s="1832">
        <v>19</v>
      </c>
      <c r="N14" s="1832">
        <v>84</v>
      </c>
      <c r="O14" s="1832">
        <v>34</v>
      </c>
      <c r="P14" s="1833" t="s">
        <v>2371</v>
      </c>
    </row>
    <row r="15" spans="1:16" ht="21" customHeight="1">
      <c r="A15" s="1827" t="s">
        <v>2442</v>
      </c>
      <c r="B15" s="1828">
        <f t="shared" si="1"/>
        <v>184</v>
      </c>
      <c r="C15" s="1828">
        <f t="shared" si="2"/>
        <v>116</v>
      </c>
      <c r="D15" s="1829">
        <v>78</v>
      </c>
      <c r="E15" s="1829">
        <v>53</v>
      </c>
      <c r="F15" s="1829">
        <v>106</v>
      </c>
      <c r="G15" s="1829">
        <v>63</v>
      </c>
      <c r="H15" s="1830" t="s">
        <v>2443</v>
      </c>
      <c r="I15" s="1821" t="s">
        <v>2372</v>
      </c>
      <c r="J15" s="1813">
        <f t="shared" si="0"/>
        <v>327</v>
      </c>
      <c r="K15" s="1813">
        <f t="shared" si="0"/>
        <v>162</v>
      </c>
      <c r="L15" s="1819">
        <v>125</v>
      </c>
      <c r="M15" s="1819">
        <v>69</v>
      </c>
      <c r="N15" s="1819">
        <v>202</v>
      </c>
      <c r="O15" s="1819">
        <v>93</v>
      </c>
      <c r="P15" s="1822" t="s">
        <v>2373</v>
      </c>
    </row>
    <row r="16" spans="1:16" ht="21" customHeight="1">
      <c r="A16" s="1743" t="s">
        <v>2452</v>
      </c>
      <c r="B16" s="1738">
        <f t="shared" si="1"/>
        <v>39</v>
      </c>
      <c r="C16" s="1738">
        <f t="shared" si="2"/>
        <v>3</v>
      </c>
      <c r="D16" s="1820">
        <v>19</v>
      </c>
      <c r="E16" s="1820">
        <v>0</v>
      </c>
      <c r="F16" s="1820">
        <v>20</v>
      </c>
      <c r="G16" s="1820">
        <v>3</v>
      </c>
      <c r="H16" s="967" t="s">
        <v>50</v>
      </c>
      <c r="I16" s="1821" t="s">
        <v>2218</v>
      </c>
      <c r="J16" s="1813">
        <f t="shared" si="0"/>
        <v>161</v>
      </c>
      <c r="K16" s="1813">
        <f t="shared" si="0"/>
        <v>70</v>
      </c>
      <c r="L16" s="1819">
        <v>58</v>
      </c>
      <c r="M16" s="1819">
        <v>29</v>
      </c>
      <c r="N16" s="1819">
        <v>103</v>
      </c>
      <c r="O16" s="1819">
        <v>41</v>
      </c>
      <c r="P16" s="1822" t="s">
        <v>487</v>
      </c>
    </row>
    <row r="17" spans="1:16" ht="20.25" customHeight="1">
      <c r="A17" s="1743" t="s">
        <v>833</v>
      </c>
      <c r="B17" s="1738">
        <f t="shared" si="1"/>
        <v>327</v>
      </c>
      <c r="C17" s="1738">
        <f t="shared" si="2"/>
        <v>162</v>
      </c>
      <c r="D17" s="1819">
        <v>125</v>
      </c>
      <c r="E17" s="1819">
        <v>69</v>
      </c>
      <c r="F17" s="1819">
        <v>202</v>
      </c>
      <c r="G17" s="1819">
        <v>93</v>
      </c>
      <c r="H17" s="967" t="s">
        <v>759</v>
      </c>
      <c r="I17" s="1821" t="s">
        <v>2374</v>
      </c>
      <c r="J17" s="1813">
        <f t="shared" si="0"/>
        <v>359</v>
      </c>
      <c r="K17" s="1813">
        <f t="shared" si="0"/>
        <v>199</v>
      </c>
      <c r="L17" s="1819">
        <v>156</v>
      </c>
      <c r="M17" s="1819">
        <v>91</v>
      </c>
      <c r="N17" s="1819">
        <v>203</v>
      </c>
      <c r="O17" s="1819">
        <v>108</v>
      </c>
      <c r="P17" s="1737" t="s">
        <v>490</v>
      </c>
    </row>
    <row r="18" spans="1:16" ht="20.25" customHeight="1">
      <c r="A18" s="1743" t="s">
        <v>2453</v>
      </c>
      <c r="B18" s="1738">
        <f t="shared" si="1"/>
        <v>161</v>
      </c>
      <c r="C18" s="1738">
        <f t="shared" si="2"/>
        <v>70</v>
      </c>
      <c r="D18" s="1819">
        <v>58</v>
      </c>
      <c r="E18" s="1819">
        <v>29</v>
      </c>
      <c r="F18" s="1819">
        <v>103</v>
      </c>
      <c r="G18" s="1819">
        <v>41</v>
      </c>
      <c r="H18" s="967" t="s">
        <v>760</v>
      </c>
      <c r="I18" s="1818" t="s">
        <v>2223</v>
      </c>
      <c r="J18" s="1813">
        <f t="shared" si="0"/>
        <v>77</v>
      </c>
      <c r="K18" s="1813">
        <f t="shared" si="0"/>
        <v>39</v>
      </c>
      <c r="L18" s="1819">
        <v>30</v>
      </c>
      <c r="M18" s="1819">
        <v>17</v>
      </c>
      <c r="N18" s="1819">
        <v>47</v>
      </c>
      <c r="O18" s="1819">
        <v>22</v>
      </c>
      <c r="P18" s="1823" t="s">
        <v>492</v>
      </c>
    </row>
    <row r="19" spans="1:16" s="189" customFormat="1" ht="20.25" customHeight="1">
      <c r="A19" s="1743" t="s">
        <v>834</v>
      </c>
      <c r="B19" s="1738">
        <f t="shared" si="1"/>
        <v>359</v>
      </c>
      <c r="C19" s="1738">
        <f t="shared" si="2"/>
        <v>199</v>
      </c>
      <c r="D19" s="1819">
        <v>156</v>
      </c>
      <c r="E19" s="1819">
        <v>91</v>
      </c>
      <c r="F19" s="1819">
        <v>203</v>
      </c>
      <c r="G19" s="1819">
        <v>108</v>
      </c>
      <c r="H19" s="1290" t="s">
        <v>835</v>
      </c>
      <c r="I19" s="1821" t="s">
        <v>2224</v>
      </c>
      <c r="J19" s="1813">
        <f t="shared" si="0"/>
        <v>102</v>
      </c>
      <c r="K19" s="1813">
        <f t="shared" si="0"/>
        <v>65</v>
      </c>
      <c r="L19" s="1819">
        <v>42</v>
      </c>
      <c r="M19" s="1819">
        <v>30</v>
      </c>
      <c r="N19" s="1819">
        <v>60</v>
      </c>
      <c r="O19" s="1819">
        <v>35</v>
      </c>
      <c r="P19" s="1737" t="s">
        <v>493</v>
      </c>
    </row>
    <row r="20" spans="1:16" s="189" customFormat="1" ht="20.25" customHeight="1">
      <c r="A20" s="1743" t="s">
        <v>836</v>
      </c>
      <c r="B20" s="1738">
        <f t="shared" si="1"/>
        <v>77</v>
      </c>
      <c r="C20" s="1738">
        <f t="shared" si="2"/>
        <v>39</v>
      </c>
      <c r="D20" s="1819">
        <v>30</v>
      </c>
      <c r="E20" s="1819">
        <v>17</v>
      </c>
      <c r="F20" s="1819">
        <v>47</v>
      </c>
      <c r="G20" s="1819">
        <v>22</v>
      </c>
      <c r="H20" s="1290" t="s">
        <v>85</v>
      </c>
      <c r="I20" s="1818" t="s">
        <v>2206</v>
      </c>
      <c r="J20" s="1813">
        <f t="shared" si="0"/>
        <v>217</v>
      </c>
      <c r="K20" s="1813">
        <f t="shared" si="0"/>
        <v>103</v>
      </c>
      <c r="L20" s="1819">
        <v>93</v>
      </c>
      <c r="M20" s="1819">
        <v>49</v>
      </c>
      <c r="N20" s="1819">
        <v>124</v>
      </c>
      <c r="O20" s="1819">
        <v>54</v>
      </c>
      <c r="P20" s="1823" t="s">
        <v>2375</v>
      </c>
    </row>
    <row r="21" spans="1:16" s="189" customFormat="1" ht="20.25" customHeight="1">
      <c r="A21" s="1743" t="s">
        <v>837</v>
      </c>
      <c r="B21" s="1738">
        <f t="shared" si="1"/>
        <v>102</v>
      </c>
      <c r="C21" s="1738">
        <f t="shared" si="2"/>
        <v>65</v>
      </c>
      <c r="D21" s="1819">
        <v>42</v>
      </c>
      <c r="E21" s="1819">
        <v>30</v>
      </c>
      <c r="F21" s="1819">
        <v>60</v>
      </c>
      <c r="G21" s="1819">
        <v>35</v>
      </c>
      <c r="H21" s="1290" t="s">
        <v>87</v>
      </c>
      <c r="I21" s="1818" t="s">
        <v>2376</v>
      </c>
      <c r="J21" s="1813">
        <f t="shared" si="0"/>
        <v>45</v>
      </c>
      <c r="K21" s="1813">
        <f t="shared" si="0"/>
        <v>31</v>
      </c>
      <c r="L21" s="1819">
        <v>24</v>
      </c>
      <c r="M21" s="1819">
        <v>18</v>
      </c>
      <c r="N21" s="1819">
        <v>21</v>
      </c>
      <c r="O21" s="1819">
        <v>13</v>
      </c>
      <c r="P21" s="1823" t="s">
        <v>2377</v>
      </c>
    </row>
    <row r="22" spans="1:16" s="189" customFormat="1" ht="20.25" customHeight="1">
      <c r="A22" s="1743" t="s">
        <v>2454</v>
      </c>
      <c r="B22" s="1738">
        <f t="shared" si="1"/>
        <v>217</v>
      </c>
      <c r="C22" s="1738">
        <f t="shared" si="2"/>
        <v>103</v>
      </c>
      <c r="D22" s="1819">
        <v>93</v>
      </c>
      <c r="E22" s="1819">
        <v>49</v>
      </c>
      <c r="F22" s="1819">
        <v>124</v>
      </c>
      <c r="G22" s="1819">
        <v>54</v>
      </c>
      <c r="H22" s="1290" t="s">
        <v>93</v>
      </c>
      <c r="I22" s="1818" t="s">
        <v>2202</v>
      </c>
      <c r="J22" s="1813">
        <f t="shared" si="0"/>
        <v>383</v>
      </c>
      <c r="K22" s="1813">
        <f t="shared" si="0"/>
        <v>227</v>
      </c>
      <c r="L22" s="1819">
        <v>173</v>
      </c>
      <c r="M22" s="1819">
        <v>103</v>
      </c>
      <c r="N22" s="1819">
        <v>210</v>
      </c>
      <c r="O22" s="1819">
        <v>124</v>
      </c>
      <c r="P22" s="1823" t="s">
        <v>2378</v>
      </c>
    </row>
    <row r="23" spans="1:16" s="189" customFormat="1" ht="20.25" customHeight="1">
      <c r="A23" s="1743" t="s">
        <v>1877</v>
      </c>
      <c r="B23" s="1738">
        <f>F23+D23</f>
        <v>45</v>
      </c>
      <c r="C23" s="1738">
        <f>G23+E23</f>
        <v>31</v>
      </c>
      <c r="D23" s="1819">
        <v>24</v>
      </c>
      <c r="E23" s="1819">
        <v>18</v>
      </c>
      <c r="F23" s="1819">
        <v>21</v>
      </c>
      <c r="G23" s="1819">
        <v>13</v>
      </c>
      <c r="H23" s="1650" t="s">
        <v>95</v>
      </c>
      <c r="I23" s="1821" t="s">
        <v>2203</v>
      </c>
      <c r="J23" s="1813">
        <f t="shared" si="0"/>
        <v>204</v>
      </c>
      <c r="K23" s="1813">
        <f t="shared" si="0"/>
        <v>102</v>
      </c>
      <c r="L23" s="1820">
        <v>93</v>
      </c>
      <c r="M23" s="1820">
        <v>51</v>
      </c>
      <c r="N23" s="1820">
        <v>111</v>
      </c>
      <c r="O23" s="1820">
        <v>51</v>
      </c>
      <c r="P23" s="1737" t="s">
        <v>2379</v>
      </c>
    </row>
    <row r="24" spans="1:16" s="189" customFormat="1" ht="20.25" customHeight="1">
      <c r="A24" s="1743" t="s">
        <v>838</v>
      </c>
      <c r="B24" s="1738">
        <f t="shared" si="1"/>
        <v>383</v>
      </c>
      <c r="C24" s="1738">
        <f t="shared" si="2"/>
        <v>227</v>
      </c>
      <c r="D24" s="1819">
        <v>173</v>
      </c>
      <c r="E24" s="1819">
        <v>103</v>
      </c>
      <c r="F24" s="1819">
        <v>210</v>
      </c>
      <c r="G24" s="1819">
        <v>124</v>
      </c>
      <c r="H24" s="1290" t="s">
        <v>97</v>
      </c>
      <c r="I24" s="1821" t="s">
        <v>2208</v>
      </c>
      <c r="J24" s="1813">
        <f t="shared" si="0"/>
        <v>97</v>
      </c>
      <c r="K24" s="1813">
        <f t="shared" si="0"/>
        <v>52</v>
      </c>
      <c r="L24" s="1820">
        <v>43</v>
      </c>
      <c r="M24" s="1820">
        <v>18</v>
      </c>
      <c r="N24" s="1820">
        <v>54</v>
      </c>
      <c r="O24" s="1820">
        <v>34</v>
      </c>
      <c r="P24" s="1737" t="s">
        <v>2380</v>
      </c>
    </row>
    <row r="25" spans="1:16" s="189" customFormat="1" ht="20.25" customHeight="1">
      <c r="A25" s="1743" t="s">
        <v>839</v>
      </c>
      <c r="B25" s="1738">
        <f t="shared" si="1"/>
        <v>204</v>
      </c>
      <c r="C25" s="1738">
        <f t="shared" si="2"/>
        <v>102</v>
      </c>
      <c r="D25" s="1820">
        <v>93</v>
      </c>
      <c r="E25" s="1820">
        <v>51</v>
      </c>
      <c r="F25" s="1820">
        <v>111</v>
      </c>
      <c r="G25" s="1820">
        <v>51</v>
      </c>
      <c r="H25" s="1290" t="s">
        <v>761</v>
      </c>
      <c r="I25" s="1821" t="s">
        <v>2381</v>
      </c>
      <c r="J25" s="1813">
        <f t="shared" si="0"/>
        <v>22</v>
      </c>
      <c r="K25" s="1813">
        <f t="shared" si="0"/>
        <v>9</v>
      </c>
      <c r="L25" s="1820">
        <v>8</v>
      </c>
      <c r="M25" s="1820">
        <v>2</v>
      </c>
      <c r="N25" s="1820">
        <v>14</v>
      </c>
      <c r="O25" s="1820">
        <v>7</v>
      </c>
      <c r="P25" s="1737" t="s">
        <v>2382</v>
      </c>
    </row>
    <row r="26" spans="1:16" s="189" customFormat="1" ht="20.25" customHeight="1">
      <c r="A26" s="1743" t="s">
        <v>840</v>
      </c>
      <c r="B26" s="1738">
        <f t="shared" si="1"/>
        <v>97</v>
      </c>
      <c r="C26" s="1738">
        <f t="shared" si="2"/>
        <v>52</v>
      </c>
      <c r="D26" s="1820">
        <v>43</v>
      </c>
      <c r="E26" s="1820">
        <v>18</v>
      </c>
      <c r="F26" s="1820">
        <v>54</v>
      </c>
      <c r="G26" s="1820">
        <v>34</v>
      </c>
      <c r="H26" s="1650" t="s">
        <v>101</v>
      </c>
      <c r="I26" s="1818" t="s">
        <v>2383</v>
      </c>
      <c r="J26" s="1813">
        <f t="shared" si="0"/>
        <v>50</v>
      </c>
      <c r="K26" s="1813">
        <f t="shared" si="0"/>
        <v>25</v>
      </c>
      <c r="L26" s="1819">
        <v>20</v>
      </c>
      <c r="M26" s="1819">
        <v>9</v>
      </c>
      <c r="N26" s="1819">
        <v>30</v>
      </c>
      <c r="O26" s="1819">
        <v>16</v>
      </c>
      <c r="P26" s="1737" t="s">
        <v>2384</v>
      </c>
    </row>
    <row r="27" spans="1:16" s="189" customFormat="1" ht="20.25" customHeight="1">
      <c r="A27" s="1743" t="s">
        <v>2288</v>
      </c>
      <c r="B27" s="1738">
        <f t="shared" si="1"/>
        <v>22</v>
      </c>
      <c r="C27" s="1738">
        <f t="shared" si="2"/>
        <v>9</v>
      </c>
      <c r="D27" s="1820">
        <v>8</v>
      </c>
      <c r="E27" s="1820">
        <v>2</v>
      </c>
      <c r="F27" s="1820">
        <v>14</v>
      </c>
      <c r="G27" s="1820">
        <v>7</v>
      </c>
      <c r="H27" s="1650" t="s">
        <v>2292</v>
      </c>
      <c r="I27" s="1818" t="s">
        <v>2385</v>
      </c>
      <c r="J27" s="1813">
        <f t="shared" si="0"/>
        <v>83</v>
      </c>
      <c r="K27" s="1813">
        <f t="shared" si="0"/>
        <v>57</v>
      </c>
      <c r="L27" s="1819">
        <v>37</v>
      </c>
      <c r="M27" s="1819">
        <v>27</v>
      </c>
      <c r="N27" s="1819">
        <v>46</v>
      </c>
      <c r="O27" s="1819">
        <v>30</v>
      </c>
      <c r="P27" s="1737" t="s">
        <v>2386</v>
      </c>
    </row>
    <row r="28" spans="1:16" s="189" customFormat="1" ht="20.25" customHeight="1">
      <c r="A28" s="1743" t="s">
        <v>841</v>
      </c>
      <c r="B28" s="1738">
        <f t="shared" si="1"/>
        <v>50</v>
      </c>
      <c r="C28" s="1738">
        <f t="shared" si="2"/>
        <v>25</v>
      </c>
      <c r="D28" s="1819">
        <v>20</v>
      </c>
      <c r="E28" s="1819">
        <v>9</v>
      </c>
      <c r="F28" s="1819">
        <v>30</v>
      </c>
      <c r="G28" s="1819">
        <v>16</v>
      </c>
      <c r="H28" s="1650" t="s">
        <v>111</v>
      </c>
      <c r="I28" s="1821" t="s">
        <v>2387</v>
      </c>
      <c r="J28" s="1813">
        <f t="shared" si="0"/>
        <v>210</v>
      </c>
      <c r="K28" s="1813">
        <f t="shared" si="0"/>
        <v>151</v>
      </c>
      <c r="L28" s="1819">
        <v>81</v>
      </c>
      <c r="M28" s="1819">
        <v>63</v>
      </c>
      <c r="N28" s="1819">
        <v>129</v>
      </c>
      <c r="O28" s="1819">
        <v>88</v>
      </c>
      <c r="P28" s="1737" t="s">
        <v>2388</v>
      </c>
    </row>
    <row r="29" spans="1:16" s="189" customFormat="1" ht="20.25" customHeight="1">
      <c r="A29" s="1743" t="s">
        <v>762</v>
      </c>
      <c r="B29" s="1738">
        <f t="shared" si="1"/>
        <v>83</v>
      </c>
      <c r="C29" s="1738">
        <f t="shared" si="2"/>
        <v>57</v>
      </c>
      <c r="D29" s="1819">
        <v>37</v>
      </c>
      <c r="E29" s="1819">
        <v>27</v>
      </c>
      <c r="F29" s="1819">
        <v>46</v>
      </c>
      <c r="G29" s="1819">
        <v>30</v>
      </c>
      <c r="H29" s="1650" t="s">
        <v>117</v>
      </c>
      <c r="I29" s="1818" t="s">
        <v>2389</v>
      </c>
      <c r="J29" s="1813">
        <f t="shared" si="0"/>
        <v>442</v>
      </c>
      <c r="K29" s="1813">
        <f t="shared" si="0"/>
        <v>160</v>
      </c>
      <c r="L29" s="1819">
        <v>199</v>
      </c>
      <c r="M29" s="1819">
        <v>62</v>
      </c>
      <c r="N29" s="1819">
        <v>243</v>
      </c>
      <c r="O29" s="1819">
        <v>98</v>
      </c>
      <c r="P29" s="1737" t="s">
        <v>2390</v>
      </c>
    </row>
    <row r="30" spans="1:16" s="189" customFormat="1" ht="20.25" customHeight="1">
      <c r="A30" s="1743" t="s">
        <v>2289</v>
      </c>
      <c r="B30" s="1738">
        <f t="shared" si="1"/>
        <v>210</v>
      </c>
      <c r="C30" s="1738">
        <f t="shared" si="2"/>
        <v>151</v>
      </c>
      <c r="D30" s="1819">
        <v>81</v>
      </c>
      <c r="E30" s="1819">
        <v>63</v>
      </c>
      <c r="F30" s="1819">
        <v>129</v>
      </c>
      <c r="G30" s="1819">
        <v>88</v>
      </c>
      <c r="H30" s="1650" t="s">
        <v>2293</v>
      </c>
      <c r="I30" s="1818" t="s">
        <v>2391</v>
      </c>
      <c r="J30" s="1813">
        <f t="shared" si="0"/>
        <v>111</v>
      </c>
      <c r="K30" s="1813">
        <f t="shared" si="0"/>
        <v>46</v>
      </c>
      <c r="L30" s="1819">
        <v>51</v>
      </c>
      <c r="M30" s="1819">
        <v>20</v>
      </c>
      <c r="N30" s="1819">
        <v>60</v>
      </c>
      <c r="O30" s="1819">
        <v>26</v>
      </c>
      <c r="P30" s="1737" t="s">
        <v>2392</v>
      </c>
    </row>
    <row r="31" spans="1:16" ht="20.25" customHeight="1">
      <c r="A31" s="1743" t="s">
        <v>842</v>
      </c>
      <c r="B31" s="1738">
        <f t="shared" si="1"/>
        <v>442</v>
      </c>
      <c r="C31" s="1738">
        <f t="shared" si="2"/>
        <v>160</v>
      </c>
      <c r="D31" s="1819">
        <v>199</v>
      </c>
      <c r="E31" s="1819">
        <v>62</v>
      </c>
      <c r="F31" s="1819">
        <v>243</v>
      </c>
      <c r="G31" s="1819">
        <v>98</v>
      </c>
      <c r="H31" s="1650" t="s">
        <v>763</v>
      </c>
      <c r="I31" s="1818" t="s">
        <v>2393</v>
      </c>
      <c r="J31" s="1813">
        <f t="shared" si="0"/>
        <v>85</v>
      </c>
      <c r="K31" s="1813">
        <f t="shared" si="0"/>
        <v>54</v>
      </c>
      <c r="L31" s="1819">
        <v>34</v>
      </c>
      <c r="M31" s="1819">
        <v>21</v>
      </c>
      <c r="N31" s="1819">
        <v>51</v>
      </c>
      <c r="O31" s="1819">
        <v>33</v>
      </c>
      <c r="P31" s="1737" t="s">
        <v>2394</v>
      </c>
    </row>
    <row r="32" spans="1:16" s="189" customFormat="1" ht="20.25" customHeight="1">
      <c r="A32" s="1743" t="s">
        <v>2282</v>
      </c>
      <c r="B32" s="1738">
        <f t="shared" si="1"/>
        <v>111</v>
      </c>
      <c r="C32" s="1738">
        <f t="shared" si="2"/>
        <v>46</v>
      </c>
      <c r="D32" s="1819">
        <v>51</v>
      </c>
      <c r="E32" s="1819">
        <v>20</v>
      </c>
      <c r="F32" s="1819">
        <v>60</v>
      </c>
      <c r="G32" s="1819">
        <v>26</v>
      </c>
      <c r="H32" s="1737" t="s">
        <v>2283</v>
      </c>
      <c r="I32" s="1818" t="s">
        <v>2395</v>
      </c>
      <c r="J32" s="1813">
        <f t="shared" si="0"/>
        <v>232</v>
      </c>
      <c r="K32" s="1813">
        <f t="shared" si="0"/>
        <v>103</v>
      </c>
      <c r="L32" s="1819">
        <v>106</v>
      </c>
      <c r="M32" s="1819">
        <v>46</v>
      </c>
      <c r="N32" s="1819">
        <v>126</v>
      </c>
      <c r="O32" s="1819">
        <v>57</v>
      </c>
      <c r="P32" s="1737" t="s">
        <v>2396</v>
      </c>
    </row>
    <row r="33" spans="1:16" s="189" customFormat="1" ht="20.25" customHeight="1">
      <c r="A33" s="1743" t="s">
        <v>2290</v>
      </c>
      <c r="B33" s="1738">
        <f t="shared" si="1"/>
        <v>85</v>
      </c>
      <c r="C33" s="1738">
        <f t="shared" si="2"/>
        <v>54</v>
      </c>
      <c r="D33" s="1819">
        <v>34</v>
      </c>
      <c r="E33" s="1819">
        <v>21</v>
      </c>
      <c r="F33" s="1819">
        <v>51</v>
      </c>
      <c r="G33" s="1819">
        <v>33</v>
      </c>
      <c r="H33" s="1742" t="s">
        <v>2294</v>
      </c>
      <c r="I33" s="1818" t="s">
        <v>128</v>
      </c>
      <c r="J33" s="1813">
        <f t="shared" si="0"/>
        <v>233</v>
      </c>
      <c r="K33" s="1813">
        <f t="shared" si="0"/>
        <v>129</v>
      </c>
      <c r="L33" s="1819">
        <v>103</v>
      </c>
      <c r="M33" s="1819">
        <v>59</v>
      </c>
      <c r="N33" s="1819">
        <v>130</v>
      </c>
      <c r="O33" s="1819">
        <v>70</v>
      </c>
      <c r="P33" s="1737" t="s">
        <v>129</v>
      </c>
    </row>
    <row r="34" spans="1:16" s="189" customFormat="1" ht="20.25" customHeight="1">
      <c r="A34" s="1743" t="s">
        <v>1875</v>
      </c>
      <c r="B34" s="1738">
        <f t="shared" si="1"/>
        <v>232</v>
      </c>
      <c r="C34" s="1738">
        <f t="shared" si="2"/>
        <v>103</v>
      </c>
      <c r="D34" s="1819">
        <v>106</v>
      </c>
      <c r="E34" s="1819">
        <v>46</v>
      </c>
      <c r="F34" s="1819">
        <v>126</v>
      </c>
      <c r="G34" s="1819">
        <v>57</v>
      </c>
      <c r="H34" s="1650" t="s">
        <v>1876</v>
      </c>
      <c r="I34" s="1818" t="s">
        <v>132</v>
      </c>
      <c r="J34" s="1813">
        <f t="shared" si="0"/>
        <v>108</v>
      </c>
      <c r="K34" s="1813">
        <f t="shared" si="0"/>
        <v>65</v>
      </c>
      <c r="L34" s="1819">
        <v>35</v>
      </c>
      <c r="M34" s="1819">
        <v>23</v>
      </c>
      <c r="N34" s="1819">
        <v>73</v>
      </c>
      <c r="O34" s="1819">
        <v>42</v>
      </c>
      <c r="P34" s="1737" t="s">
        <v>133</v>
      </c>
    </row>
    <row r="35" spans="1:16" ht="20.25" customHeight="1">
      <c r="A35" s="1743" t="s">
        <v>764</v>
      </c>
      <c r="B35" s="1738">
        <f t="shared" si="1"/>
        <v>233</v>
      </c>
      <c r="C35" s="1738">
        <f t="shared" si="2"/>
        <v>129</v>
      </c>
      <c r="D35" s="1819">
        <v>103</v>
      </c>
      <c r="E35" s="1819">
        <v>59</v>
      </c>
      <c r="F35" s="1819">
        <v>130</v>
      </c>
      <c r="G35" s="1819">
        <v>70</v>
      </c>
      <c r="H35" s="1290" t="s">
        <v>2197</v>
      </c>
      <c r="I35" s="1818" t="s">
        <v>136</v>
      </c>
      <c r="J35" s="1813">
        <f t="shared" si="0"/>
        <v>197</v>
      </c>
      <c r="K35" s="1813">
        <f t="shared" si="0"/>
        <v>98</v>
      </c>
      <c r="L35" s="1819">
        <v>102</v>
      </c>
      <c r="M35" s="1819">
        <v>52</v>
      </c>
      <c r="N35" s="1819">
        <v>95</v>
      </c>
      <c r="O35" s="1819">
        <v>46</v>
      </c>
      <c r="P35" s="1737" t="s">
        <v>137</v>
      </c>
    </row>
    <row r="36" spans="1:16" ht="20.25" customHeight="1">
      <c r="A36" s="1743" t="s">
        <v>2291</v>
      </c>
      <c r="B36" s="1738">
        <f t="shared" si="1"/>
        <v>108</v>
      </c>
      <c r="C36" s="1738">
        <f t="shared" si="2"/>
        <v>65</v>
      </c>
      <c r="D36" s="1819">
        <v>35</v>
      </c>
      <c r="E36" s="1819">
        <v>23</v>
      </c>
      <c r="F36" s="1819">
        <v>73</v>
      </c>
      <c r="G36" s="1819">
        <v>42</v>
      </c>
      <c r="H36" s="1290" t="s">
        <v>2194</v>
      </c>
      <c r="I36" s="1818" t="s">
        <v>144</v>
      </c>
      <c r="J36" s="1813">
        <f t="shared" si="0"/>
        <v>109</v>
      </c>
      <c r="K36" s="1813">
        <f t="shared" si="0"/>
        <v>70</v>
      </c>
      <c r="L36" s="1819">
        <v>50</v>
      </c>
      <c r="M36" s="1819">
        <v>31</v>
      </c>
      <c r="N36" s="1819">
        <v>59</v>
      </c>
      <c r="O36" s="1819">
        <v>39</v>
      </c>
      <c r="P36" s="1823" t="s">
        <v>145</v>
      </c>
    </row>
    <row r="37" spans="1:16" ht="20.25" customHeight="1">
      <c r="A37" s="1743" t="s">
        <v>843</v>
      </c>
      <c r="B37" s="1738">
        <f t="shared" si="1"/>
        <v>197</v>
      </c>
      <c r="C37" s="1738">
        <f t="shared" si="2"/>
        <v>98</v>
      </c>
      <c r="D37" s="1819">
        <v>102</v>
      </c>
      <c r="E37" s="1819">
        <v>52</v>
      </c>
      <c r="F37" s="1819">
        <v>95</v>
      </c>
      <c r="G37" s="1819">
        <v>46</v>
      </c>
      <c r="H37" s="1290" t="s">
        <v>765</v>
      </c>
      <c r="I37" s="1818" t="s">
        <v>146</v>
      </c>
      <c r="J37" s="1813">
        <f t="shared" si="0"/>
        <v>53</v>
      </c>
      <c r="K37" s="1813">
        <f t="shared" si="0"/>
        <v>41</v>
      </c>
      <c r="L37" s="1819">
        <v>23</v>
      </c>
      <c r="M37" s="1819">
        <v>17</v>
      </c>
      <c r="N37" s="1819">
        <v>30</v>
      </c>
      <c r="O37" s="1819">
        <v>24</v>
      </c>
      <c r="P37" s="1823" t="s">
        <v>147</v>
      </c>
    </row>
    <row r="38" spans="1:16" ht="20.25" customHeight="1">
      <c r="A38" s="1743" t="s">
        <v>844</v>
      </c>
      <c r="B38" s="1738">
        <f t="shared" si="1"/>
        <v>109</v>
      </c>
      <c r="C38" s="1738">
        <f t="shared" si="2"/>
        <v>70</v>
      </c>
      <c r="D38" s="1819">
        <v>50</v>
      </c>
      <c r="E38" s="1819">
        <v>31</v>
      </c>
      <c r="F38" s="1819">
        <v>59</v>
      </c>
      <c r="G38" s="1819">
        <v>39</v>
      </c>
      <c r="H38" s="1290" t="s">
        <v>845</v>
      </c>
      <c r="I38" s="1818" t="s">
        <v>148</v>
      </c>
      <c r="J38" s="1813">
        <f t="shared" si="0"/>
        <v>104</v>
      </c>
      <c r="K38" s="1813">
        <f t="shared" si="0"/>
        <v>51</v>
      </c>
      <c r="L38" s="1819">
        <v>37</v>
      </c>
      <c r="M38" s="1819">
        <v>22</v>
      </c>
      <c r="N38" s="1819">
        <v>67</v>
      </c>
      <c r="O38" s="1819">
        <v>29</v>
      </c>
      <c r="P38" s="1737" t="s">
        <v>149</v>
      </c>
    </row>
    <row r="39" spans="1:16" ht="20.25" customHeight="1">
      <c r="A39" s="1743" t="s">
        <v>846</v>
      </c>
      <c r="B39" s="1738">
        <f t="shared" si="1"/>
        <v>53</v>
      </c>
      <c r="C39" s="1738">
        <f t="shared" si="2"/>
        <v>41</v>
      </c>
      <c r="D39" s="1819">
        <v>23</v>
      </c>
      <c r="E39" s="1819">
        <v>17</v>
      </c>
      <c r="F39" s="1819">
        <v>30</v>
      </c>
      <c r="G39" s="1819">
        <v>24</v>
      </c>
      <c r="H39" s="1290" t="s">
        <v>847</v>
      </c>
      <c r="I39" s="1818" t="s">
        <v>150</v>
      </c>
      <c r="J39" s="1813">
        <f t="shared" si="0"/>
        <v>320</v>
      </c>
      <c r="K39" s="1813">
        <f t="shared" si="0"/>
        <v>149</v>
      </c>
      <c r="L39" s="1819">
        <v>138</v>
      </c>
      <c r="M39" s="1819">
        <v>75</v>
      </c>
      <c r="N39" s="1819">
        <v>182</v>
      </c>
      <c r="O39" s="1819">
        <v>74</v>
      </c>
      <c r="P39" s="1823" t="s">
        <v>151</v>
      </c>
    </row>
    <row r="40" spans="1:16" ht="20.25" customHeight="1">
      <c r="A40" s="1743" t="s">
        <v>848</v>
      </c>
      <c r="B40" s="1738">
        <f t="shared" si="1"/>
        <v>104</v>
      </c>
      <c r="C40" s="1738">
        <f t="shared" si="2"/>
        <v>51</v>
      </c>
      <c r="D40" s="1819">
        <v>37</v>
      </c>
      <c r="E40" s="1819">
        <v>22</v>
      </c>
      <c r="F40" s="1819">
        <v>67</v>
      </c>
      <c r="G40" s="1819">
        <v>29</v>
      </c>
      <c r="H40" s="1290" t="s">
        <v>2167</v>
      </c>
      <c r="I40" s="1818" t="s">
        <v>154</v>
      </c>
      <c r="J40" s="1813">
        <f t="shared" si="0"/>
        <v>183</v>
      </c>
      <c r="K40" s="1813">
        <f t="shared" si="0"/>
        <v>86</v>
      </c>
      <c r="L40" s="1819">
        <v>67</v>
      </c>
      <c r="M40" s="1819">
        <v>27</v>
      </c>
      <c r="N40" s="1819">
        <v>116</v>
      </c>
      <c r="O40" s="1819">
        <v>59</v>
      </c>
      <c r="P40" s="1737" t="s">
        <v>2397</v>
      </c>
    </row>
    <row r="41" spans="1:16" ht="20.25" customHeight="1">
      <c r="A41" s="1743" t="s">
        <v>849</v>
      </c>
      <c r="B41" s="1738">
        <f t="shared" si="1"/>
        <v>320</v>
      </c>
      <c r="C41" s="1738">
        <f t="shared" si="2"/>
        <v>149</v>
      </c>
      <c r="D41" s="1819">
        <v>138</v>
      </c>
      <c r="E41" s="1819">
        <v>75</v>
      </c>
      <c r="F41" s="1819">
        <v>182</v>
      </c>
      <c r="G41" s="1819">
        <v>74</v>
      </c>
      <c r="H41" s="1290" t="s">
        <v>766</v>
      </c>
      <c r="I41" s="1818" t="s">
        <v>159</v>
      </c>
      <c r="J41" s="1813">
        <f t="shared" si="0"/>
        <v>191</v>
      </c>
      <c r="K41" s="1813">
        <f t="shared" si="0"/>
        <v>117</v>
      </c>
      <c r="L41" s="1819">
        <v>75</v>
      </c>
      <c r="M41" s="1819">
        <v>40</v>
      </c>
      <c r="N41" s="1819">
        <v>116</v>
      </c>
      <c r="O41" s="1819">
        <v>77</v>
      </c>
      <c r="P41" s="1823" t="s">
        <v>160</v>
      </c>
    </row>
    <row r="42" spans="1:16" ht="20.25" customHeight="1">
      <c r="A42" s="1743" t="s">
        <v>767</v>
      </c>
      <c r="B42" s="1738">
        <f t="shared" si="1"/>
        <v>183</v>
      </c>
      <c r="C42" s="1738">
        <f t="shared" si="2"/>
        <v>86</v>
      </c>
      <c r="D42" s="1819">
        <v>67</v>
      </c>
      <c r="E42" s="1819">
        <v>27</v>
      </c>
      <c r="F42" s="1819">
        <v>116</v>
      </c>
      <c r="G42" s="1819">
        <v>59</v>
      </c>
      <c r="H42" s="1290" t="s">
        <v>768</v>
      </c>
      <c r="I42" s="1818" t="s">
        <v>163</v>
      </c>
      <c r="J42" s="1813">
        <f t="shared" si="0"/>
        <v>105</v>
      </c>
      <c r="K42" s="1813">
        <f t="shared" si="0"/>
        <v>55</v>
      </c>
      <c r="L42" s="1819">
        <v>46</v>
      </c>
      <c r="M42" s="1819">
        <v>28</v>
      </c>
      <c r="N42" s="1819">
        <v>59</v>
      </c>
      <c r="O42" s="1819">
        <v>27</v>
      </c>
      <c r="P42" s="1737" t="s">
        <v>164</v>
      </c>
    </row>
    <row r="43" spans="1:16" ht="20.25" customHeight="1">
      <c r="A43" s="1743" t="s">
        <v>850</v>
      </c>
      <c r="B43" s="1738">
        <f t="shared" si="1"/>
        <v>191</v>
      </c>
      <c r="C43" s="1738">
        <f t="shared" si="2"/>
        <v>117</v>
      </c>
      <c r="D43" s="1819">
        <v>75</v>
      </c>
      <c r="E43" s="1819">
        <v>40</v>
      </c>
      <c r="F43" s="1819">
        <v>116</v>
      </c>
      <c r="G43" s="1819">
        <v>77</v>
      </c>
      <c r="H43" s="1290" t="s">
        <v>2284</v>
      </c>
      <c r="I43" s="1818" t="s">
        <v>171</v>
      </c>
      <c r="J43" s="1813">
        <f t="shared" ref="J43:K47" si="3">L43+N43</f>
        <v>319</v>
      </c>
      <c r="K43" s="1813">
        <f t="shared" si="3"/>
        <v>139</v>
      </c>
      <c r="L43" s="1819">
        <v>121</v>
      </c>
      <c r="M43" s="1819">
        <v>58</v>
      </c>
      <c r="N43" s="1819">
        <v>198</v>
      </c>
      <c r="O43" s="1819">
        <v>81</v>
      </c>
      <c r="P43" s="1737" t="s">
        <v>172</v>
      </c>
    </row>
    <row r="44" spans="1:16" ht="20.25" customHeight="1">
      <c r="A44" s="1743" t="s">
        <v>769</v>
      </c>
      <c r="B44" s="1738">
        <f t="shared" si="1"/>
        <v>105</v>
      </c>
      <c r="C44" s="1738">
        <f t="shared" si="2"/>
        <v>55</v>
      </c>
      <c r="D44" s="1819">
        <v>46</v>
      </c>
      <c r="E44" s="1819">
        <v>28</v>
      </c>
      <c r="F44" s="1819">
        <v>59</v>
      </c>
      <c r="G44" s="1819">
        <v>27</v>
      </c>
      <c r="H44" s="1290" t="s">
        <v>770</v>
      </c>
      <c r="I44" s="1818" t="s">
        <v>181</v>
      </c>
      <c r="J44" s="1813">
        <f t="shared" si="3"/>
        <v>118</v>
      </c>
      <c r="K44" s="1813">
        <f t="shared" si="3"/>
        <v>77</v>
      </c>
      <c r="L44" s="1819">
        <v>58</v>
      </c>
      <c r="M44" s="1819">
        <v>36</v>
      </c>
      <c r="N44" s="1819">
        <v>60</v>
      </c>
      <c r="O44" s="1819">
        <v>41</v>
      </c>
      <c r="P44" s="1737" t="s">
        <v>182</v>
      </c>
    </row>
    <row r="45" spans="1:16" ht="20.25" customHeight="1">
      <c r="A45" s="1743" t="s">
        <v>771</v>
      </c>
      <c r="B45" s="1738">
        <f t="shared" si="1"/>
        <v>319</v>
      </c>
      <c r="C45" s="1738">
        <f t="shared" si="2"/>
        <v>139</v>
      </c>
      <c r="D45" s="1819">
        <v>121</v>
      </c>
      <c r="E45" s="1819">
        <v>58</v>
      </c>
      <c r="F45" s="1819">
        <v>198</v>
      </c>
      <c r="G45" s="1819">
        <v>81</v>
      </c>
      <c r="H45" s="1290" t="s">
        <v>2285</v>
      </c>
      <c r="I45" s="1818" t="s">
        <v>187</v>
      </c>
      <c r="J45" s="1813">
        <f t="shared" si="3"/>
        <v>51</v>
      </c>
      <c r="K45" s="1813">
        <f t="shared" si="3"/>
        <v>26</v>
      </c>
      <c r="L45" s="1819">
        <v>21</v>
      </c>
      <c r="M45" s="1819">
        <v>11</v>
      </c>
      <c r="N45" s="1819">
        <v>30</v>
      </c>
      <c r="O45" s="1819">
        <v>15</v>
      </c>
      <c r="P45" s="1737" t="s">
        <v>188</v>
      </c>
    </row>
    <row r="46" spans="1:16" ht="20.25" customHeight="1">
      <c r="A46" s="1743" t="s">
        <v>851</v>
      </c>
      <c r="B46" s="1738">
        <f t="shared" si="1"/>
        <v>118</v>
      </c>
      <c r="C46" s="1738">
        <f t="shared" si="2"/>
        <v>77</v>
      </c>
      <c r="D46" s="1819">
        <v>58</v>
      </c>
      <c r="E46" s="1819">
        <v>36</v>
      </c>
      <c r="F46" s="1819">
        <v>60</v>
      </c>
      <c r="G46" s="1819">
        <v>41</v>
      </c>
      <c r="H46" s="1290" t="s">
        <v>2286</v>
      </c>
      <c r="I46" s="1818" t="s">
        <v>2398</v>
      </c>
      <c r="J46" s="1813">
        <f t="shared" si="3"/>
        <v>99</v>
      </c>
      <c r="K46" s="1813">
        <f t="shared" si="3"/>
        <v>63</v>
      </c>
      <c r="L46" s="1819">
        <v>39</v>
      </c>
      <c r="M46" s="1819">
        <v>23</v>
      </c>
      <c r="N46" s="1819">
        <v>60</v>
      </c>
      <c r="O46" s="1819">
        <v>40</v>
      </c>
      <c r="P46" s="1737" t="s">
        <v>199</v>
      </c>
    </row>
    <row r="47" spans="1:16" ht="20.25" customHeight="1">
      <c r="A47" s="1743" t="s">
        <v>852</v>
      </c>
      <c r="B47" s="1738">
        <f t="shared" si="1"/>
        <v>51</v>
      </c>
      <c r="C47" s="1738">
        <f t="shared" si="2"/>
        <v>26</v>
      </c>
      <c r="D47" s="1819">
        <v>21</v>
      </c>
      <c r="E47" s="1819">
        <v>11</v>
      </c>
      <c r="F47" s="1819">
        <v>30</v>
      </c>
      <c r="G47" s="1819">
        <v>15</v>
      </c>
      <c r="H47" s="1290" t="s">
        <v>772</v>
      </c>
      <c r="I47" s="1818" t="s">
        <v>2399</v>
      </c>
      <c r="J47" s="1813">
        <f t="shared" si="3"/>
        <v>86</v>
      </c>
      <c r="K47" s="1813">
        <f t="shared" si="3"/>
        <v>51</v>
      </c>
      <c r="L47" s="1819">
        <v>33</v>
      </c>
      <c r="M47" s="1819">
        <v>21</v>
      </c>
      <c r="N47" s="1819">
        <v>53</v>
      </c>
      <c r="O47" s="1819">
        <v>30</v>
      </c>
      <c r="P47" s="1737" t="s">
        <v>2400</v>
      </c>
    </row>
    <row r="48" spans="1:16" ht="20.25" customHeight="1">
      <c r="A48" s="1743" t="s">
        <v>2455</v>
      </c>
      <c r="B48" s="1738">
        <f t="shared" si="1"/>
        <v>99</v>
      </c>
      <c r="C48" s="1738">
        <f t="shared" si="2"/>
        <v>63</v>
      </c>
      <c r="D48" s="1819">
        <v>39</v>
      </c>
      <c r="E48" s="1819">
        <v>23</v>
      </c>
      <c r="F48" s="1819">
        <v>60</v>
      </c>
      <c r="G48" s="1819">
        <v>40</v>
      </c>
      <c r="H48" s="1290" t="s">
        <v>2287</v>
      </c>
      <c r="I48" s="1824" t="s">
        <v>14</v>
      </c>
      <c r="J48" s="1825">
        <f t="shared" ref="J48:O48" si="4">SUM(J10:J47)</f>
        <v>5958</v>
      </c>
      <c r="K48" s="1825">
        <f t="shared" si="4"/>
        <v>3087</v>
      </c>
      <c r="L48" s="1825">
        <f t="shared" si="4"/>
        <v>2514</v>
      </c>
      <c r="M48" s="1825">
        <f t="shared" si="4"/>
        <v>1328</v>
      </c>
      <c r="N48" s="1825">
        <f t="shared" si="4"/>
        <v>3444</v>
      </c>
      <c r="O48" s="1825">
        <f t="shared" si="4"/>
        <v>1759</v>
      </c>
      <c r="P48" s="1824" t="s">
        <v>15</v>
      </c>
    </row>
    <row r="49" spans="1:8" ht="20.25" customHeight="1">
      <c r="A49" s="1743" t="s">
        <v>853</v>
      </c>
      <c r="B49" s="1738">
        <f t="shared" si="1"/>
        <v>86</v>
      </c>
      <c r="C49" s="1738">
        <f t="shared" si="2"/>
        <v>51</v>
      </c>
      <c r="D49" s="1819">
        <v>33</v>
      </c>
      <c r="E49" s="1819">
        <v>21</v>
      </c>
      <c r="F49" s="1819">
        <v>53</v>
      </c>
      <c r="G49" s="1819">
        <v>30</v>
      </c>
      <c r="H49" s="967" t="s">
        <v>773</v>
      </c>
    </row>
    <row r="50" spans="1:8" ht="20.25" customHeight="1">
      <c r="A50" s="1744" t="s">
        <v>668</v>
      </c>
      <c r="B50" s="1739">
        <f t="shared" ref="B50" si="5">F50+D50</f>
        <v>5784</v>
      </c>
      <c r="C50" s="1739">
        <f t="shared" ref="C50" si="6">G50+E50</f>
        <v>3024</v>
      </c>
      <c r="D50" s="1740">
        <f>SUM(D13:D49)</f>
        <v>2449</v>
      </c>
      <c r="E50" s="1740">
        <f>SUM(E13:E49)</f>
        <v>1311</v>
      </c>
      <c r="F50" s="1740">
        <f>SUM(F13:F49)</f>
        <v>3335</v>
      </c>
      <c r="G50" s="1740">
        <f>SUM(G13:G49)</f>
        <v>1713</v>
      </c>
      <c r="H50" s="1741" t="s">
        <v>15</v>
      </c>
    </row>
    <row r="51" spans="1:8" ht="12.95" customHeight="1">
      <c r="A51" s="981"/>
      <c r="B51" s="982"/>
      <c r="C51" s="983"/>
      <c r="D51" s="982"/>
      <c r="E51" s="982"/>
      <c r="F51" s="982"/>
      <c r="G51" s="982"/>
      <c r="H51" s="976"/>
    </row>
    <row r="52" spans="1:8" ht="12.95" customHeight="1">
      <c r="A52" s="978"/>
      <c r="B52" s="984"/>
      <c r="C52" s="984"/>
      <c r="D52" s="979"/>
      <c r="E52" s="979"/>
      <c r="F52" s="979"/>
      <c r="G52" s="979"/>
      <c r="H52" s="980"/>
    </row>
    <row r="53" spans="1:8" ht="12.95" customHeight="1">
      <c r="A53" s="388"/>
      <c r="B53" s="977"/>
      <c r="C53" s="977"/>
      <c r="D53" s="977"/>
      <c r="E53" s="977"/>
      <c r="F53" s="977"/>
      <c r="G53" s="977"/>
      <c r="H53" s="985"/>
    </row>
    <row r="54" spans="1:8" ht="12.95" customHeight="1">
      <c r="A54" s="388"/>
      <c r="B54" s="388"/>
      <c r="C54" s="388"/>
      <c r="D54" s="388"/>
      <c r="E54" s="388"/>
      <c r="F54" s="388"/>
      <c r="G54" s="388"/>
      <c r="H54" s="985"/>
    </row>
    <row r="56" spans="1:8" ht="12.95" customHeight="1">
      <c r="A56" s="388"/>
      <c r="B56" s="388"/>
      <c r="C56" s="388"/>
      <c r="D56" s="388"/>
      <c r="E56" s="388"/>
      <c r="F56" s="388"/>
      <c r="G56" s="388"/>
      <c r="H56" s="985"/>
    </row>
    <row r="57" spans="1:8" ht="12.95" customHeight="1">
      <c r="A57" s="32" t="s">
        <v>1828</v>
      </c>
      <c r="B57" s="32"/>
      <c r="C57" s="32"/>
      <c r="D57" s="606"/>
      <c r="E57" s="946"/>
      <c r="F57" s="946"/>
      <c r="G57" s="946"/>
      <c r="H57" s="586" t="s">
        <v>1827</v>
      </c>
    </row>
    <row r="59" spans="1:8" ht="12.75" customHeight="1">
      <c r="A59" s="986"/>
      <c r="B59" s="388"/>
      <c r="C59" s="388"/>
      <c r="D59" s="388"/>
      <c r="E59" s="388"/>
      <c r="F59" s="388"/>
      <c r="G59" s="388"/>
      <c r="H59" s="987"/>
    </row>
    <row r="61" spans="1:8" ht="12.75" customHeight="1">
      <c r="A61" s="2590"/>
      <c r="B61" s="2590"/>
      <c r="C61" s="2590"/>
      <c r="D61" s="2590"/>
      <c r="E61" s="2590"/>
      <c r="F61" s="2590"/>
      <c r="G61" s="2590"/>
      <c r="H61" s="2590"/>
    </row>
    <row r="62" spans="1:8" ht="12.75" customHeight="1">
      <c r="A62" s="388"/>
      <c r="B62" s="388"/>
      <c r="C62" s="388"/>
      <c r="D62" s="388"/>
      <c r="E62" s="388"/>
      <c r="F62" s="388"/>
      <c r="G62" s="388"/>
      <c r="H62" s="985"/>
    </row>
    <row r="63" spans="1:8" ht="12.75" customHeight="1">
      <c r="A63" s="388"/>
      <c r="B63" s="388"/>
      <c r="C63" s="388"/>
      <c r="D63" s="388"/>
      <c r="E63" s="388"/>
      <c r="F63" s="388"/>
      <c r="G63" s="388"/>
      <c r="H63" s="985"/>
    </row>
    <row r="64" spans="1:8" ht="12.75" customHeight="1">
      <c r="A64" s="388"/>
      <c r="B64" s="388"/>
      <c r="C64" s="388"/>
      <c r="D64" s="388"/>
      <c r="E64" s="388"/>
      <c r="F64" s="388"/>
      <c r="G64" s="388"/>
      <c r="H64" s="985"/>
    </row>
    <row r="65" spans="1:8" ht="12.75" customHeight="1">
      <c r="A65" s="388"/>
      <c r="B65" s="388"/>
      <c r="C65" s="388"/>
      <c r="D65" s="388"/>
      <c r="E65" s="388"/>
      <c r="F65" s="388"/>
      <c r="G65" s="388"/>
      <c r="H65" s="985"/>
    </row>
    <row r="66" spans="1:8" ht="12.75" customHeight="1">
      <c r="A66" s="388"/>
      <c r="B66" s="388"/>
      <c r="C66" s="388"/>
      <c r="D66" s="388"/>
      <c r="E66" s="388"/>
      <c r="F66" s="388"/>
      <c r="G66" s="388"/>
      <c r="H66" s="985"/>
    </row>
    <row r="67" spans="1:8" ht="12.75" customHeight="1">
      <c r="A67" s="388"/>
      <c r="B67" s="388"/>
      <c r="C67" s="388"/>
      <c r="D67" s="388"/>
      <c r="E67" s="388"/>
      <c r="F67" s="388"/>
      <c r="G67" s="388"/>
      <c r="H67" s="388"/>
    </row>
    <row r="68" spans="1:8" ht="12.75" customHeight="1">
      <c r="A68" s="388"/>
      <c r="B68" s="388"/>
      <c r="C68" s="388"/>
      <c r="D68" s="388"/>
      <c r="E68" s="388"/>
      <c r="F68" s="388"/>
      <c r="G68" s="388"/>
      <c r="H68" s="388"/>
    </row>
    <row r="69" spans="1:8" ht="12.75" customHeight="1">
      <c r="A69" s="388"/>
      <c r="B69" s="388"/>
      <c r="C69" s="388"/>
      <c r="D69" s="388"/>
      <c r="E69" s="388"/>
      <c r="F69" s="388"/>
      <c r="G69" s="388"/>
      <c r="H69" s="388"/>
    </row>
    <row r="70" spans="1:8" ht="12.75" customHeight="1">
      <c r="A70" s="388"/>
      <c r="B70" s="388"/>
      <c r="C70" s="388"/>
      <c r="D70" s="388"/>
      <c r="E70" s="388"/>
      <c r="F70" s="388"/>
      <c r="G70" s="388"/>
      <c r="H70" s="388"/>
    </row>
    <row r="71" spans="1:8" ht="12.75" customHeight="1">
      <c r="A71" s="388"/>
      <c r="B71" s="388"/>
      <c r="C71" s="388"/>
      <c r="D71" s="388"/>
      <c r="E71" s="981"/>
      <c r="F71" s="388"/>
      <c r="G71" s="388"/>
      <c r="H71" s="388"/>
    </row>
    <row r="72" spans="1:8" ht="12.75" customHeight="1"/>
    <row r="73" spans="1:8" ht="12.75" customHeight="1"/>
    <row r="74" spans="1:8" ht="12.75" customHeight="1"/>
    <row r="75" spans="1:8" ht="12.75" customHeight="1"/>
    <row r="76" spans="1:8" ht="12.75" customHeight="1"/>
    <row r="77" spans="1:8" ht="12.75" customHeight="1"/>
    <row r="78" spans="1:8" ht="12.75" customHeight="1"/>
    <row r="79" spans="1:8" ht="14.1" customHeight="1"/>
    <row r="80" spans="1:8" ht="18.95" customHeight="1"/>
    <row r="81" ht="12.75" customHeight="1"/>
    <row r="82" ht="12.75" customHeight="1"/>
    <row r="83" ht="12.75" customHeight="1"/>
    <row r="84" ht="12.75" customHeight="1"/>
    <row r="85" ht="10.5" customHeight="1"/>
    <row r="86" ht="13.5" customHeight="1"/>
    <row r="87" ht="13.5" customHeight="1"/>
    <row r="88" ht="13.5" customHeight="1"/>
  </sheetData>
  <mergeCells count="10">
    <mergeCell ref="A61:H61"/>
    <mergeCell ref="G3:H3"/>
    <mergeCell ref="F4:H4"/>
    <mergeCell ref="G5:H5"/>
    <mergeCell ref="B7:C7"/>
    <mergeCell ref="B8:C8"/>
    <mergeCell ref="F8:G8"/>
    <mergeCell ref="F7:G7"/>
    <mergeCell ref="D7:E7"/>
    <mergeCell ref="D8:E8"/>
  </mergeCells>
  <conditionalFormatting sqref="B63:C63">
    <cfRule type="cellIs" dxfId="1" priority="1" operator="equal">
      <formula>1</formula>
    </cfRule>
  </conditionalFormatting>
  <pageMargins left="0.78740157480314965" right="0.671875" top="1.1811023622047245" bottom="0.98425196850393704" header="0.51181102362204722" footer="0.51181102362204722"/>
  <pageSetup paperSize="9" scale="7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5" tint="-0.249977111117893"/>
  </sheetPr>
  <dimension ref="A1:E116"/>
  <sheetViews>
    <sheetView view="pageLayout" zoomScale="70" zoomScaleSheetLayoutView="93" zoomScalePageLayoutView="70" workbookViewId="0">
      <selection activeCell="G19" sqref="G1:L1048576"/>
    </sheetView>
  </sheetViews>
  <sheetFormatPr baseColWidth="10" defaultRowHeight="15"/>
  <cols>
    <col min="1" max="1" width="35.42578125" customWidth="1"/>
    <col min="2" max="2" width="12.7109375" customWidth="1"/>
    <col min="3" max="3" width="18.28515625" customWidth="1"/>
    <col min="4" max="4" width="14.42578125" customWidth="1"/>
    <col min="5" max="5" width="32.7109375" customWidth="1"/>
  </cols>
  <sheetData>
    <row r="1" spans="1:5" ht="22.5">
      <c r="A1" s="34" t="s">
        <v>0</v>
      </c>
      <c r="B1" s="35"/>
      <c r="C1" s="35"/>
      <c r="D1" s="35"/>
      <c r="E1" s="36" t="s">
        <v>1</v>
      </c>
    </row>
    <row r="2" spans="1:5" ht="18.75">
      <c r="A2" s="37" t="s">
        <v>22</v>
      </c>
      <c r="B2" s="35"/>
      <c r="C2" s="35"/>
      <c r="D2" s="35"/>
      <c r="E2" s="38"/>
    </row>
    <row r="3" spans="1:5" ht="20.25">
      <c r="A3" s="39" t="s">
        <v>23</v>
      </c>
      <c r="B3" s="35"/>
      <c r="C3" s="35"/>
      <c r="D3" s="35"/>
      <c r="E3" s="40" t="s">
        <v>1829</v>
      </c>
    </row>
    <row r="4" spans="1:5" ht="20.25">
      <c r="A4" s="41" t="s">
        <v>25</v>
      </c>
      <c r="B4" s="35"/>
      <c r="C4" s="35"/>
      <c r="D4" s="2472" t="s">
        <v>26</v>
      </c>
      <c r="E4" s="2472"/>
    </row>
    <row r="5" spans="1:5" ht="20.25">
      <c r="A5" s="41" t="s">
        <v>27</v>
      </c>
      <c r="B5" s="35"/>
      <c r="C5" s="35"/>
      <c r="D5" s="35"/>
      <c r="E5" s="42" t="s">
        <v>28</v>
      </c>
    </row>
    <row r="6" spans="1:5" ht="18.75">
      <c r="A6" s="41"/>
      <c r="B6" s="35"/>
      <c r="C6" s="35"/>
      <c r="D6" s="35"/>
      <c r="E6" s="43"/>
    </row>
    <row r="7" spans="1:5">
      <c r="A7" s="1750" t="s">
        <v>2357</v>
      </c>
      <c r="B7" s="2473" t="s">
        <v>1689</v>
      </c>
      <c r="C7" s="2473"/>
      <c r="D7" s="44" t="s">
        <v>30</v>
      </c>
      <c r="E7" s="1659" t="s">
        <v>2356</v>
      </c>
    </row>
    <row r="8" spans="1:5">
      <c r="A8" s="35"/>
      <c r="B8" s="45" t="s">
        <v>15</v>
      </c>
      <c r="C8" s="45" t="s">
        <v>31</v>
      </c>
      <c r="D8" s="46" t="s">
        <v>32</v>
      </c>
      <c r="E8" s="35"/>
    </row>
    <row r="9" spans="1:5">
      <c r="A9" s="47"/>
      <c r="B9" s="48" t="s">
        <v>33</v>
      </c>
      <c r="C9" s="48" t="s">
        <v>34</v>
      </c>
      <c r="D9" s="45"/>
      <c r="E9" s="49"/>
    </row>
    <row r="10" spans="1:5">
      <c r="A10" s="35"/>
      <c r="B10" s="48"/>
      <c r="C10" s="48"/>
      <c r="D10" s="45"/>
      <c r="E10" s="50"/>
    </row>
    <row r="11" spans="1:5">
      <c r="A11" s="51" t="s">
        <v>35</v>
      </c>
      <c r="B11" s="52">
        <f>SUM(B12:B19)</f>
        <v>15233</v>
      </c>
      <c r="C11" s="52">
        <f>SUM(C12:C19)</f>
        <v>7656</v>
      </c>
      <c r="D11" s="52">
        <f>SUM(D12:D19)</f>
        <v>1015</v>
      </c>
      <c r="E11" s="53" t="s">
        <v>36</v>
      </c>
    </row>
    <row r="12" spans="1:5">
      <c r="A12" s="54" t="s">
        <v>37</v>
      </c>
      <c r="B12" s="55">
        <v>345</v>
      </c>
      <c r="C12" s="55">
        <v>176</v>
      </c>
      <c r="D12" s="55">
        <v>21</v>
      </c>
      <c r="E12" s="56" t="s">
        <v>38</v>
      </c>
    </row>
    <row r="13" spans="1:5">
      <c r="A13" s="54" t="s">
        <v>39</v>
      </c>
      <c r="B13" s="55">
        <v>421</v>
      </c>
      <c r="C13" s="55">
        <v>203</v>
      </c>
      <c r="D13" s="55">
        <v>32</v>
      </c>
      <c r="E13" s="56" t="s">
        <v>40</v>
      </c>
    </row>
    <row r="14" spans="1:5">
      <c r="A14" s="57" t="s">
        <v>41</v>
      </c>
      <c r="B14" s="55">
        <v>0</v>
      </c>
      <c r="C14" s="55">
        <v>0</v>
      </c>
      <c r="D14" s="55">
        <v>0</v>
      </c>
      <c r="E14" s="56" t="s">
        <v>42</v>
      </c>
    </row>
    <row r="15" spans="1:5">
      <c r="A15" s="58" t="s">
        <v>43</v>
      </c>
      <c r="B15" s="55">
        <v>1181</v>
      </c>
      <c r="C15" s="55">
        <v>567</v>
      </c>
      <c r="D15" s="55">
        <v>117</v>
      </c>
      <c r="E15" s="56" t="s">
        <v>44</v>
      </c>
    </row>
    <row r="16" spans="1:5">
      <c r="A16" s="58" t="s">
        <v>45</v>
      </c>
      <c r="B16" s="55">
        <v>0</v>
      </c>
      <c r="C16" s="55">
        <v>0</v>
      </c>
      <c r="D16" s="55">
        <v>0</v>
      </c>
      <c r="E16" s="56" t="s">
        <v>46</v>
      </c>
    </row>
    <row r="17" spans="1:5">
      <c r="A17" s="58" t="s">
        <v>47</v>
      </c>
      <c r="B17" s="55">
        <v>9750</v>
      </c>
      <c r="C17" s="55">
        <v>4913</v>
      </c>
      <c r="D17" s="55">
        <v>619</v>
      </c>
      <c r="E17" s="56" t="s">
        <v>48</v>
      </c>
    </row>
    <row r="18" spans="1:5">
      <c r="A18" s="58" t="s">
        <v>49</v>
      </c>
      <c r="B18" s="55">
        <v>1355</v>
      </c>
      <c r="C18" s="55">
        <v>724</v>
      </c>
      <c r="D18" s="55">
        <v>64</v>
      </c>
      <c r="E18" s="56" t="s">
        <v>50</v>
      </c>
    </row>
    <row r="19" spans="1:5">
      <c r="A19" s="58" t="s">
        <v>51</v>
      </c>
      <c r="B19" s="55">
        <v>2181</v>
      </c>
      <c r="C19" s="55">
        <v>1073</v>
      </c>
      <c r="D19" s="55">
        <v>162</v>
      </c>
      <c r="E19" s="56" t="s">
        <v>52</v>
      </c>
    </row>
    <row r="20" spans="1:5">
      <c r="A20" s="59" t="s">
        <v>53</v>
      </c>
      <c r="B20" s="52">
        <f>SUM(B21:B28)</f>
        <v>4567</v>
      </c>
      <c r="C20" s="52">
        <f>SUM(C21:C28)</f>
        <v>2195</v>
      </c>
      <c r="D20" s="52">
        <f>SUM(D21:D28)</f>
        <v>360</v>
      </c>
      <c r="E20" s="60" t="s">
        <v>54</v>
      </c>
    </row>
    <row r="21" spans="1:5">
      <c r="A21" s="54" t="s">
        <v>55</v>
      </c>
      <c r="B21" s="55">
        <v>464</v>
      </c>
      <c r="C21" s="55">
        <v>212</v>
      </c>
      <c r="D21" s="55">
        <v>38</v>
      </c>
      <c r="E21" s="61" t="s">
        <v>56</v>
      </c>
    </row>
    <row r="22" spans="1:5">
      <c r="A22" s="54" t="s">
        <v>57</v>
      </c>
      <c r="B22" s="55">
        <v>24</v>
      </c>
      <c r="C22" s="55">
        <v>14</v>
      </c>
      <c r="D22" s="55">
        <v>2</v>
      </c>
      <c r="E22" s="61" t="s">
        <v>58</v>
      </c>
    </row>
    <row r="23" spans="1:5">
      <c r="A23" s="54" t="s">
        <v>59</v>
      </c>
      <c r="B23" s="55">
        <v>139</v>
      </c>
      <c r="C23" s="55">
        <v>58</v>
      </c>
      <c r="D23" s="55">
        <v>15</v>
      </c>
      <c r="E23" s="61" t="s">
        <v>1534</v>
      </c>
    </row>
    <row r="24" spans="1:5">
      <c r="A24" s="54" t="s">
        <v>61</v>
      </c>
      <c r="B24" s="55">
        <v>361</v>
      </c>
      <c r="C24" s="55">
        <v>163</v>
      </c>
      <c r="D24" s="55">
        <v>9</v>
      </c>
      <c r="E24" s="56" t="s">
        <v>62</v>
      </c>
    </row>
    <row r="25" spans="1:5">
      <c r="A25" s="54" t="s">
        <v>63</v>
      </c>
      <c r="B25" s="55">
        <v>140</v>
      </c>
      <c r="C25" s="55">
        <v>62</v>
      </c>
      <c r="D25" s="55">
        <v>16</v>
      </c>
      <c r="E25" s="61" t="s">
        <v>64</v>
      </c>
    </row>
    <row r="26" spans="1:5">
      <c r="A26" s="54" t="s">
        <v>65</v>
      </c>
      <c r="B26" s="55">
        <v>1940</v>
      </c>
      <c r="C26" s="55">
        <v>968</v>
      </c>
      <c r="D26" s="55">
        <v>133</v>
      </c>
      <c r="E26" s="61" t="s">
        <v>66</v>
      </c>
    </row>
    <row r="27" spans="1:5">
      <c r="A27" s="54" t="s">
        <v>67</v>
      </c>
      <c r="B27" s="55">
        <v>916</v>
      </c>
      <c r="C27" s="55">
        <v>425</v>
      </c>
      <c r="D27" s="55">
        <v>110</v>
      </c>
      <c r="E27" s="61" t="s">
        <v>759</v>
      </c>
    </row>
    <row r="28" spans="1:5">
      <c r="A28" s="54" t="s">
        <v>69</v>
      </c>
      <c r="B28" s="55">
        <v>583</v>
      </c>
      <c r="C28" s="55">
        <v>293</v>
      </c>
      <c r="D28" s="55">
        <v>37</v>
      </c>
      <c r="E28" s="61" t="s">
        <v>70</v>
      </c>
    </row>
    <row r="29" spans="1:5">
      <c r="A29" s="51" t="s">
        <v>71</v>
      </c>
      <c r="B29" s="52">
        <f>SUM(B30:B38)</f>
        <v>11732</v>
      </c>
      <c r="C29" s="52">
        <f>SUM(C30:C38)</f>
        <v>5821</v>
      </c>
      <c r="D29" s="52">
        <f>SUM(D30:D38)</f>
        <v>684</v>
      </c>
      <c r="E29" s="53" t="s">
        <v>72</v>
      </c>
    </row>
    <row r="30" spans="1:5">
      <c r="A30" s="62" t="s">
        <v>73</v>
      </c>
      <c r="B30" s="55">
        <v>6150</v>
      </c>
      <c r="C30" s="55">
        <v>3046</v>
      </c>
      <c r="D30" s="55">
        <v>355</v>
      </c>
      <c r="E30" s="56" t="s">
        <v>74</v>
      </c>
    </row>
    <row r="31" spans="1:5">
      <c r="A31" s="63" t="s">
        <v>75</v>
      </c>
      <c r="B31" s="55">
        <v>262</v>
      </c>
      <c r="C31" s="55">
        <v>133</v>
      </c>
      <c r="D31" s="55">
        <v>15</v>
      </c>
      <c r="E31" s="56" t="s">
        <v>76</v>
      </c>
    </row>
    <row r="32" spans="1:5">
      <c r="A32" s="62" t="s">
        <v>77</v>
      </c>
      <c r="B32" s="55">
        <v>699</v>
      </c>
      <c r="C32" s="55">
        <v>363</v>
      </c>
      <c r="D32" s="55">
        <v>49</v>
      </c>
      <c r="E32" s="56" t="s">
        <v>78</v>
      </c>
    </row>
    <row r="33" spans="1:5">
      <c r="A33" s="54" t="s">
        <v>79</v>
      </c>
      <c r="B33" s="55">
        <v>2214</v>
      </c>
      <c r="C33" s="55">
        <v>1121</v>
      </c>
      <c r="D33" s="55">
        <v>117</v>
      </c>
      <c r="E33" s="56" t="s">
        <v>80</v>
      </c>
    </row>
    <row r="34" spans="1:5">
      <c r="A34" s="63" t="s">
        <v>81</v>
      </c>
      <c r="B34" s="55">
        <v>27</v>
      </c>
      <c r="C34" s="55">
        <v>12</v>
      </c>
      <c r="D34" s="55">
        <v>2</v>
      </c>
      <c r="E34" s="56" t="s">
        <v>1535</v>
      </c>
    </row>
    <row r="35" spans="1:5">
      <c r="A35" s="54" t="s">
        <v>82</v>
      </c>
      <c r="B35" s="55">
        <v>389</v>
      </c>
      <c r="C35" s="55">
        <v>186</v>
      </c>
      <c r="D35" s="55">
        <v>28</v>
      </c>
      <c r="E35" s="56" t="s">
        <v>83</v>
      </c>
    </row>
    <row r="36" spans="1:5">
      <c r="A36" s="54" t="s">
        <v>84</v>
      </c>
      <c r="B36" s="55">
        <v>1098</v>
      </c>
      <c r="C36" s="55">
        <v>498</v>
      </c>
      <c r="D36" s="55">
        <v>51</v>
      </c>
      <c r="E36" s="56" t="s">
        <v>85</v>
      </c>
    </row>
    <row r="37" spans="1:5">
      <c r="A37" s="54" t="s">
        <v>86</v>
      </c>
      <c r="B37" s="55">
        <v>690</v>
      </c>
      <c r="C37" s="55">
        <v>363</v>
      </c>
      <c r="D37" s="55">
        <v>60</v>
      </c>
      <c r="E37" s="56" t="s">
        <v>87</v>
      </c>
    </row>
    <row r="38" spans="1:5">
      <c r="A38" s="54" t="s">
        <v>88</v>
      </c>
      <c r="B38" s="55">
        <v>203</v>
      </c>
      <c r="C38" s="55">
        <v>99</v>
      </c>
      <c r="D38" s="55">
        <v>7</v>
      </c>
      <c r="E38" s="56" t="s">
        <v>89</v>
      </c>
    </row>
    <row r="39" spans="1:5">
      <c r="A39" s="64" t="s">
        <v>90</v>
      </c>
      <c r="B39" s="52">
        <f>SUM(B40:B46)</f>
        <v>13820</v>
      </c>
      <c r="C39" s="52">
        <f>SUM(C40:C46)</f>
        <v>6862</v>
      </c>
      <c r="D39" s="52">
        <f>SUM(D40:D46)</f>
        <v>925</v>
      </c>
      <c r="E39" s="53" t="s">
        <v>91</v>
      </c>
    </row>
    <row r="40" spans="1:5">
      <c r="A40" s="62" t="s">
        <v>92</v>
      </c>
      <c r="B40" s="55">
        <v>4095</v>
      </c>
      <c r="C40" s="55">
        <v>1950</v>
      </c>
      <c r="D40" s="55">
        <v>290</v>
      </c>
      <c r="E40" s="61" t="s">
        <v>93</v>
      </c>
    </row>
    <row r="41" spans="1:5">
      <c r="A41" s="62" t="s">
        <v>94</v>
      </c>
      <c r="B41" s="55">
        <v>765</v>
      </c>
      <c r="C41" s="55">
        <v>397</v>
      </c>
      <c r="D41" s="55">
        <v>66</v>
      </c>
      <c r="E41" s="56" t="s">
        <v>95</v>
      </c>
    </row>
    <row r="42" spans="1:5">
      <c r="A42" s="62" t="s">
        <v>96</v>
      </c>
      <c r="B42" s="55">
        <v>243</v>
      </c>
      <c r="C42" s="55">
        <v>104</v>
      </c>
      <c r="D42" s="55">
        <v>24</v>
      </c>
      <c r="E42" s="56" t="s">
        <v>97</v>
      </c>
    </row>
    <row r="43" spans="1:5">
      <c r="A43" s="62" t="s">
        <v>98</v>
      </c>
      <c r="B43" s="55">
        <v>4545</v>
      </c>
      <c r="C43" s="55">
        <v>2290</v>
      </c>
      <c r="D43" s="55">
        <v>300</v>
      </c>
      <c r="E43" s="56" t="s">
        <v>99</v>
      </c>
    </row>
    <row r="44" spans="1:5">
      <c r="A44" s="62" t="s">
        <v>100</v>
      </c>
      <c r="B44" s="55">
        <v>1099</v>
      </c>
      <c r="C44" s="55">
        <v>543</v>
      </c>
      <c r="D44" s="55">
        <v>43</v>
      </c>
      <c r="E44" s="61" t="s">
        <v>101</v>
      </c>
    </row>
    <row r="45" spans="1:5">
      <c r="A45" s="62" t="s">
        <v>102</v>
      </c>
      <c r="B45" s="55">
        <v>840</v>
      </c>
      <c r="C45" s="55">
        <v>401</v>
      </c>
      <c r="D45" s="55">
        <v>45</v>
      </c>
      <c r="E45" s="61" t="s">
        <v>103</v>
      </c>
    </row>
    <row r="46" spans="1:5">
      <c r="A46" s="62" t="s">
        <v>104</v>
      </c>
      <c r="B46" s="55">
        <v>2233</v>
      </c>
      <c r="C46" s="55">
        <v>1177</v>
      </c>
      <c r="D46" s="55">
        <v>157</v>
      </c>
      <c r="E46" s="56" t="s">
        <v>105</v>
      </c>
    </row>
    <row r="47" spans="1:5">
      <c r="A47" s="65" t="s">
        <v>106</v>
      </c>
      <c r="B47" s="52">
        <f>SUM(B48:B52)</f>
        <v>5320</v>
      </c>
      <c r="C47" s="52">
        <f>SUM(C48:C52)</f>
        <v>2623</v>
      </c>
      <c r="D47" s="52">
        <f>SUM(D48:D52)</f>
        <v>392</v>
      </c>
      <c r="E47" s="53" t="s">
        <v>107</v>
      </c>
    </row>
    <row r="48" spans="1:5">
      <c r="A48" s="66" t="s">
        <v>108</v>
      </c>
      <c r="B48" s="55">
        <v>690</v>
      </c>
      <c r="C48" s="55">
        <v>332</v>
      </c>
      <c r="D48" s="55">
        <v>50</v>
      </c>
      <c r="E48" s="56" t="s">
        <v>109</v>
      </c>
    </row>
    <row r="49" spans="1:5">
      <c r="A49" s="62" t="s">
        <v>110</v>
      </c>
      <c r="B49" s="55">
        <v>2136</v>
      </c>
      <c r="C49" s="55">
        <v>1061</v>
      </c>
      <c r="D49" s="55">
        <v>154</v>
      </c>
      <c r="E49" s="56" t="s">
        <v>111</v>
      </c>
    </row>
    <row r="50" spans="1:5">
      <c r="A50" s="62" t="s">
        <v>112</v>
      </c>
      <c r="B50" s="55">
        <v>434</v>
      </c>
      <c r="C50" s="55">
        <v>223</v>
      </c>
      <c r="D50" s="55">
        <v>25</v>
      </c>
      <c r="E50" s="56" t="s">
        <v>113</v>
      </c>
    </row>
    <row r="51" spans="1:5">
      <c r="A51" s="62" t="s">
        <v>114</v>
      </c>
      <c r="B51" s="55">
        <v>1548</v>
      </c>
      <c r="C51" s="55">
        <v>744</v>
      </c>
      <c r="D51" s="55">
        <v>117</v>
      </c>
      <c r="E51" s="56" t="s">
        <v>115</v>
      </c>
    </row>
    <row r="52" spans="1:5">
      <c r="A52" s="62" t="s">
        <v>116</v>
      </c>
      <c r="B52" s="55">
        <v>512</v>
      </c>
      <c r="C52" s="55">
        <v>263</v>
      </c>
      <c r="D52" s="55">
        <v>46</v>
      </c>
      <c r="E52" s="61" t="s">
        <v>117</v>
      </c>
    </row>
    <row r="56" spans="1:5" ht="22.5">
      <c r="A56" s="67" t="s">
        <v>0</v>
      </c>
      <c r="B56" s="68"/>
      <c r="C56" s="68"/>
      <c r="D56" s="68"/>
      <c r="E56" s="69" t="s">
        <v>1</v>
      </c>
    </row>
    <row r="57" spans="1:5" ht="18.75">
      <c r="A57" s="70"/>
      <c r="B57" s="68"/>
      <c r="C57" s="68"/>
      <c r="D57" s="68"/>
      <c r="E57" s="71"/>
    </row>
    <row r="58" spans="1:5" ht="20.25">
      <c r="A58" s="72" t="s">
        <v>23</v>
      </c>
      <c r="B58" s="73"/>
      <c r="C58" s="73"/>
      <c r="D58" s="73"/>
      <c r="E58" s="74" t="s">
        <v>24</v>
      </c>
    </row>
    <row r="59" spans="1:5" ht="20.25">
      <c r="A59" s="75" t="s">
        <v>25</v>
      </c>
      <c r="B59" s="73"/>
      <c r="C59" s="73"/>
      <c r="D59" s="2474" t="s">
        <v>26</v>
      </c>
      <c r="E59" s="2474"/>
    </row>
    <row r="60" spans="1:5" ht="18.75">
      <c r="A60" s="75" t="s">
        <v>118</v>
      </c>
      <c r="B60" s="76"/>
      <c r="C60" s="76"/>
      <c r="D60" s="76"/>
      <c r="E60" s="77" t="s">
        <v>119</v>
      </c>
    </row>
    <row r="61" spans="1:5" ht="18.75">
      <c r="A61" s="75"/>
      <c r="B61" s="76"/>
      <c r="C61" s="76"/>
      <c r="D61" s="76"/>
      <c r="E61" s="73"/>
    </row>
    <row r="62" spans="1:5">
      <c r="A62" s="1750" t="s">
        <v>2357</v>
      </c>
      <c r="B62" s="2470" t="s">
        <v>29</v>
      </c>
      <c r="C62" s="2470"/>
      <c r="D62" s="78" t="s">
        <v>30</v>
      </c>
      <c r="E62" s="1659" t="s">
        <v>2356</v>
      </c>
    </row>
    <row r="63" spans="1:5">
      <c r="A63" s="68"/>
      <c r="B63" s="79" t="s">
        <v>15</v>
      </c>
      <c r="C63" s="79" t="s">
        <v>31</v>
      </c>
      <c r="D63" s="80" t="s">
        <v>32</v>
      </c>
      <c r="E63" s="68"/>
    </row>
    <row r="64" spans="1:5">
      <c r="A64" s="81"/>
      <c r="B64" s="82" t="s">
        <v>33</v>
      </c>
      <c r="C64" s="82" t="s">
        <v>34</v>
      </c>
      <c r="D64" s="79"/>
      <c r="E64" s="83"/>
    </row>
    <row r="65" spans="1:5">
      <c r="A65" s="68"/>
      <c r="B65" s="82"/>
      <c r="C65" s="82"/>
      <c r="D65" s="79"/>
      <c r="E65" s="84"/>
    </row>
    <row r="66" spans="1:5">
      <c r="A66" s="85" t="s">
        <v>120</v>
      </c>
      <c r="B66" s="86">
        <f>SUM(B67:B75)</f>
        <v>23820</v>
      </c>
      <c r="C66" s="86">
        <f>SUM(C67:C75)</f>
        <v>12146</v>
      </c>
      <c r="D66" s="87">
        <f>SUM(D67:D75)</f>
        <v>1569</v>
      </c>
      <c r="E66" s="88" t="s">
        <v>121</v>
      </c>
    </row>
    <row r="67" spans="1:5">
      <c r="A67" s="89" t="s">
        <v>122</v>
      </c>
      <c r="B67" s="55">
        <v>984</v>
      </c>
      <c r="C67" s="55">
        <v>480</v>
      </c>
      <c r="D67" s="55">
        <v>53</v>
      </c>
      <c r="E67" s="90" t="s">
        <v>123</v>
      </c>
    </row>
    <row r="68" spans="1:5">
      <c r="A68" s="89" t="s">
        <v>124</v>
      </c>
      <c r="B68" s="55">
        <v>1175</v>
      </c>
      <c r="C68" s="55">
        <v>596</v>
      </c>
      <c r="D68" s="55">
        <v>65</v>
      </c>
      <c r="E68" s="90" t="s">
        <v>125</v>
      </c>
    </row>
    <row r="69" spans="1:5">
      <c r="A69" s="91" t="s">
        <v>126</v>
      </c>
      <c r="B69" s="92">
        <v>15260</v>
      </c>
      <c r="C69" s="92">
        <v>7671</v>
      </c>
      <c r="D69" s="92">
        <v>1084</v>
      </c>
      <c r="E69" s="90" t="s">
        <v>127</v>
      </c>
    </row>
    <row r="70" spans="1:5">
      <c r="A70" s="89" t="s">
        <v>128</v>
      </c>
      <c r="B70" s="55">
        <v>646</v>
      </c>
      <c r="C70" s="55">
        <v>321</v>
      </c>
      <c r="D70" s="55">
        <v>46</v>
      </c>
      <c r="E70" s="90" t="s">
        <v>129</v>
      </c>
    </row>
    <row r="71" spans="1:5">
      <c r="A71" s="89" t="s">
        <v>130</v>
      </c>
      <c r="B71" s="55">
        <v>541</v>
      </c>
      <c r="C71" s="55">
        <v>266</v>
      </c>
      <c r="D71" s="55">
        <v>50</v>
      </c>
      <c r="E71" s="90" t="s">
        <v>131</v>
      </c>
    </row>
    <row r="72" spans="1:5">
      <c r="A72" s="89" t="s">
        <v>132</v>
      </c>
      <c r="B72" s="55">
        <v>1647</v>
      </c>
      <c r="C72" s="55">
        <v>818</v>
      </c>
      <c r="D72" s="55">
        <v>92</v>
      </c>
      <c r="E72" s="90" t="s">
        <v>133</v>
      </c>
    </row>
    <row r="73" spans="1:5">
      <c r="A73" s="89" t="s">
        <v>134</v>
      </c>
      <c r="B73" s="55">
        <v>3096</v>
      </c>
      <c r="C73" s="55">
        <v>1760</v>
      </c>
      <c r="D73" s="55">
        <v>155</v>
      </c>
      <c r="E73" s="90" t="s">
        <v>135</v>
      </c>
    </row>
    <row r="74" spans="1:5">
      <c r="A74" s="89" t="s">
        <v>136</v>
      </c>
      <c r="B74" s="55">
        <v>116</v>
      </c>
      <c r="C74" s="55">
        <v>57</v>
      </c>
      <c r="D74" s="55">
        <v>4</v>
      </c>
      <c r="E74" s="90" t="s">
        <v>137</v>
      </c>
    </row>
    <row r="75" spans="1:5">
      <c r="A75" s="89" t="s">
        <v>138</v>
      </c>
      <c r="B75" s="55">
        <v>355</v>
      </c>
      <c r="C75" s="55">
        <v>177</v>
      </c>
      <c r="D75" s="55">
        <v>20</v>
      </c>
      <c r="E75" s="90" t="s">
        <v>139</v>
      </c>
    </row>
    <row r="76" spans="1:5">
      <c r="A76" s="93" t="s">
        <v>140</v>
      </c>
      <c r="B76" s="86">
        <f>SUM(B77:B84)</f>
        <v>19316</v>
      </c>
      <c r="C76" s="86">
        <f>SUM(C77:C84)</f>
        <v>9728</v>
      </c>
      <c r="D76" s="87">
        <f>SUM(D77:D84)</f>
        <v>1271</v>
      </c>
      <c r="E76" s="94" t="s">
        <v>141</v>
      </c>
    </row>
    <row r="77" spans="1:5">
      <c r="A77" s="89" t="s">
        <v>142</v>
      </c>
      <c r="B77" s="55">
        <v>2532</v>
      </c>
      <c r="C77" s="55">
        <v>1298</v>
      </c>
      <c r="D77" s="55">
        <v>162</v>
      </c>
      <c r="E77" s="90" t="s">
        <v>143</v>
      </c>
    </row>
    <row r="78" spans="1:5">
      <c r="A78" s="89" t="s">
        <v>144</v>
      </c>
      <c r="B78" s="55">
        <v>830</v>
      </c>
      <c r="C78" s="55">
        <v>435</v>
      </c>
      <c r="D78" s="55">
        <v>63</v>
      </c>
      <c r="E78" s="90" t="s">
        <v>145</v>
      </c>
    </row>
    <row r="79" spans="1:5">
      <c r="A79" s="89" t="s">
        <v>146</v>
      </c>
      <c r="B79" s="55">
        <v>3020</v>
      </c>
      <c r="C79" s="55">
        <v>1485</v>
      </c>
      <c r="D79" s="55">
        <v>148</v>
      </c>
      <c r="E79" s="90" t="s">
        <v>147</v>
      </c>
    </row>
    <row r="80" spans="1:5">
      <c r="A80" s="89" t="s">
        <v>148</v>
      </c>
      <c r="B80" s="55">
        <v>476</v>
      </c>
      <c r="C80" s="55">
        <v>253</v>
      </c>
      <c r="D80" s="55">
        <v>49</v>
      </c>
      <c r="E80" s="90" t="s">
        <v>149</v>
      </c>
    </row>
    <row r="81" spans="1:5">
      <c r="A81" s="89" t="s">
        <v>150</v>
      </c>
      <c r="B81" s="55">
        <v>6786</v>
      </c>
      <c r="C81" s="55">
        <v>3429</v>
      </c>
      <c r="D81" s="55">
        <v>452</v>
      </c>
      <c r="E81" s="90" t="s">
        <v>151</v>
      </c>
    </row>
    <row r="82" spans="1:5">
      <c r="A82" s="89" t="s">
        <v>152</v>
      </c>
      <c r="B82" s="55">
        <v>1835</v>
      </c>
      <c r="C82" s="55">
        <v>922</v>
      </c>
      <c r="D82" s="55">
        <v>115</v>
      </c>
      <c r="E82" s="90" t="s">
        <v>153</v>
      </c>
    </row>
    <row r="83" spans="1:5">
      <c r="A83" s="89" t="s">
        <v>154</v>
      </c>
      <c r="B83" s="55">
        <v>2366</v>
      </c>
      <c r="C83" s="55">
        <v>1167</v>
      </c>
      <c r="D83" s="55">
        <v>184</v>
      </c>
      <c r="E83" s="90" t="s">
        <v>1823</v>
      </c>
    </row>
    <row r="84" spans="1:5">
      <c r="A84" s="89" t="s">
        <v>155</v>
      </c>
      <c r="B84" s="55">
        <v>1471</v>
      </c>
      <c r="C84" s="55">
        <v>739</v>
      </c>
      <c r="D84" s="55">
        <v>98</v>
      </c>
      <c r="E84" s="90" t="s">
        <v>156</v>
      </c>
    </row>
    <row r="85" spans="1:5">
      <c r="A85" s="95" t="s">
        <v>157</v>
      </c>
      <c r="B85" s="87">
        <f>SUM(B86:B90)</f>
        <v>5493</v>
      </c>
      <c r="C85" s="87">
        <f>SUM(C86:C90)</f>
        <v>2703</v>
      </c>
      <c r="D85" s="87">
        <f>SUM(D86:D90)</f>
        <v>409</v>
      </c>
      <c r="E85" s="96" t="s">
        <v>158</v>
      </c>
    </row>
    <row r="86" spans="1:5">
      <c r="A86" s="89" t="s">
        <v>159</v>
      </c>
      <c r="B86" s="55">
        <v>2645</v>
      </c>
      <c r="C86" s="55">
        <v>1323</v>
      </c>
      <c r="D86" s="55">
        <v>222</v>
      </c>
      <c r="E86" s="90" t="s">
        <v>1824</v>
      </c>
    </row>
    <row r="87" spans="1:5">
      <c r="A87" s="89" t="s">
        <v>161</v>
      </c>
      <c r="B87" s="55">
        <v>885</v>
      </c>
      <c r="C87" s="55">
        <v>432</v>
      </c>
      <c r="D87" s="55">
        <v>57</v>
      </c>
      <c r="E87" s="90" t="s">
        <v>162</v>
      </c>
    </row>
    <row r="88" spans="1:5">
      <c r="A88" s="89" t="s">
        <v>163</v>
      </c>
      <c r="B88" s="55">
        <v>1107</v>
      </c>
      <c r="C88" s="55">
        <v>536</v>
      </c>
      <c r="D88" s="55">
        <v>71</v>
      </c>
      <c r="E88" s="90" t="s">
        <v>164</v>
      </c>
    </row>
    <row r="89" spans="1:5">
      <c r="A89" s="89" t="s">
        <v>165</v>
      </c>
      <c r="B89" s="55">
        <v>693</v>
      </c>
      <c r="C89" s="55">
        <v>333</v>
      </c>
      <c r="D89" s="55">
        <v>42</v>
      </c>
      <c r="E89" s="90" t="s">
        <v>166</v>
      </c>
    </row>
    <row r="90" spans="1:5">
      <c r="A90" s="89" t="s">
        <v>167</v>
      </c>
      <c r="B90" s="55">
        <v>163</v>
      </c>
      <c r="C90" s="55">
        <v>79</v>
      </c>
      <c r="D90" s="55">
        <v>17</v>
      </c>
      <c r="E90" s="90" t="s">
        <v>168</v>
      </c>
    </row>
    <row r="91" spans="1:5">
      <c r="A91" s="93" t="s">
        <v>169</v>
      </c>
      <c r="B91" s="87">
        <f>SUM(B92:B97)</f>
        <v>20677</v>
      </c>
      <c r="C91" s="87">
        <f>SUM(C92:C97)</f>
        <v>10334</v>
      </c>
      <c r="D91" s="87">
        <f>SUM(D92:D97)</f>
        <v>1707</v>
      </c>
      <c r="E91" s="97" t="s">
        <v>170</v>
      </c>
    </row>
    <row r="92" spans="1:5">
      <c r="A92" s="89" t="s">
        <v>171</v>
      </c>
      <c r="B92" s="55">
        <v>5794</v>
      </c>
      <c r="C92" s="55">
        <v>2855</v>
      </c>
      <c r="D92" s="55">
        <v>546</v>
      </c>
      <c r="E92" s="90" t="s">
        <v>172</v>
      </c>
    </row>
    <row r="93" spans="1:5">
      <c r="A93" s="89" t="s">
        <v>173</v>
      </c>
      <c r="B93" s="55">
        <v>5117</v>
      </c>
      <c r="C93" s="55">
        <v>2572</v>
      </c>
      <c r="D93" s="55">
        <v>318</v>
      </c>
      <c r="E93" s="90" t="s">
        <v>1825</v>
      </c>
    </row>
    <row r="94" spans="1:5">
      <c r="A94" s="89" t="s">
        <v>175</v>
      </c>
      <c r="B94" s="55">
        <v>7208</v>
      </c>
      <c r="C94" s="55">
        <v>3617</v>
      </c>
      <c r="D94" s="55">
        <v>634</v>
      </c>
      <c r="E94" s="90" t="s">
        <v>1826</v>
      </c>
    </row>
    <row r="95" spans="1:5">
      <c r="A95" s="89" t="s">
        <v>177</v>
      </c>
      <c r="B95" s="55">
        <v>2202</v>
      </c>
      <c r="C95" s="55">
        <v>1090</v>
      </c>
      <c r="D95" s="55">
        <v>177</v>
      </c>
      <c r="E95" s="90" t="s">
        <v>178</v>
      </c>
    </row>
    <row r="96" spans="1:5">
      <c r="A96" s="89" t="s">
        <v>179</v>
      </c>
      <c r="B96" s="55">
        <v>174</v>
      </c>
      <c r="C96" s="55">
        <v>81</v>
      </c>
      <c r="D96" s="55">
        <v>18</v>
      </c>
      <c r="E96" s="90" t="s">
        <v>180</v>
      </c>
    </row>
    <row r="97" spans="1:5">
      <c r="A97" s="89" t="s">
        <v>181</v>
      </c>
      <c r="B97" s="55">
        <v>182</v>
      </c>
      <c r="C97" s="55">
        <v>119</v>
      </c>
      <c r="D97" s="55">
        <v>14</v>
      </c>
      <c r="E97" s="90" t="s">
        <v>182</v>
      </c>
    </row>
    <row r="98" spans="1:5">
      <c r="A98" s="98" t="s">
        <v>183</v>
      </c>
      <c r="B98" s="87">
        <f>SUM(B99:B102)</f>
        <v>2269</v>
      </c>
      <c r="C98" s="87">
        <f>SUM(C99:C102)</f>
        <v>1090</v>
      </c>
      <c r="D98" s="87">
        <f>SUM(D99:D102)</f>
        <v>212</v>
      </c>
      <c r="E98" s="94" t="s">
        <v>184</v>
      </c>
    </row>
    <row r="99" spans="1:5">
      <c r="A99" s="89" t="s">
        <v>185</v>
      </c>
      <c r="B99" s="55">
        <v>31</v>
      </c>
      <c r="C99" s="55">
        <v>14</v>
      </c>
      <c r="D99" s="55">
        <v>1</v>
      </c>
      <c r="E99" s="90" t="s">
        <v>186</v>
      </c>
    </row>
    <row r="100" spans="1:5">
      <c r="A100" s="89" t="s">
        <v>187</v>
      </c>
      <c r="B100" s="55">
        <v>1503</v>
      </c>
      <c r="C100" s="55">
        <v>737</v>
      </c>
      <c r="D100" s="55">
        <v>136</v>
      </c>
      <c r="E100" s="90" t="s">
        <v>188</v>
      </c>
    </row>
    <row r="101" spans="1:5">
      <c r="A101" s="89" t="s">
        <v>189</v>
      </c>
      <c r="B101" s="55">
        <v>254</v>
      </c>
      <c r="C101" s="55">
        <v>109</v>
      </c>
      <c r="D101" s="55">
        <v>33</v>
      </c>
      <c r="E101" s="90" t="s">
        <v>190</v>
      </c>
    </row>
    <row r="102" spans="1:5">
      <c r="A102" s="89" t="s">
        <v>191</v>
      </c>
      <c r="B102" s="55">
        <v>481</v>
      </c>
      <c r="C102" s="55">
        <v>230</v>
      </c>
      <c r="D102" s="55">
        <v>42</v>
      </c>
      <c r="E102" s="90" t="s">
        <v>192</v>
      </c>
    </row>
    <row r="103" spans="1:5">
      <c r="A103" s="85" t="s">
        <v>193</v>
      </c>
      <c r="B103" s="87">
        <f>SUM(B104:B107)</f>
        <v>2568</v>
      </c>
      <c r="C103" s="87">
        <f>SUM(C104:C107)</f>
        <v>1323</v>
      </c>
      <c r="D103" s="87">
        <f>SUM(D104:D107)</f>
        <v>174</v>
      </c>
      <c r="E103" s="94" t="s">
        <v>194</v>
      </c>
    </row>
    <row r="104" spans="1:5">
      <c r="A104" s="89" t="s">
        <v>195</v>
      </c>
      <c r="B104" s="55">
        <v>160</v>
      </c>
      <c r="C104" s="55">
        <v>79</v>
      </c>
      <c r="D104" s="55">
        <v>9</v>
      </c>
      <c r="E104" s="90" t="s">
        <v>196</v>
      </c>
    </row>
    <row r="105" spans="1:5">
      <c r="A105" s="89" t="s">
        <v>197</v>
      </c>
      <c r="B105" s="55">
        <v>124</v>
      </c>
      <c r="C105" s="55">
        <v>65</v>
      </c>
      <c r="D105" s="55">
        <v>15</v>
      </c>
      <c r="E105" s="90" t="s">
        <v>198</v>
      </c>
    </row>
    <row r="106" spans="1:5">
      <c r="A106" s="89" t="s">
        <v>2361</v>
      </c>
      <c r="B106" s="55">
        <v>2256</v>
      </c>
      <c r="C106" s="55">
        <v>1167</v>
      </c>
      <c r="D106" s="55">
        <v>146</v>
      </c>
      <c r="E106" s="90" t="s">
        <v>199</v>
      </c>
    </row>
    <row r="107" spans="1:5">
      <c r="A107" s="89" t="s">
        <v>200</v>
      </c>
      <c r="B107" s="55">
        <v>28</v>
      </c>
      <c r="C107" s="55">
        <v>12</v>
      </c>
      <c r="D107" s="55">
        <v>4</v>
      </c>
      <c r="E107" s="90" t="s">
        <v>201</v>
      </c>
    </row>
    <row r="108" spans="1:5">
      <c r="A108" s="98" t="s">
        <v>202</v>
      </c>
      <c r="B108" s="87">
        <f>SUM(B109:B110)</f>
        <v>360</v>
      </c>
      <c r="C108" s="87">
        <f>SUM(C109:C110)</f>
        <v>215</v>
      </c>
      <c r="D108" s="87">
        <f>SUM(D109:D110)</f>
        <v>23</v>
      </c>
      <c r="E108" s="94" t="s">
        <v>203</v>
      </c>
    </row>
    <row r="109" spans="1:5">
      <c r="A109" s="99" t="s">
        <v>204</v>
      </c>
      <c r="B109" s="55">
        <v>0</v>
      </c>
      <c r="C109" s="55">
        <v>0</v>
      </c>
      <c r="D109" s="55">
        <v>0</v>
      </c>
      <c r="E109" s="100" t="s">
        <v>205</v>
      </c>
    </row>
    <row r="110" spans="1:5">
      <c r="A110" s="101" t="s">
        <v>206</v>
      </c>
      <c r="B110" s="55">
        <v>360</v>
      </c>
      <c r="C110" s="55">
        <v>215</v>
      </c>
      <c r="D110" s="55">
        <v>23</v>
      </c>
      <c r="E110" s="100" t="s">
        <v>2358</v>
      </c>
    </row>
    <row r="111" spans="1:5">
      <c r="A111" s="102" t="s">
        <v>14</v>
      </c>
      <c r="B111" s="103">
        <f>'pres 2'!B11+'pres 2'!B20+'pres 2'!B29+'pres 2'!B39+'pres 2'!B47+'pres 2'!B108+'pres 2'!B103+'pres 2'!B98+'pres 2'!B91+'pres 2'!B85+'pres 2'!B76+'pres 2'!B66</f>
        <v>125175</v>
      </c>
      <c r="C111" s="103">
        <f>'pres 2'!C11+'pres 2'!C20+'pres 2'!C29+'pres 2'!C39+'pres 2'!C47+'pres 2'!C108+'pres 2'!C103+'pres 2'!C98+'pres 2'!C91+'pres 2'!C85+'pres 2'!C76+'pres 2'!C66</f>
        <v>62696</v>
      </c>
      <c r="D111" s="103">
        <f>'pres 2'!D11+'pres 2'!D20+'pres 2'!D29+'pres 2'!D39+'pres 2'!D47+'pres 2'!D108+'pres 2'!D103+'pres 2'!D98+'pres 2'!D91+'pres 2'!D85+'pres 2'!D76+'pres 2'!D66</f>
        <v>8741</v>
      </c>
      <c r="E111" s="104" t="s">
        <v>15</v>
      </c>
    </row>
    <row r="112" spans="1:5">
      <c r="A112" s="15"/>
      <c r="B112" s="105"/>
      <c r="C112" s="105"/>
      <c r="D112" s="105"/>
      <c r="E112" s="11"/>
    </row>
    <row r="113" spans="1:5">
      <c r="A113" s="2471"/>
      <c r="B113" s="2471"/>
      <c r="C113" s="2471"/>
      <c r="D113" s="2471"/>
      <c r="E113" s="2471"/>
    </row>
    <row r="114" spans="1:5">
      <c r="A114" s="106"/>
      <c r="B114" s="106"/>
      <c r="C114" s="106"/>
      <c r="D114" s="106"/>
      <c r="E114" s="106"/>
    </row>
    <row r="115" spans="1:5">
      <c r="A115" s="68"/>
      <c r="B115" s="107"/>
      <c r="C115" s="107"/>
      <c r="D115" s="107"/>
      <c r="E115" s="68"/>
    </row>
    <row r="116" spans="1:5">
      <c r="A116" s="32" t="s">
        <v>1828</v>
      </c>
      <c r="B116" s="32"/>
      <c r="C116" s="32"/>
      <c r="D116" s="2"/>
      <c r="E116" s="33" t="s">
        <v>1827</v>
      </c>
    </row>
  </sheetData>
  <mergeCells count="5">
    <mergeCell ref="B62:C62"/>
    <mergeCell ref="A113:E113"/>
    <mergeCell ref="D4:E4"/>
    <mergeCell ref="B7:C7"/>
    <mergeCell ref="D59:E59"/>
  </mergeCells>
  <pageMargins left="0.7" right="0.7" top="0.75" bottom="0.75" header="0.3" footer="0.3"/>
  <pageSetup paperSize="9" scale="75" orientation="portrait" r:id="rId1"/>
  <rowBreaks count="1" manualBreakCount="1">
    <brk id="55" max="16383" man="1"/>
  </rowBreaks>
</worksheet>
</file>

<file path=xl/worksheets/sheet40.xml><?xml version="1.0" encoding="utf-8"?>
<worksheet xmlns="http://schemas.openxmlformats.org/spreadsheetml/2006/main" xmlns:r="http://schemas.openxmlformats.org/officeDocument/2006/relationships">
  <sheetPr>
    <tabColor theme="7" tint="-0.249977111117893"/>
  </sheetPr>
  <dimension ref="A1:E68"/>
  <sheetViews>
    <sheetView showGridLines="0" view="pageLayout" zoomScale="80" zoomScalePageLayoutView="80" workbookViewId="0">
      <selection activeCell="B9" sqref="B9:D23"/>
    </sheetView>
  </sheetViews>
  <sheetFormatPr baseColWidth="10" defaultColWidth="11" defaultRowHeight="12.75"/>
  <cols>
    <col min="1" max="1" width="38.42578125" style="990" customWidth="1"/>
    <col min="2" max="2" width="12.85546875" style="990" customWidth="1"/>
    <col min="3" max="3" width="11.42578125" style="990" customWidth="1"/>
    <col min="4" max="4" width="12" style="990" customWidth="1"/>
    <col min="5" max="5" width="38.140625" style="501" customWidth="1"/>
    <col min="6" max="218" width="11" style="992"/>
    <col min="219" max="219" width="38.42578125" style="992" customWidth="1"/>
    <col min="220" max="220" width="12.85546875" style="992" customWidth="1"/>
    <col min="221" max="221" width="11.42578125" style="992" customWidth="1"/>
    <col min="222" max="222" width="12" style="992" customWidth="1"/>
    <col min="223" max="223" width="30.5703125" style="992" customWidth="1"/>
    <col min="224" max="224" width="7.5703125" style="992" customWidth="1"/>
    <col min="225" max="225" width="14.42578125" style="992" customWidth="1"/>
    <col min="226" max="474" width="11" style="992"/>
    <col min="475" max="475" width="38.42578125" style="992" customWidth="1"/>
    <col min="476" max="476" width="12.85546875" style="992" customWidth="1"/>
    <col min="477" max="477" width="11.42578125" style="992" customWidth="1"/>
    <col min="478" max="478" width="12" style="992" customWidth="1"/>
    <col min="479" max="479" width="30.5703125" style="992" customWidth="1"/>
    <col min="480" max="480" width="7.5703125" style="992" customWidth="1"/>
    <col min="481" max="481" width="14.42578125" style="992" customWidth="1"/>
    <col min="482" max="730" width="11" style="992"/>
    <col min="731" max="731" width="38.42578125" style="992" customWidth="1"/>
    <col min="732" max="732" width="12.85546875" style="992" customWidth="1"/>
    <col min="733" max="733" width="11.42578125" style="992" customWidth="1"/>
    <col min="734" max="734" width="12" style="992" customWidth="1"/>
    <col min="735" max="735" width="30.5703125" style="992" customWidth="1"/>
    <col min="736" max="736" width="7.5703125" style="992" customWidth="1"/>
    <col min="737" max="737" width="14.42578125" style="992" customWidth="1"/>
    <col min="738" max="986" width="11" style="992"/>
    <col min="987" max="987" width="38.42578125" style="992" customWidth="1"/>
    <col min="988" max="988" width="12.85546875" style="992" customWidth="1"/>
    <col min="989" max="989" width="11.42578125" style="992" customWidth="1"/>
    <col min="990" max="990" width="12" style="992" customWidth="1"/>
    <col min="991" max="991" width="30.5703125" style="992" customWidth="1"/>
    <col min="992" max="992" width="7.5703125" style="992" customWidth="1"/>
    <col min="993" max="993" width="14.42578125" style="992" customWidth="1"/>
    <col min="994" max="1242" width="11" style="992"/>
    <col min="1243" max="1243" width="38.42578125" style="992" customWidth="1"/>
    <col min="1244" max="1244" width="12.85546875" style="992" customWidth="1"/>
    <col min="1245" max="1245" width="11.42578125" style="992" customWidth="1"/>
    <col min="1246" max="1246" width="12" style="992" customWidth="1"/>
    <col min="1247" max="1247" width="30.5703125" style="992" customWidth="1"/>
    <col min="1248" max="1248" width="7.5703125" style="992" customWidth="1"/>
    <col min="1249" max="1249" width="14.42578125" style="992" customWidth="1"/>
    <col min="1250" max="1498" width="11" style="992"/>
    <col min="1499" max="1499" width="38.42578125" style="992" customWidth="1"/>
    <col min="1500" max="1500" width="12.85546875" style="992" customWidth="1"/>
    <col min="1501" max="1501" width="11.42578125" style="992" customWidth="1"/>
    <col min="1502" max="1502" width="12" style="992" customWidth="1"/>
    <col min="1503" max="1503" width="30.5703125" style="992" customWidth="1"/>
    <col min="1504" max="1504" width="7.5703125" style="992" customWidth="1"/>
    <col min="1505" max="1505" width="14.42578125" style="992" customWidth="1"/>
    <col min="1506" max="1754" width="11" style="992"/>
    <col min="1755" max="1755" width="38.42578125" style="992" customWidth="1"/>
    <col min="1756" max="1756" width="12.85546875" style="992" customWidth="1"/>
    <col min="1757" max="1757" width="11.42578125" style="992" customWidth="1"/>
    <col min="1758" max="1758" width="12" style="992" customWidth="1"/>
    <col min="1759" max="1759" width="30.5703125" style="992" customWidth="1"/>
    <col min="1760" max="1760" width="7.5703125" style="992" customWidth="1"/>
    <col min="1761" max="1761" width="14.42578125" style="992" customWidth="1"/>
    <col min="1762" max="2010" width="11" style="992"/>
    <col min="2011" max="2011" width="38.42578125" style="992" customWidth="1"/>
    <col min="2012" max="2012" width="12.85546875" style="992" customWidth="1"/>
    <col min="2013" max="2013" width="11.42578125" style="992" customWidth="1"/>
    <col min="2014" max="2014" width="12" style="992" customWidth="1"/>
    <col min="2015" max="2015" width="30.5703125" style="992" customWidth="1"/>
    <col min="2016" max="2016" width="7.5703125" style="992" customWidth="1"/>
    <col min="2017" max="2017" width="14.42578125" style="992" customWidth="1"/>
    <col min="2018" max="2266" width="11" style="992"/>
    <col min="2267" max="2267" width="38.42578125" style="992" customWidth="1"/>
    <col min="2268" max="2268" width="12.85546875" style="992" customWidth="1"/>
    <col min="2269" max="2269" width="11.42578125" style="992" customWidth="1"/>
    <col min="2270" max="2270" width="12" style="992" customWidth="1"/>
    <col min="2271" max="2271" width="30.5703125" style="992" customWidth="1"/>
    <col min="2272" max="2272" width="7.5703125" style="992" customWidth="1"/>
    <col min="2273" max="2273" width="14.42578125" style="992" customWidth="1"/>
    <col min="2274" max="2522" width="11" style="992"/>
    <col min="2523" max="2523" width="38.42578125" style="992" customWidth="1"/>
    <col min="2524" max="2524" width="12.85546875" style="992" customWidth="1"/>
    <col min="2525" max="2525" width="11.42578125" style="992" customWidth="1"/>
    <col min="2526" max="2526" width="12" style="992" customWidth="1"/>
    <col min="2527" max="2527" width="30.5703125" style="992" customWidth="1"/>
    <col min="2528" max="2528" width="7.5703125" style="992" customWidth="1"/>
    <col min="2529" max="2529" width="14.42578125" style="992" customWidth="1"/>
    <col min="2530" max="2778" width="11" style="992"/>
    <col min="2779" max="2779" width="38.42578125" style="992" customWidth="1"/>
    <col min="2780" max="2780" width="12.85546875" style="992" customWidth="1"/>
    <col min="2781" max="2781" width="11.42578125" style="992" customWidth="1"/>
    <col min="2782" max="2782" width="12" style="992" customWidth="1"/>
    <col min="2783" max="2783" width="30.5703125" style="992" customWidth="1"/>
    <col min="2784" max="2784" width="7.5703125" style="992" customWidth="1"/>
    <col min="2785" max="2785" width="14.42578125" style="992" customWidth="1"/>
    <col min="2786" max="3034" width="11" style="992"/>
    <col min="3035" max="3035" width="38.42578125" style="992" customWidth="1"/>
    <col min="3036" max="3036" width="12.85546875" style="992" customWidth="1"/>
    <col min="3037" max="3037" width="11.42578125" style="992" customWidth="1"/>
    <col min="3038" max="3038" width="12" style="992" customWidth="1"/>
    <col min="3039" max="3039" width="30.5703125" style="992" customWidth="1"/>
    <col min="3040" max="3040" width="7.5703125" style="992" customWidth="1"/>
    <col min="3041" max="3041" width="14.42578125" style="992" customWidth="1"/>
    <col min="3042" max="3290" width="11" style="992"/>
    <col min="3291" max="3291" width="38.42578125" style="992" customWidth="1"/>
    <col min="3292" max="3292" width="12.85546875" style="992" customWidth="1"/>
    <col min="3293" max="3293" width="11.42578125" style="992" customWidth="1"/>
    <col min="3294" max="3294" width="12" style="992" customWidth="1"/>
    <col min="3295" max="3295" width="30.5703125" style="992" customWidth="1"/>
    <col min="3296" max="3296" width="7.5703125" style="992" customWidth="1"/>
    <col min="3297" max="3297" width="14.42578125" style="992" customWidth="1"/>
    <col min="3298" max="3546" width="11" style="992"/>
    <col min="3547" max="3547" width="38.42578125" style="992" customWidth="1"/>
    <col min="3548" max="3548" width="12.85546875" style="992" customWidth="1"/>
    <col min="3549" max="3549" width="11.42578125" style="992" customWidth="1"/>
    <col min="3550" max="3550" width="12" style="992" customWidth="1"/>
    <col min="3551" max="3551" width="30.5703125" style="992" customWidth="1"/>
    <col min="3552" max="3552" width="7.5703125" style="992" customWidth="1"/>
    <col min="3553" max="3553" width="14.42578125" style="992" customWidth="1"/>
    <col min="3554" max="3802" width="11" style="992"/>
    <col min="3803" max="3803" width="38.42578125" style="992" customWidth="1"/>
    <col min="3804" max="3804" width="12.85546875" style="992" customWidth="1"/>
    <col min="3805" max="3805" width="11.42578125" style="992" customWidth="1"/>
    <col min="3806" max="3806" width="12" style="992" customWidth="1"/>
    <col min="3807" max="3807" width="30.5703125" style="992" customWidth="1"/>
    <col min="3808" max="3808" width="7.5703125" style="992" customWidth="1"/>
    <col min="3809" max="3809" width="14.42578125" style="992" customWidth="1"/>
    <col min="3810" max="4058" width="11" style="992"/>
    <col min="4059" max="4059" width="38.42578125" style="992" customWidth="1"/>
    <col min="4060" max="4060" width="12.85546875" style="992" customWidth="1"/>
    <col min="4061" max="4061" width="11.42578125" style="992" customWidth="1"/>
    <col min="4062" max="4062" width="12" style="992" customWidth="1"/>
    <col min="4063" max="4063" width="30.5703125" style="992" customWidth="1"/>
    <col min="4064" max="4064" width="7.5703125" style="992" customWidth="1"/>
    <col min="4065" max="4065" width="14.42578125" style="992" customWidth="1"/>
    <col min="4066" max="4314" width="11" style="992"/>
    <col min="4315" max="4315" width="38.42578125" style="992" customWidth="1"/>
    <col min="4316" max="4316" width="12.85546875" style="992" customWidth="1"/>
    <col min="4317" max="4317" width="11.42578125" style="992" customWidth="1"/>
    <col min="4318" max="4318" width="12" style="992" customWidth="1"/>
    <col min="4319" max="4319" width="30.5703125" style="992" customWidth="1"/>
    <col min="4320" max="4320" width="7.5703125" style="992" customWidth="1"/>
    <col min="4321" max="4321" width="14.42578125" style="992" customWidth="1"/>
    <col min="4322" max="4570" width="11" style="992"/>
    <col min="4571" max="4571" width="38.42578125" style="992" customWidth="1"/>
    <col min="4572" max="4572" width="12.85546875" style="992" customWidth="1"/>
    <col min="4573" max="4573" width="11.42578125" style="992" customWidth="1"/>
    <col min="4574" max="4574" width="12" style="992" customWidth="1"/>
    <col min="4575" max="4575" width="30.5703125" style="992" customWidth="1"/>
    <col min="4576" max="4576" width="7.5703125" style="992" customWidth="1"/>
    <col min="4577" max="4577" width="14.42578125" style="992" customWidth="1"/>
    <col min="4578" max="4826" width="11" style="992"/>
    <col min="4827" max="4827" width="38.42578125" style="992" customWidth="1"/>
    <col min="4828" max="4828" width="12.85546875" style="992" customWidth="1"/>
    <col min="4829" max="4829" width="11.42578125" style="992" customWidth="1"/>
    <col min="4830" max="4830" width="12" style="992" customWidth="1"/>
    <col min="4831" max="4831" width="30.5703125" style="992" customWidth="1"/>
    <col min="4832" max="4832" width="7.5703125" style="992" customWidth="1"/>
    <col min="4833" max="4833" width="14.42578125" style="992" customWidth="1"/>
    <col min="4834" max="5082" width="11" style="992"/>
    <col min="5083" max="5083" width="38.42578125" style="992" customWidth="1"/>
    <col min="5084" max="5084" width="12.85546875" style="992" customWidth="1"/>
    <col min="5085" max="5085" width="11.42578125" style="992" customWidth="1"/>
    <col min="5086" max="5086" width="12" style="992" customWidth="1"/>
    <col min="5087" max="5087" width="30.5703125" style="992" customWidth="1"/>
    <col min="5088" max="5088" width="7.5703125" style="992" customWidth="1"/>
    <col min="5089" max="5089" width="14.42578125" style="992" customWidth="1"/>
    <col min="5090" max="5338" width="11" style="992"/>
    <col min="5339" max="5339" width="38.42578125" style="992" customWidth="1"/>
    <col min="5340" max="5340" width="12.85546875" style="992" customWidth="1"/>
    <col min="5341" max="5341" width="11.42578125" style="992" customWidth="1"/>
    <col min="5342" max="5342" width="12" style="992" customWidth="1"/>
    <col min="5343" max="5343" width="30.5703125" style="992" customWidth="1"/>
    <col min="5344" max="5344" width="7.5703125" style="992" customWidth="1"/>
    <col min="5345" max="5345" width="14.42578125" style="992" customWidth="1"/>
    <col min="5346" max="5594" width="11" style="992"/>
    <col min="5595" max="5595" width="38.42578125" style="992" customWidth="1"/>
    <col min="5596" max="5596" width="12.85546875" style="992" customWidth="1"/>
    <col min="5597" max="5597" width="11.42578125" style="992" customWidth="1"/>
    <col min="5598" max="5598" width="12" style="992" customWidth="1"/>
    <col min="5599" max="5599" width="30.5703125" style="992" customWidth="1"/>
    <col min="5600" max="5600" width="7.5703125" style="992" customWidth="1"/>
    <col min="5601" max="5601" width="14.42578125" style="992" customWidth="1"/>
    <col min="5602" max="5850" width="11" style="992"/>
    <col min="5851" max="5851" width="38.42578125" style="992" customWidth="1"/>
    <col min="5852" max="5852" width="12.85546875" style="992" customWidth="1"/>
    <col min="5853" max="5853" width="11.42578125" style="992" customWidth="1"/>
    <col min="5854" max="5854" width="12" style="992" customWidth="1"/>
    <col min="5855" max="5855" width="30.5703125" style="992" customWidth="1"/>
    <col min="5856" max="5856" width="7.5703125" style="992" customWidth="1"/>
    <col min="5857" max="5857" width="14.42578125" style="992" customWidth="1"/>
    <col min="5858" max="6106" width="11" style="992"/>
    <col min="6107" max="6107" width="38.42578125" style="992" customWidth="1"/>
    <col min="6108" max="6108" width="12.85546875" style="992" customWidth="1"/>
    <col min="6109" max="6109" width="11.42578125" style="992" customWidth="1"/>
    <col min="6110" max="6110" width="12" style="992" customWidth="1"/>
    <col min="6111" max="6111" width="30.5703125" style="992" customWidth="1"/>
    <col min="6112" max="6112" width="7.5703125" style="992" customWidth="1"/>
    <col min="6113" max="6113" width="14.42578125" style="992" customWidth="1"/>
    <col min="6114" max="6362" width="11" style="992"/>
    <col min="6363" max="6363" width="38.42578125" style="992" customWidth="1"/>
    <col min="6364" max="6364" width="12.85546875" style="992" customWidth="1"/>
    <col min="6365" max="6365" width="11.42578125" style="992" customWidth="1"/>
    <col min="6366" max="6366" width="12" style="992" customWidth="1"/>
    <col min="6367" max="6367" width="30.5703125" style="992" customWidth="1"/>
    <col min="6368" max="6368" width="7.5703125" style="992" customWidth="1"/>
    <col min="6369" max="6369" width="14.42578125" style="992" customWidth="1"/>
    <col min="6370" max="6618" width="11" style="992"/>
    <col min="6619" max="6619" width="38.42578125" style="992" customWidth="1"/>
    <col min="6620" max="6620" width="12.85546875" style="992" customWidth="1"/>
    <col min="6621" max="6621" width="11.42578125" style="992" customWidth="1"/>
    <col min="6622" max="6622" width="12" style="992" customWidth="1"/>
    <col min="6623" max="6623" width="30.5703125" style="992" customWidth="1"/>
    <col min="6624" max="6624" width="7.5703125" style="992" customWidth="1"/>
    <col min="6625" max="6625" width="14.42578125" style="992" customWidth="1"/>
    <col min="6626" max="6874" width="11" style="992"/>
    <col min="6875" max="6875" width="38.42578125" style="992" customWidth="1"/>
    <col min="6876" max="6876" width="12.85546875" style="992" customWidth="1"/>
    <col min="6877" max="6877" width="11.42578125" style="992" customWidth="1"/>
    <col min="6878" max="6878" width="12" style="992" customWidth="1"/>
    <col min="6879" max="6879" width="30.5703125" style="992" customWidth="1"/>
    <col min="6880" max="6880" width="7.5703125" style="992" customWidth="1"/>
    <col min="6881" max="6881" width="14.42578125" style="992" customWidth="1"/>
    <col min="6882" max="7130" width="11" style="992"/>
    <col min="7131" max="7131" width="38.42578125" style="992" customWidth="1"/>
    <col min="7132" max="7132" width="12.85546875" style="992" customWidth="1"/>
    <col min="7133" max="7133" width="11.42578125" style="992" customWidth="1"/>
    <col min="7134" max="7134" width="12" style="992" customWidth="1"/>
    <col min="7135" max="7135" width="30.5703125" style="992" customWidth="1"/>
    <col min="7136" max="7136" width="7.5703125" style="992" customWidth="1"/>
    <col min="7137" max="7137" width="14.42578125" style="992" customWidth="1"/>
    <col min="7138" max="7386" width="11" style="992"/>
    <col min="7387" max="7387" width="38.42578125" style="992" customWidth="1"/>
    <col min="7388" max="7388" width="12.85546875" style="992" customWidth="1"/>
    <col min="7389" max="7389" width="11.42578125" style="992" customWidth="1"/>
    <col min="7390" max="7390" width="12" style="992" customWidth="1"/>
    <col min="7391" max="7391" width="30.5703125" style="992" customWidth="1"/>
    <col min="7392" max="7392" width="7.5703125" style="992" customWidth="1"/>
    <col min="7393" max="7393" width="14.42578125" style="992" customWidth="1"/>
    <col min="7394" max="7642" width="11" style="992"/>
    <col min="7643" max="7643" width="38.42578125" style="992" customWidth="1"/>
    <col min="7644" max="7644" width="12.85546875" style="992" customWidth="1"/>
    <col min="7645" max="7645" width="11.42578125" style="992" customWidth="1"/>
    <col min="7646" max="7646" width="12" style="992" customWidth="1"/>
    <col min="7647" max="7647" width="30.5703125" style="992" customWidth="1"/>
    <col min="7648" max="7648" width="7.5703125" style="992" customWidth="1"/>
    <col min="7649" max="7649" width="14.42578125" style="992" customWidth="1"/>
    <col min="7650" max="7898" width="11" style="992"/>
    <col min="7899" max="7899" width="38.42578125" style="992" customWidth="1"/>
    <col min="7900" max="7900" width="12.85546875" style="992" customWidth="1"/>
    <col min="7901" max="7901" width="11.42578125" style="992" customWidth="1"/>
    <col min="7902" max="7902" width="12" style="992" customWidth="1"/>
    <col min="7903" max="7903" width="30.5703125" style="992" customWidth="1"/>
    <col min="7904" max="7904" width="7.5703125" style="992" customWidth="1"/>
    <col min="7905" max="7905" width="14.42578125" style="992" customWidth="1"/>
    <col min="7906" max="8154" width="11" style="992"/>
    <col min="8155" max="8155" width="38.42578125" style="992" customWidth="1"/>
    <col min="8156" max="8156" width="12.85546875" style="992" customWidth="1"/>
    <col min="8157" max="8157" width="11.42578125" style="992" customWidth="1"/>
    <col min="8158" max="8158" width="12" style="992" customWidth="1"/>
    <col min="8159" max="8159" width="30.5703125" style="992" customWidth="1"/>
    <col min="8160" max="8160" width="7.5703125" style="992" customWidth="1"/>
    <col min="8161" max="8161" width="14.42578125" style="992" customWidth="1"/>
    <col min="8162" max="8410" width="11" style="992"/>
    <col min="8411" max="8411" width="38.42578125" style="992" customWidth="1"/>
    <col min="8412" max="8412" width="12.85546875" style="992" customWidth="1"/>
    <col min="8413" max="8413" width="11.42578125" style="992" customWidth="1"/>
    <col min="8414" max="8414" width="12" style="992" customWidth="1"/>
    <col min="8415" max="8415" width="30.5703125" style="992" customWidth="1"/>
    <col min="8416" max="8416" width="7.5703125" style="992" customWidth="1"/>
    <col min="8417" max="8417" width="14.42578125" style="992" customWidth="1"/>
    <col min="8418" max="8666" width="11" style="992"/>
    <col min="8667" max="8667" width="38.42578125" style="992" customWidth="1"/>
    <col min="8668" max="8668" width="12.85546875" style="992" customWidth="1"/>
    <col min="8669" max="8669" width="11.42578125" style="992" customWidth="1"/>
    <col min="8670" max="8670" width="12" style="992" customWidth="1"/>
    <col min="8671" max="8671" width="30.5703125" style="992" customWidth="1"/>
    <col min="8672" max="8672" width="7.5703125" style="992" customWidth="1"/>
    <col min="8673" max="8673" width="14.42578125" style="992" customWidth="1"/>
    <col min="8674" max="8922" width="11" style="992"/>
    <col min="8923" max="8923" width="38.42578125" style="992" customWidth="1"/>
    <col min="8924" max="8924" width="12.85546875" style="992" customWidth="1"/>
    <col min="8925" max="8925" width="11.42578125" style="992" customWidth="1"/>
    <col min="8926" max="8926" width="12" style="992" customWidth="1"/>
    <col min="8927" max="8927" width="30.5703125" style="992" customWidth="1"/>
    <col min="8928" max="8928" width="7.5703125" style="992" customWidth="1"/>
    <col min="8929" max="8929" width="14.42578125" style="992" customWidth="1"/>
    <col min="8930" max="9178" width="11" style="992"/>
    <col min="9179" max="9179" width="38.42578125" style="992" customWidth="1"/>
    <col min="9180" max="9180" width="12.85546875" style="992" customWidth="1"/>
    <col min="9181" max="9181" width="11.42578125" style="992" customWidth="1"/>
    <col min="9182" max="9182" width="12" style="992" customWidth="1"/>
    <col min="9183" max="9183" width="30.5703125" style="992" customWidth="1"/>
    <col min="9184" max="9184" width="7.5703125" style="992" customWidth="1"/>
    <col min="9185" max="9185" width="14.42578125" style="992" customWidth="1"/>
    <col min="9186" max="9434" width="11" style="992"/>
    <col min="9435" max="9435" width="38.42578125" style="992" customWidth="1"/>
    <col min="9436" max="9436" width="12.85546875" style="992" customWidth="1"/>
    <col min="9437" max="9437" width="11.42578125" style="992" customWidth="1"/>
    <col min="9438" max="9438" width="12" style="992" customWidth="1"/>
    <col min="9439" max="9439" width="30.5703125" style="992" customWidth="1"/>
    <col min="9440" max="9440" width="7.5703125" style="992" customWidth="1"/>
    <col min="9441" max="9441" width="14.42578125" style="992" customWidth="1"/>
    <col min="9442" max="9690" width="11" style="992"/>
    <col min="9691" max="9691" width="38.42578125" style="992" customWidth="1"/>
    <col min="9692" max="9692" width="12.85546875" style="992" customWidth="1"/>
    <col min="9693" max="9693" width="11.42578125" style="992" customWidth="1"/>
    <col min="9694" max="9694" width="12" style="992" customWidth="1"/>
    <col min="9695" max="9695" width="30.5703125" style="992" customWidth="1"/>
    <col min="9696" max="9696" width="7.5703125" style="992" customWidth="1"/>
    <col min="9697" max="9697" width="14.42578125" style="992" customWidth="1"/>
    <col min="9698" max="9946" width="11" style="992"/>
    <col min="9947" max="9947" width="38.42578125" style="992" customWidth="1"/>
    <col min="9948" max="9948" width="12.85546875" style="992" customWidth="1"/>
    <col min="9949" max="9949" width="11.42578125" style="992" customWidth="1"/>
    <col min="9950" max="9950" width="12" style="992" customWidth="1"/>
    <col min="9951" max="9951" width="30.5703125" style="992" customWidth="1"/>
    <col min="9952" max="9952" width="7.5703125" style="992" customWidth="1"/>
    <col min="9953" max="9953" width="14.42578125" style="992" customWidth="1"/>
    <col min="9954" max="10202" width="11" style="992"/>
    <col min="10203" max="10203" width="38.42578125" style="992" customWidth="1"/>
    <col min="10204" max="10204" width="12.85546875" style="992" customWidth="1"/>
    <col min="10205" max="10205" width="11.42578125" style="992" customWidth="1"/>
    <col min="10206" max="10206" width="12" style="992" customWidth="1"/>
    <col min="10207" max="10207" width="30.5703125" style="992" customWidth="1"/>
    <col min="10208" max="10208" width="7.5703125" style="992" customWidth="1"/>
    <col min="10209" max="10209" width="14.42578125" style="992" customWidth="1"/>
    <col min="10210" max="10458" width="11" style="992"/>
    <col min="10459" max="10459" width="38.42578125" style="992" customWidth="1"/>
    <col min="10460" max="10460" width="12.85546875" style="992" customWidth="1"/>
    <col min="10461" max="10461" width="11.42578125" style="992" customWidth="1"/>
    <col min="10462" max="10462" width="12" style="992" customWidth="1"/>
    <col min="10463" max="10463" width="30.5703125" style="992" customWidth="1"/>
    <col min="10464" max="10464" width="7.5703125" style="992" customWidth="1"/>
    <col min="10465" max="10465" width="14.42578125" style="992" customWidth="1"/>
    <col min="10466" max="10714" width="11" style="992"/>
    <col min="10715" max="10715" width="38.42578125" style="992" customWidth="1"/>
    <col min="10716" max="10716" width="12.85546875" style="992" customWidth="1"/>
    <col min="10717" max="10717" width="11.42578125" style="992" customWidth="1"/>
    <col min="10718" max="10718" width="12" style="992" customWidth="1"/>
    <col min="10719" max="10719" width="30.5703125" style="992" customWidth="1"/>
    <col min="10720" max="10720" width="7.5703125" style="992" customWidth="1"/>
    <col min="10721" max="10721" width="14.42578125" style="992" customWidth="1"/>
    <col min="10722" max="10970" width="11" style="992"/>
    <col min="10971" max="10971" width="38.42578125" style="992" customWidth="1"/>
    <col min="10972" max="10972" width="12.85546875" style="992" customWidth="1"/>
    <col min="10973" max="10973" width="11.42578125" style="992" customWidth="1"/>
    <col min="10974" max="10974" width="12" style="992" customWidth="1"/>
    <col min="10975" max="10975" width="30.5703125" style="992" customWidth="1"/>
    <col min="10976" max="10976" width="7.5703125" style="992" customWidth="1"/>
    <col min="10977" max="10977" width="14.42578125" style="992" customWidth="1"/>
    <col min="10978" max="11226" width="11" style="992"/>
    <col min="11227" max="11227" width="38.42578125" style="992" customWidth="1"/>
    <col min="11228" max="11228" width="12.85546875" style="992" customWidth="1"/>
    <col min="11229" max="11229" width="11.42578125" style="992" customWidth="1"/>
    <col min="11230" max="11230" width="12" style="992" customWidth="1"/>
    <col min="11231" max="11231" width="30.5703125" style="992" customWidth="1"/>
    <col min="11232" max="11232" width="7.5703125" style="992" customWidth="1"/>
    <col min="11233" max="11233" width="14.42578125" style="992" customWidth="1"/>
    <col min="11234" max="11482" width="11" style="992"/>
    <col min="11483" max="11483" width="38.42578125" style="992" customWidth="1"/>
    <col min="11484" max="11484" width="12.85546875" style="992" customWidth="1"/>
    <col min="11485" max="11485" width="11.42578125" style="992" customWidth="1"/>
    <col min="11486" max="11486" width="12" style="992" customWidth="1"/>
    <col min="11487" max="11487" width="30.5703125" style="992" customWidth="1"/>
    <col min="11488" max="11488" width="7.5703125" style="992" customWidth="1"/>
    <col min="11489" max="11489" width="14.42578125" style="992" customWidth="1"/>
    <col min="11490" max="11738" width="11" style="992"/>
    <col min="11739" max="11739" width="38.42578125" style="992" customWidth="1"/>
    <col min="11740" max="11740" width="12.85546875" style="992" customWidth="1"/>
    <col min="11741" max="11741" width="11.42578125" style="992" customWidth="1"/>
    <col min="11742" max="11742" width="12" style="992" customWidth="1"/>
    <col min="11743" max="11743" width="30.5703125" style="992" customWidth="1"/>
    <col min="11744" max="11744" width="7.5703125" style="992" customWidth="1"/>
    <col min="11745" max="11745" width="14.42578125" style="992" customWidth="1"/>
    <col min="11746" max="11994" width="11" style="992"/>
    <col min="11995" max="11995" width="38.42578125" style="992" customWidth="1"/>
    <col min="11996" max="11996" width="12.85546875" style="992" customWidth="1"/>
    <col min="11997" max="11997" width="11.42578125" style="992" customWidth="1"/>
    <col min="11998" max="11998" width="12" style="992" customWidth="1"/>
    <col min="11999" max="11999" width="30.5703125" style="992" customWidth="1"/>
    <col min="12000" max="12000" width="7.5703125" style="992" customWidth="1"/>
    <col min="12001" max="12001" width="14.42578125" style="992" customWidth="1"/>
    <col min="12002" max="12250" width="11" style="992"/>
    <col min="12251" max="12251" width="38.42578125" style="992" customWidth="1"/>
    <col min="12252" max="12252" width="12.85546875" style="992" customWidth="1"/>
    <col min="12253" max="12253" width="11.42578125" style="992" customWidth="1"/>
    <col min="12254" max="12254" width="12" style="992" customWidth="1"/>
    <col min="12255" max="12255" width="30.5703125" style="992" customWidth="1"/>
    <col min="12256" max="12256" width="7.5703125" style="992" customWidth="1"/>
    <col min="12257" max="12257" width="14.42578125" style="992" customWidth="1"/>
    <col min="12258" max="12506" width="11" style="992"/>
    <col min="12507" max="12507" width="38.42578125" style="992" customWidth="1"/>
    <col min="12508" max="12508" width="12.85546875" style="992" customWidth="1"/>
    <col min="12509" max="12509" width="11.42578125" style="992" customWidth="1"/>
    <col min="12510" max="12510" width="12" style="992" customWidth="1"/>
    <col min="12511" max="12511" width="30.5703125" style="992" customWidth="1"/>
    <col min="12512" max="12512" width="7.5703125" style="992" customWidth="1"/>
    <col min="12513" max="12513" width="14.42578125" style="992" customWidth="1"/>
    <col min="12514" max="12762" width="11" style="992"/>
    <col min="12763" max="12763" width="38.42578125" style="992" customWidth="1"/>
    <col min="12764" max="12764" width="12.85546875" style="992" customWidth="1"/>
    <col min="12765" max="12765" width="11.42578125" style="992" customWidth="1"/>
    <col min="12766" max="12766" width="12" style="992" customWidth="1"/>
    <col min="12767" max="12767" width="30.5703125" style="992" customWidth="1"/>
    <col min="12768" max="12768" width="7.5703125" style="992" customWidth="1"/>
    <col min="12769" max="12769" width="14.42578125" style="992" customWidth="1"/>
    <col min="12770" max="13018" width="11" style="992"/>
    <col min="13019" max="13019" width="38.42578125" style="992" customWidth="1"/>
    <col min="13020" max="13020" width="12.85546875" style="992" customWidth="1"/>
    <col min="13021" max="13021" width="11.42578125" style="992" customWidth="1"/>
    <col min="13022" max="13022" width="12" style="992" customWidth="1"/>
    <col min="13023" max="13023" width="30.5703125" style="992" customWidth="1"/>
    <col min="13024" max="13024" width="7.5703125" style="992" customWidth="1"/>
    <col min="13025" max="13025" width="14.42578125" style="992" customWidth="1"/>
    <col min="13026" max="13274" width="11" style="992"/>
    <col min="13275" max="13275" width="38.42578125" style="992" customWidth="1"/>
    <col min="13276" max="13276" width="12.85546875" style="992" customWidth="1"/>
    <col min="13277" max="13277" width="11.42578125" style="992" customWidth="1"/>
    <col min="13278" max="13278" width="12" style="992" customWidth="1"/>
    <col min="13279" max="13279" width="30.5703125" style="992" customWidth="1"/>
    <col min="13280" max="13280" width="7.5703125" style="992" customWidth="1"/>
    <col min="13281" max="13281" width="14.42578125" style="992" customWidth="1"/>
    <col min="13282" max="13530" width="11" style="992"/>
    <col min="13531" max="13531" width="38.42578125" style="992" customWidth="1"/>
    <col min="13532" max="13532" width="12.85546875" style="992" customWidth="1"/>
    <col min="13533" max="13533" width="11.42578125" style="992" customWidth="1"/>
    <col min="13534" max="13534" width="12" style="992" customWidth="1"/>
    <col min="13535" max="13535" width="30.5703125" style="992" customWidth="1"/>
    <col min="13536" max="13536" width="7.5703125" style="992" customWidth="1"/>
    <col min="13537" max="13537" width="14.42578125" style="992" customWidth="1"/>
    <col min="13538" max="13786" width="11" style="992"/>
    <col min="13787" max="13787" width="38.42578125" style="992" customWidth="1"/>
    <col min="13788" max="13788" width="12.85546875" style="992" customWidth="1"/>
    <col min="13789" max="13789" width="11.42578125" style="992" customWidth="1"/>
    <col min="13790" max="13790" width="12" style="992" customWidth="1"/>
    <col min="13791" max="13791" width="30.5703125" style="992" customWidth="1"/>
    <col min="13792" max="13792" width="7.5703125" style="992" customWidth="1"/>
    <col min="13793" max="13793" width="14.42578125" style="992" customWidth="1"/>
    <col min="13794" max="14042" width="11" style="992"/>
    <col min="14043" max="14043" width="38.42578125" style="992" customWidth="1"/>
    <col min="14044" max="14044" width="12.85546875" style="992" customWidth="1"/>
    <col min="14045" max="14045" width="11.42578125" style="992" customWidth="1"/>
    <col min="14046" max="14046" width="12" style="992" customWidth="1"/>
    <col min="14047" max="14047" width="30.5703125" style="992" customWidth="1"/>
    <col min="14048" max="14048" width="7.5703125" style="992" customWidth="1"/>
    <col min="14049" max="14049" width="14.42578125" style="992" customWidth="1"/>
    <col min="14050" max="14298" width="11" style="992"/>
    <col min="14299" max="14299" width="38.42578125" style="992" customWidth="1"/>
    <col min="14300" max="14300" width="12.85546875" style="992" customWidth="1"/>
    <col min="14301" max="14301" width="11.42578125" style="992" customWidth="1"/>
    <col min="14302" max="14302" width="12" style="992" customWidth="1"/>
    <col min="14303" max="14303" width="30.5703125" style="992" customWidth="1"/>
    <col min="14304" max="14304" width="7.5703125" style="992" customWidth="1"/>
    <col min="14305" max="14305" width="14.42578125" style="992" customWidth="1"/>
    <col min="14306" max="14554" width="11" style="992"/>
    <col min="14555" max="14555" width="38.42578125" style="992" customWidth="1"/>
    <col min="14556" max="14556" width="12.85546875" style="992" customWidth="1"/>
    <col min="14557" max="14557" width="11.42578125" style="992" customWidth="1"/>
    <col min="14558" max="14558" width="12" style="992" customWidth="1"/>
    <col min="14559" max="14559" width="30.5703125" style="992" customWidth="1"/>
    <col min="14560" max="14560" width="7.5703125" style="992" customWidth="1"/>
    <col min="14561" max="14561" width="14.42578125" style="992" customWidth="1"/>
    <col min="14562" max="14810" width="11" style="992"/>
    <col min="14811" max="14811" width="38.42578125" style="992" customWidth="1"/>
    <col min="14812" max="14812" width="12.85546875" style="992" customWidth="1"/>
    <col min="14813" max="14813" width="11.42578125" style="992" customWidth="1"/>
    <col min="14814" max="14814" width="12" style="992" customWidth="1"/>
    <col min="14815" max="14815" width="30.5703125" style="992" customWidth="1"/>
    <col min="14816" max="14816" width="7.5703125" style="992" customWidth="1"/>
    <col min="14817" max="14817" width="14.42578125" style="992" customWidth="1"/>
    <col min="14818" max="15066" width="11" style="992"/>
    <col min="15067" max="15067" width="38.42578125" style="992" customWidth="1"/>
    <col min="15068" max="15068" width="12.85546875" style="992" customWidth="1"/>
    <col min="15069" max="15069" width="11.42578125" style="992" customWidth="1"/>
    <col min="15070" max="15070" width="12" style="992" customWidth="1"/>
    <col min="15071" max="15071" width="30.5703125" style="992" customWidth="1"/>
    <col min="15072" max="15072" width="7.5703125" style="992" customWidth="1"/>
    <col min="15073" max="15073" width="14.42578125" style="992" customWidth="1"/>
    <col min="15074" max="15322" width="11" style="992"/>
    <col min="15323" max="15323" width="38.42578125" style="992" customWidth="1"/>
    <col min="15324" max="15324" width="12.85546875" style="992" customWidth="1"/>
    <col min="15325" max="15325" width="11.42578125" style="992" customWidth="1"/>
    <col min="15326" max="15326" width="12" style="992" customWidth="1"/>
    <col min="15327" max="15327" width="30.5703125" style="992" customWidth="1"/>
    <col min="15328" max="15328" width="7.5703125" style="992" customWidth="1"/>
    <col min="15329" max="15329" width="14.42578125" style="992" customWidth="1"/>
    <col min="15330" max="15578" width="11" style="992"/>
    <col min="15579" max="15579" width="38.42578125" style="992" customWidth="1"/>
    <col min="15580" max="15580" width="12.85546875" style="992" customWidth="1"/>
    <col min="15581" max="15581" width="11.42578125" style="992" customWidth="1"/>
    <col min="15582" max="15582" width="12" style="992" customWidth="1"/>
    <col min="15583" max="15583" width="30.5703125" style="992" customWidth="1"/>
    <col min="15584" max="15584" width="7.5703125" style="992" customWidth="1"/>
    <col min="15585" max="15585" width="14.42578125" style="992" customWidth="1"/>
    <col min="15586" max="15834" width="11" style="992"/>
    <col min="15835" max="15835" width="38.42578125" style="992" customWidth="1"/>
    <col min="15836" max="15836" width="12.85546875" style="992" customWidth="1"/>
    <col min="15837" max="15837" width="11.42578125" style="992" customWidth="1"/>
    <col min="15838" max="15838" width="12" style="992" customWidth="1"/>
    <col min="15839" max="15839" width="30.5703125" style="992" customWidth="1"/>
    <col min="15840" max="15840" width="7.5703125" style="992" customWidth="1"/>
    <col min="15841" max="15841" width="14.42578125" style="992" customWidth="1"/>
    <col min="15842" max="16090" width="11" style="992"/>
    <col min="16091" max="16091" width="38.42578125" style="992" customWidth="1"/>
    <col min="16092" max="16092" width="12.85546875" style="992" customWidth="1"/>
    <col min="16093" max="16093" width="11.42578125" style="992" customWidth="1"/>
    <col min="16094" max="16094" width="12" style="992" customWidth="1"/>
    <col min="16095" max="16095" width="30.5703125" style="992" customWidth="1"/>
    <col min="16096" max="16096" width="7.5703125" style="992" customWidth="1"/>
    <col min="16097" max="16097" width="14.42578125" style="992" customWidth="1"/>
    <col min="16098" max="16384" width="11" style="992"/>
  </cols>
  <sheetData>
    <row r="1" spans="1:5" ht="24.75" customHeight="1">
      <c r="A1" s="988" t="s">
        <v>854</v>
      </c>
      <c r="B1" s="988"/>
      <c r="C1" s="989"/>
      <c r="E1" s="991" t="s">
        <v>855</v>
      </c>
    </row>
    <row r="2" spans="1:5" ht="18.95" customHeight="1">
      <c r="E2" s="993"/>
    </row>
    <row r="3" spans="1:5" s="996" customFormat="1" ht="18.95" customHeight="1">
      <c r="A3" s="994" t="s">
        <v>856</v>
      </c>
      <c r="B3" s="994"/>
      <c r="C3" s="995"/>
      <c r="D3" s="990"/>
      <c r="E3" s="1310" t="s">
        <v>1550</v>
      </c>
    </row>
    <row r="4" spans="1:5" s="996" customFormat="1" ht="18.95" customHeight="1">
      <c r="A4" s="997" t="s">
        <v>857</v>
      </c>
      <c r="B4" s="1489"/>
      <c r="C4" s="1489"/>
      <c r="D4" s="990"/>
      <c r="E4" s="999" t="s">
        <v>259</v>
      </c>
    </row>
    <row r="5" spans="1:5" s="996" customFormat="1" ht="18.95" customHeight="1">
      <c r="A5" s="1000"/>
      <c r="B5" s="1000"/>
      <c r="C5" s="998"/>
      <c r="E5" s="999"/>
    </row>
    <row r="6" spans="1:5" ht="14.25" customHeight="1">
      <c r="B6" s="1001" t="str">
        <f>LEFT(C6,4)+1&amp;"-"&amp;RIGHT(C6,4)+1</f>
        <v>2023-2024</v>
      </c>
      <c r="C6" s="1001" t="str">
        <f>LEFT(D6,4)+1&amp;"-"&amp;RIGHT(D6,4)+1</f>
        <v>2022-2023</v>
      </c>
      <c r="D6" s="1001" t="s">
        <v>1820</v>
      </c>
      <c r="E6" s="999"/>
    </row>
    <row r="7" spans="1:5" s="1003" customFormat="1" ht="8.1" customHeight="1">
      <c r="A7" s="1002"/>
      <c r="B7" s="1002"/>
      <c r="C7" s="1002"/>
      <c r="D7" s="1002"/>
      <c r="E7" s="1004"/>
    </row>
    <row r="8" spans="1:5" ht="12.95" customHeight="1"/>
    <row r="9" spans="1:5" ht="15.75">
      <c r="A9" s="2140" t="s">
        <v>858</v>
      </c>
      <c r="B9" s="2146">
        <f>SUM(B11,B16,B21)</f>
        <v>1161723</v>
      </c>
      <c r="C9" s="2146">
        <f>SUM(C11,C16,C21)</f>
        <v>1148480</v>
      </c>
      <c r="D9" s="2146">
        <f>SUM(D11,D16,D21)</f>
        <v>1108236</v>
      </c>
      <c r="E9" s="2143" t="s">
        <v>859</v>
      </c>
    </row>
    <row r="10" spans="1:5" s="1006" customFormat="1" ht="21.75" customHeight="1">
      <c r="A10" s="2140"/>
      <c r="C10" s="1003"/>
      <c r="D10" s="2146"/>
      <c r="E10" s="2143"/>
    </row>
    <row r="11" spans="1:5" s="1003" customFormat="1" ht="15.75" customHeight="1">
      <c r="A11" s="2141" t="s">
        <v>2599</v>
      </c>
      <c r="B11" s="2146">
        <v>1106225</v>
      </c>
      <c r="C11" s="2146">
        <v>1095668</v>
      </c>
      <c r="D11" s="2146">
        <v>1061256</v>
      </c>
      <c r="E11" s="2144" t="s">
        <v>2600</v>
      </c>
    </row>
    <row r="12" spans="1:5" s="1006" customFormat="1" ht="21.75" customHeight="1">
      <c r="A12" s="2142" t="s">
        <v>860</v>
      </c>
      <c r="D12" s="2147"/>
      <c r="E12" s="2145" t="s">
        <v>861</v>
      </c>
    </row>
    <row r="13" spans="1:5" s="1006" customFormat="1" ht="21.75" customHeight="1">
      <c r="A13" s="2142" t="s">
        <v>378</v>
      </c>
      <c r="B13" s="1003">
        <v>609504</v>
      </c>
      <c r="C13" s="1003">
        <v>587123</v>
      </c>
      <c r="D13" s="1631">
        <v>558737</v>
      </c>
      <c r="E13" s="2145" t="s">
        <v>862</v>
      </c>
    </row>
    <row r="14" spans="1:5" s="1003" customFormat="1" ht="21.75" customHeight="1">
      <c r="A14" s="2142" t="s">
        <v>863</v>
      </c>
      <c r="B14" s="1003">
        <v>14669</v>
      </c>
      <c r="C14" s="1003">
        <v>14463</v>
      </c>
      <c r="D14" s="1631">
        <v>13588</v>
      </c>
      <c r="E14" s="2145" t="s">
        <v>864</v>
      </c>
    </row>
    <row r="15" spans="1:5" s="1003" customFormat="1" ht="21.75" customHeight="1">
      <c r="A15" s="2142"/>
      <c r="D15" s="2147"/>
      <c r="E15" s="2145"/>
    </row>
    <row r="16" spans="1:5" s="1003" customFormat="1" ht="15" customHeight="1">
      <c r="A16" s="2140" t="s">
        <v>1543</v>
      </c>
      <c r="B16" s="2148">
        <v>35903</v>
      </c>
      <c r="C16" s="2148">
        <v>31269</v>
      </c>
      <c r="D16" s="2148">
        <v>27152</v>
      </c>
      <c r="E16" s="2144" t="s">
        <v>865</v>
      </c>
    </row>
    <row r="17" spans="1:5" s="1006" customFormat="1" ht="21.75" customHeight="1">
      <c r="A17" s="2142" t="s">
        <v>860</v>
      </c>
      <c r="D17" s="2149"/>
      <c r="E17" s="2145" t="s">
        <v>861</v>
      </c>
    </row>
    <row r="18" spans="1:5" s="1006" customFormat="1" ht="21.75" customHeight="1">
      <c r="A18" s="2142" t="s">
        <v>378</v>
      </c>
      <c r="B18" s="1003">
        <v>22900</v>
      </c>
      <c r="C18" s="1003">
        <v>19611</v>
      </c>
      <c r="D18" s="1631">
        <v>17007</v>
      </c>
      <c r="E18" s="2145" t="s">
        <v>862</v>
      </c>
    </row>
    <row r="19" spans="1:5" s="1003" customFormat="1" ht="21.75" customHeight="1">
      <c r="A19" s="2142" t="s">
        <v>863</v>
      </c>
      <c r="B19" s="1003">
        <v>2289</v>
      </c>
      <c r="C19" s="1003">
        <v>1566</v>
      </c>
      <c r="D19" s="1631">
        <v>1358</v>
      </c>
      <c r="E19" s="2145" t="s">
        <v>864</v>
      </c>
    </row>
    <row r="20" spans="1:5" s="1003" customFormat="1" ht="21.75" customHeight="1">
      <c r="A20" s="2142"/>
      <c r="D20" s="2147"/>
      <c r="E20" s="2145"/>
    </row>
    <row r="21" spans="1:5" s="1003" customFormat="1" ht="12" customHeight="1">
      <c r="A21" s="2140" t="s">
        <v>1541</v>
      </c>
      <c r="B21" s="2148">
        <v>19595</v>
      </c>
      <c r="C21" s="2148">
        <v>21543</v>
      </c>
      <c r="D21" s="2148">
        <v>19828</v>
      </c>
      <c r="E21" s="2144" t="s">
        <v>1542</v>
      </c>
    </row>
    <row r="22" spans="1:5" s="1003" customFormat="1" ht="21.75" customHeight="1">
      <c r="A22" s="2142" t="s">
        <v>860</v>
      </c>
      <c r="D22" s="2147"/>
      <c r="E22" s="2145" t="s">
        <v>861</v>
      </c>
    </row>
    <row r="23" spans="1:5" s="1003" customFormat="1" ht="21.75" customHeight="1">
      <c r="A23" s="2142" t="s">
        <v>378</v>
      </c>
      <c r="B23" s="1631">
        <v>12327</v>
      </c>
      <c r="C23" s="1631">
        <v>12819</v>
      </c>
      <c r="D23" s="1631">
        <v>10804</v>
      </c>
      <c r="E23" s="2145" t="s">
        <v>862</v>
      </c>
    </row>
    <row r="24" spans="1:5" s="1003" customFormat="1" ht="21.75" customHeight="1">
      <c r="A24" s="995"/>
      <c r="B24" s="995"/>
      <c r="C24" s="1011"/>
      <c r="D24" s="1007"/>
      <c r="E24" s="1008"/>
    </row>
    <row r="25" spans="1:5" s="1003" customFormat="1" ht="14.1" customHeight="1">
      <c r="A25" s="1009"/>
      <c r="B25" s="1009"/>
      <c r="C25" s="1011"/>
      <c r="D25" s="1012"/>
      <c r="E25" s="1004"/>
    </row>
    <row r="26" spans="1:5" s="1003" customFormat="1" ht="14.1" customHeight="1">
      <c r="A26" s="1009"/>
      <c r="B26" s="1009"/>
      <c r="C26" s="1011"/>
      <c r="D26" s="1012"/>
      <c r="E26" s="1004"/>
    </row>
    <row r="27" spans="1:5" s="1003" customFormat="1" ht="14.1" customHeight="1">
      <c r="A27" s="1013"/>
      <c r="B27" s="1013"/>
      <c r="C27" s="1011"/>
      <c r="E27" s="1014"/>
    </row>
    <row r="28" spans="1:5" s="1003" customFormat="1" ht="14.1" customHeight="1">
      <c r="A28" s="1013"/>
      <c r="B28" s="1013"/>
      <c r="C28" s="1011"/>
      <c r="D28" s="1012"/>
      <c r="E28" s="1014"/>
    </row>
    <row r="29" spans="1:5" s="1003" customFormat="1" ht="14.1" customHeight="1">
      <c r="A29" s="1009"/>
      <c r="B29" s="1009"/>
      <c r="C29" s="1011"/>
      <c r="D29" s="1012"/>
      <c r="E29" s="1004"/>
    </row>
    <row r="30" spans="1:5" s="1003" customFormat="1" ht="14.1" customHeight="1">
      <c r="A30" s="1009"/>
      <c r="B30" s="1009"/>
      <c r="C30" s="1011"/>
      <c r="D30" s="1012"/>
      <c r="E30" s="1004"/>
    </row>
    <row r="31" spans="1:5" s="1003" customFormat="1" ht="14.1" customHeight="1">
      <c r="A31" s="1013"/>
      <c r="B31" s="1013"/>
      <c r="C31" s="1011"/>
      <c r="D31" s="1012"/>
      <c r="E31" s="1004"/>
    </row>
    <row r="32" spans="1:5" s="1003" customFormat="1" ht="14.1" customHeight="1">
      <c r="A32" s="1009"/>
      <c r="B32" s="1009"/>
      <c r="C32" s="1011"/>
      <c r="D32" s="1012"/>
      <c r="E32" s="1004"/>
    </row>
    <row r="33" spans="1:5" s="1003" customFormat="1" ht="14.1" customHeight="1">
      <c r="A33" s="1013"/>
      <c r="B33" s="1013"/>
      <c r="C33" s="1011"/>
      <c r="D33" s="1012"/>
      <c r="E33" s="1004"/>
    </row>
    <row r="34" spans="1:5" s="1003" customFormat="1" ht="14.1" customHeight="1">
      <c r="A34" s="1013"/>
      <c r="B34" s="1013"/>
      <c r="C34" s="1011"/>
      <c r="D34" s="1012"/>
      <c r="E34" s="1004"/>
    </row>
    <row r="35" spans="1:5" s="1003" customFormat="1" ht="14.1" customHeight="1">
      <c r="A35" s="1009"/>
      <c r="B35" s="1009"/>
      <c r="C35" s="1011"/>
      <c r="D35" s="1012"/>
      <c r="E35" s="1014"/>
    </row>
    <row r="36" spans="1:5" s="1003" customFormat="1" ht="23.25" customHeight="1">
      <c r="A36" s="1009"/>
      <c r="B36" s="1009"/>
      <c r="C36" s="1011"/>
      <c r="D36" s="1012"/>
      <c r="E36" s="1004"/>
    </row>
    <row r="37" spans="1:5" s="1003" customFormat="1" ht="23.25" customHeight="1">
      <c r="A37" s="1009"/>
      <c r="B37" s="1009"/>
      <c r="C37" s="1011"/>
      <c r="D37" s="1012"/>
      <c r="E37" s="1014"/>
    </row>
    <row r="38" spans="1:5" s="1003" customFormat="1" ht="23.25" customHeight="1">
      <c r="A38" s="990"/>
      <c r="B38" s="990"/>
      <c r="E38" s="1002"/>
    </row>
    <row r="39" spans="1:5" s="1003" customFormat="1" ht="23.25" customHeight="1">
      <c r="A39" s="1009"/>
      <c r="B39" s="1009"/>
      <c r="C39" s="1010"/>
      <c r="D39" s="1015"/>
      <c r="E39" s="1016"/>
    </row>
    <row r="40" spans="1:5" s="1003" customFormat="1" ht="6" customHeight="1">
      <c r="A40" s="989"/>
      <c r="B40" s="989"/>
      <c r="C40" s="1006"/>
      <c r="D40" s="1006"/>
      <c r="E40" s="1005"/>
    </row>
    <row r="41" spans="1:5" s="1006" customFormat="1" ht="13.5" hidden="1" customHeight="1">
      <c r="A41" s="1009"/>
      <c r="B41" s="1009"/>
      <c r="C41" s="1017"/>
      <c r="D41" s="1017"/>
      <c r="E41" s="1004"/>
    </row>
    <row r="42" spans="1:5" s="1003" customFormat="1" ht="13.5" hidden="1" customHeight="1">
      <c r="A42" s="1009"/>
      <c r="B42" s="1009"/>
      <c r="C42" s="1017"/>
      <c r="D42" s="1017"/>
      <c r="E42" s="1004"/>
    </row>
    <row r="43" spans="1:5" s="1003" customFormat="1" ht="13.5" hidden="1" customHeight="1">
      <c r="A43" s="501"/>
      <c r="B43" s="501"/>
      <c r="C43" s="501"/>
      <c r="D43" s="990"/>
      <c r="E43" s="1018"/>
    </row>
    <row r="44" spans="1:5" s="1003" customFormat="1" ht="12.75" customHeight="1">
      <c r="A44" s="501"/>
      <c r="B44" s="501"/>
      <c r="C44" s="501"/>
      <c r="D44" s="990"/>
      <c r="E44" s="1018"/>
    </row>
    <row r="45" spans="1:5" s="1003" customFormat="1" ht="12.75" customHeight="1">
      <c r="A45" s="501"/>
      <c r="B45" s="501"/>
      <c r="C45" s="501"/>
      <c r="D45" s="990"/>
      <c r="E45" s="1018"/>
    </row>
    <row r="46" spans="1:5" s="1003" customFormat="1" ht="12.75" customHeight="1">
      <c r="A46" s="1019"/>
      <c r="B46" s="1019"/>
      <c r="C46" s="990"/>
      <c r="D46" s="990"/>
      <c r="E46" s="993"/>
    </row>
    <row r="47" spans="1:5" s="1003" customFormat="1" ht="12.75" customHeight="1">
      <c r="A47" s="1019"/>
      <c r="B47" s="1019"/>
      <c r="C47" s="990"/>
      <c r="D47" s="990"/>
      <c r="E47" s="993"/>
    </row>
    <row r="48" spans="1:5" s="1003" customFormat="1" ht="12.75" customHeight="1">
      <c r="A48" s="1019"/>
      <c r="B48" s="1019"/>
      <c r="C48" s="1013"/>
      <c r="D48" s="501"/>
      <c r="E48" s="993"/>
    </row>
    <row r="49" spans="1:5" s="1003" customFormat="1" ht="12.75" customHeight="1">
      <c r="A49" s="1019"/>
      <c r="B49" s="1019"/>
      <c r="C49" s="1013"/>
      <c r="D49" s="501"/>
      <c r="E49" s="501"/>
    </row>
    <row r="50" spans="1:5" s="151" customFormat="1" ht="12.75" customHeight="1">
      <c r="A50" s="1019" t="s">
        <v>866</v>
      </c>
      <c r="B50" s="1019"/>
      <c r="C50" s="1020"/>
      <c r="D50" s="501"/>
      <c r="E50" s="1021" t="s">
        <v>867</v>
      </c>
    </row>
    <row r="51" spans="1:5" s="151" customFormat="1" ht="12.75" customHeight="1">
      <c r="A51" s="1019" t="s">
        <v>868</v>
      </c>
      <c r="B51" s="1019"/>
      <c r="C51" s="1020"/>
      <c r="D51" s="501"/>
      <c r="E51" s="1021" t="s">
        <v>869</v>
      </c>
    </row>
    <row r="52" spans="1:5" s="151" customFormat="1" ht="12.75" customHeight="1">
      <c r="A52" s="1022" t="s">
        <v>870</v>
      </c>
      <c r="B52" s="1022"/>
      <c r="C52" s="1023"/>
    </row>
    <row r="53" spans="1:5" s="151" customFormat="1" ht="12.75" customHeight="1">
      <c r="A53" s="1022" t="s">
        <v>1544</v>
      </c>
      <c r="B53" s="1022"/>
      <c r="C53" s="1023"/>
      <c r="E53" s="151" t="s">
        <v>1547</v>
      </c>
    </row>
    <row r="54" spans="1:5" s="151" customFormat="1" ht="12.75" customHeight="1">
      <c r="A54" s="1022" t="s">
        <v>1546</v>
      </c>
      <c r="B54" s="1022"/>
      <c r="C54" s="1023"/>
      <c r="E54" s="151" t="s">
        <v>1548</v>
      </c>
    </row>
    <row r="55" spans="1:5" s="151" customFormat="1" ht="12.75" customHeight="1">
      <c r="A55" s="1022" t="s">
        <v>1545</v>
      </c>
      <c r="B55" s="1022"/>
      <c r="C55" s="1023"/>
      <c r="E55" s="151" t="s">
        <v>1549</v>
      </c>
    </row>
    <row r="56" spans="1:5" s="151" customFormat="1" ht="12.75" customHeight="1">
      <c r="A56" s="434" t="s">
        <v>1933</v>
      </c>
      <c r="B56" s="434"/>
      <c r="C56" s="1637"/>
      <c r="D56" s="1638"/>
      <c r="E56" s="586" t="s">
        <v>2329</v>
      </c>
    </row>
    <row r="57" spans="1:5" s="1025" customFormat="1" ht="12.75" customHeight="1">
      <c r="A57" s="1026"/>
      <c r="B57" s="1026"/>
      <c r="C57" s="1027"/>
      <c r="D57" s="1028"/>
      <c r="E57" s="1029"/>
    </row>
    <row r="58" spans="1:5" s="151" customFormat="1" ht="12.75" customHeight="1">
      <c r="A58" s="1030"/>
      <c r="B58" s="1030"/>
      <c r="C58" s="1030"/>
      <c r="D58" s="1030"/>
      <c r="E58" s="1030"/>
    </row>
    <row r="59" spans="1:5" ht="12.75" customHeight="1"/>
    <row r="60" spans="1:5" ht="12.75" customHeight="1"/>
    <row r="61" spans="1:5" ht="12.75" customHeight="1"/>
    <row r="62" spans="1:5" ht="12.75" customHeight="1"/>
    <row r="63" spans="1:5" ht="12.75" customHeight="1"/>
    <row r="64" spans="1:5" ht="12.75" customHeight="1"/>
    <row r="65" ht="12.75" customHeight="1"/>
    <row r="66" ht="12.75" customHeight="1"/>
    <row r="67" ht="12.75" customHeight="1"/>
    <row r="68" ht="12.75" customHeight="1"/>
  </sheetData>
  <pageMargins left="0.78740157480314965" right="0.78740157480314965" top="1.1811023622047245" bottom="0.98425196850393704" header="0.31496062992125984" footer="0.31496062992125984"/>
  <pageSetup paperSize="9" scale="75" orientation="portrait" horizontalDpi="1200" verticalDpi="1200" r:id="rId1"/>
</worksheet>
</file>

<file path=xl/worksheets/sheet41.xml><?xml version="1.0" encoding="utf-8"?>
<worksheet xmlns="http://schemas.openxmlformats.org/spreadsheetml/2006/main" xmlns:r="http://schemas.openxmlformats.org/officeDocument/2006/relationships">
  <sheetPr syncVertical="1" syncRef="A1">
    <tabColor theme="7" tint="-0.249977111117893"/>
  </sheetPr>
  <dimension ref="A1:K67"/>
  <sheetViews>
    <sheetView showGridLines="0" zoomScale="80" zoomScaleNormal="80" workbookViewId="0">
      <selection activeCell="A57" sqref="A57:A58"/>
    </sheetView>
  </sheetViews>
  <sheetFormatPr baseColWidth="10" defaultColWidth="11" defaultRowHeight="12.75"/>
  <cols>
    <col min="1" max="1" width="35.42578125" style="1028" customWidth="1"/>
    <col min="2" max="2" width="8.42578125" style="1028" customWidth="1"/>
    <col min="3" max="4" width="8.5703125" style="1032" customWidth="1"/>
    <col min="5" max="7" width="8.5703125" style="1028" customWidth="1"/>
    <col min="8" max="8" width="8.5703125" style="501" customWidth="1"/>
    <col min="9" max="9" width="8.5703125" style="1028" customWidth="1"/>
    <col min="10" max="10" width="35.42578125" style="1034" customWidth="1"/>
    <col min="11" max="11" width="5.5703125" style="1034" customWidth="1"/>
    <col min="12" max="12" width="9.85546875" style="1034" customWidth="1"/>
    <col min="13" max="14" width="11" style="1034" customWidth="1"/>
    <col min="15" max="15" width="14.42578125" style="1034" customWidth="1"/>
    <col min="16" max="16" width="4.140625" style="1034" customWidth="1"/>
    <col min="17" max="17" width="14.42578125" style="1034" customWidth="1"/>
    <col min="18" max="213" width="11" style="1034"/>
    <col min="214" max="214" width="43" style="1034" customWidth="1"/>
    <col min="215" max="222" width="8.5703125" style="1034" customWidth="1"/>
    <col min="223" max="223" width="28.42578125" style="1034" customWidth="1"/>
    <col min="224" max="224" width="5.5703125" style="1034" customWidth="1"/>
    <col min="225" max="226" width="7.5703125" style="1034" customWidth="1"/>
    <col min="227" max="232" width="8" style="1034" customWidth="1"/>
    <col min="233" max="233" width="8.140625" style="1034" customWidth="1"/>
    <col min="234" max="234" width="8" style="1034" customWidth="1"/>
    <col min="235" max="242" width="11" style="1034" customWidth="1"/>
    <col min="243" max="244" width="14.42578125" style="1034" customWidth="1"/>
    <col min="245" max="245" width="37.42578125" style="1034" customWidth="1"/>
    <col min="246" max="247" width="11" style="1034" customWidth="1"/>
    <col min="248" max="257" width="9.85546875" style="1034" customWidth="1"/>
    <col min="258" max="261" width="11" style="1034" customWidth="1"/>
    <col min="262" max="262" width="14.42578125" style="1034" customWidth="1"/>
    <col min="263" max="263" width="4.140625" style="1034" customWidth="1"/>
    <col min="264" max="264" width="13.42578125" style="1034" customWidth="1"/>
    <col min="265" max="265" width="28.140625" style="1034" customWidth="1"/>
    <col min="266" max="266" width="11" style="1034" customWidth="1"/>
    <col min="267" max="267" width="14.42578125" style="1034" customWidth="1"/>
    <col min="268" max="268" width="4.140625" style="1034" customWidth="1"/>
    <col min="269" max="270" width="11" style="1034" customWidth="1"/>
    <col min="271" max="271" width="14.42578125" style="1034" customWidth="1"/>
    <col min="272" max="272" width="4.140625" style="1034" customWidth="1"/>
    <col min="273" max="273" width="14.42578125" style="1034" customWidth="1"/>
    <col min="274" max="469" width="11" style="1034"/>
    <col min="470" max="470" width="43" style="1034" customWidth="1"/>
    <col min="471" max="478" width="8.5703125" style="1034" customWidth="1"/>
    <col min="479" max="479" width="28.42578125" style="1034" customWidth="1"/>
    <col min="480" max="480" width="5.5703125" style="1034" customWidth="1"/>
    <col min="481" max="482" width="7.5703125" style="1034" customWidth="1"/>
    <col min="483" max="488" width="8" style="1034" customWidth="1"/>
    <col min="489" max="489" width="8.140625" style="1034" customWidth="1"/>
    <col min="490" max="490" width="8" style="1034" customWidth="1"/>
    <col min="491" max="498" width="11" style="1034" customWidth="1"/>
    <col min="499" max="500" width="14.42578125" style="1034" customWidth="1"/>
    <col min="501" max="501" width="37.42578125" style="1034" customWidth="1"/>
    <col min="502" max="503" width="11" style="1034" customWidth="1"/>
    <col min="504" max="513" width="9.85546875" style="1034" customWidth="1"/>
    <col min="514" max="517" width="11" style="1034" customWidth="1"/>
    <col min="518" max="518" width="14.42578125" style="1034" customWidth="1"/>
    <col min="519" max="519" width="4.140625" style="1034" customWidth="1"/>
    <col min="520" max="520" width="13.42578125" style="1034" customWidth="1"/>
    <col min="521" max="521" width="28.140625" style="1034" customWidth="1"/>
    <col min="522" max="522" width="11" style="1034" customWidth="1"/>
    <col min="523" max="523" width="14.42578125" style="1034" customWidth="1"/>
    <col min="524" max="524" width="4.140625" style="1034" customWidth="1"/>
    <col min="525" max="526" width="11" style="1034" customWidth="1"/>
    <col min="527" max="527" width="14.42578125" style="1034" customWidth="1"/>
    <col min="528" max="528" width="4.140625" style="1034" customWidth="1"/>
    <col min="529" max="529" width="14.42578125" style="1034" customWidth="1"/>
    <col min="530" max="725" width="11" style="1034"/>
    <col min="726" max="726" width="43" style="1034" customWidth="1"/>
    <col min="727" max="734" width="8.5703125" style="1034" customWidth="1"/>
    <col min="735" max="735" width="28.42578125" style="1034" customWidth="1"/>
    <col min="736" max="736" width="5.5703125" style="1034" customWidth="1"/>
    <col min="737" max="738" width="7.5703125" style="1034" customWidth="1"/>
    <col min="739" max="744" width="8" style="1034" customWidth="1"/>
    <col min="745" max="745" width="8.140625" style="1034" customWidth="1"/>
    <col min="746" max="746" width="8" style="1034" customWidth="1"/>
    <col min="747" max="754" width="11" style="1034" customWidth="1"/>
    <col min="755" max="756" width="14.42578125" style="1034" customWidth="1"/>
    <col min="757" max="757" width="37.42578125" style="1034" customWidth="1"/>
    <col min="758" max="759" width="11" style="1034" customWidth="1"/>
    <col min="760" max="769" width="9.85546875" style="1034" customWidth="1"/>
    <col min="770" max="773" width="11" style="1034" customWidth="1"/>
    <col min="774" max="774" width="14.42578125" style="1034" customWidth="1"/>
    <col min="775" max="775" width="4.140625" style="1034" customWidth="1"/>
    <col min="776" max="776" width="13.42578125" style="1034" customWidth="1"/>
    <col min="777" max="777" width="28.140625" style="1034" customWidth="1"/>
    <col min="778" max="778" width="11" style="1034" customWidth="1"/>
    <col min="779" max="779" width="14.42578125" style="1034" customWidth="1"/>
    <col min="780" max="780" width="4.140625" style="1034" customWidth="1"/>
    <col min="781" max="782" width="11" style="1034" customWidth="1"/>
    <col min="783" max="783" width="14.42578125" style="1034" customWidth="1"/>
    <col min="784" max="784" width="4.140625" style="1034" customWidth="1"/>
    <col min="785" max="785" width="14.42578125" style="1034" customWidth="1"/>
    <col min="786" max="981" width="11" style="1034"/>
    <col min="982" max="982" width="43" style="1034" customWidth="1"/>
    <col min="983" max="990" width="8.5703125" style="1034" customWidth="1"/>
    <col min="991" max="991" width="28.42578125" style="1034" customWidth="1"/>
    <col min="992" max="992" width="5.5703125" style="1034" customWidth="1"/>
    <col min="993" max="994" width="7.5703125" style="1034" customWidth="1"/>
    <col min="995" max="1000" width="8" style="1034" customWidth="1"/>
    <col min="1001" max="1001" width="8.140625" style="1034" customWidth="1"/>
    <col min="1002" max="1002" width="8" style="1034" customWidth="1"/>
    <col min="1003" max="1010" width="11" style="1034" customWidth="1"/>
    <col min="1011" max="1012" width="14.42578125" style="1034" customWidth="1"/>
    <col min="1013" max="1013" width="37.42578125" style="1034" customWidth="1"/>
    <col min="1014" max="1015" width="11" style="1034" customWidth="1"/>
    <col min="1016" max="1025" width="9.85546875" style="1034" customWidth="1"/>
    <col min="1026" max="1029" width="11" style="1034" customWidth="1"/>
    <col min="1030" max="1030" width="14.42578125" style="1034" customWidth="1"/>
    <col min="1031" max="1031" width="4.140625" style="1034" customWidth="1"/>
    <col min="1032" max="1032" width="13.42578125" style="1034" customWidth="1"/>
    <col min="1033" max="1033" width="28.140625" style="1034" customWidth="1"/>
    <col min="1034" max="1034" width="11" style="1034" customWidth="1"/>
    <col min="1035" max="1035" width="14.42578125" style="1034" customWidth="1"/>
    <col min="1036" max="1036" width="4.140625" style="1034" customWidth="1"/>
    <col min="1037" max="1038" width="11" style="1034" customWidth="1"/>
    <col min="1039" max="1039" width="14.42578125" style="1034" customWidth="1"/>
    <col min="1040" max="1040" width="4.140625" style="1034" customWidth="1"/>
    <col min="1041" max="1041" width="14.42578125" style="1034" customWidth="1"/>
    <col min="1042" max="1237" width="11" style="1034"/>
    <col min="1238" max="1238" width="43" style="1034" customWidth="1"/>
    <col min="1239" max="1246" width="8.5703125" style="1034" customWidth="1"/>
    <col min="1247" max="1247" width="28.42578125" style="1034" customWidth="1"/>
    <col min="1248" max="1248" width="5.5703125" style="1034" customWidth="1"/>
    <col min="1249" max="1250" width="7.5703125" style="1034" customWidth="1"/>
    <col min="1251" max="1256" width="8" style="1034" customWidth="1"/>
    <col min="1257" max="1257" width="8.140625" style="1034" customWidth="1"/>
    <col min="1258" max="1258" width="8" style="1034" customWidth="1"/>
    <col min="1259" max="1266" width="11" style="1034" customWidth="1"/>
    <col min="1267" max="1268" width="14.42578125" style="1034" customWidth="1"/>
    <col min="1269" max="1269" width="37.42578125" style="1034" customWidth="1"/>
    <col min="1270" max="1271" width="11" style="1034" customWidth="1"/>
    <col min="1272" max="1281" width="9.85546875" style="1034" customWidth="1"/>
    <col min="1282" max="1285" width="11" style="1034" customWidth="1"/>
    <col min="1286" max="1286" width="14.42578125" style="1034" customWidth="1"/>
    <col min="1287" max="1287" width="4.140625" style="1034" customWidth="1"/>
    <col min="1288" max="1288" width="13.42578125" style="1034" customWidth="1"/>
    <col min="1289" max="1289" width="28.140625" style="1034" customWidth="1"/>
    <col min="1290" max="1290" width="11" style="1034" customWidth="1"/>
    <col min="1291" max="1291" width="14.42578125" style="1034" customWidth="1"/>
    <col min="1292" max="1292" width="4.140625" style="1034" customWidth="1"/>
    <col min="1293" max="1294" width="11" style="1034" customWidth="1"/>
    <col min="1295" max="1295" width="14.42578125" style="1034" customWidth="1"/>
    <col min="1296" max="1296" width="4.140625" style="1034" customWidth="1"/>
    <col min="1297" max="1297" width="14.42578125" style="1034" customWidth="1"/>
    <col min="1298" max="1493" width="11" style="1034"/>
    <col min="1494" max="1494" width="43" style="1034" customWidth="1"/>
    <col min="1495" max="1502" width="8.5703125" style="1034" customWidth="1"/>
    <col min="1503" max="1503" width="28.42578125" style="1034" customWidth="1"/>
    <col min="1504" max="1504" width="5.5703125" style="1034" customWidth="1"/>
    <col min="1505" max="1506" width="7.5703125" style="1034" customWidth="1"/>
    <col min="1507" max="1512" width="8" style="1034" customWidth="1"/>
    <col min="1513" max="1513" width="8.140625" style="1034" customWidth="1"/>
    <col min="1514" max="1514" width="8" style="1034" customWidth="1"/>
    <col min="1515" max="1522" width="11" style="1034" customWidth="1"/>
    <col min="1523" max="1524" width="14.42578125" style="1034" customWidth="1"/>
    <col min="1525" max="1525" width="37.42578125" style="1034" customWidth="1"/>
    <col min="1526" max="1527" width="11" style="1034" customWidth="1"/>
    <col min="1528" max="1537" width="9.85546875" style="1034" customWidth="1"/>
    <col min="1538" max="1541" width="11" style="1034" customWidth="1"/>
    <col min="1542" max="1542" width="14.42578125" style="1034" customWidth="1"/>
    <col min="1543" max="1543" width="4.140625" style="1034" customWidth="1"/>
    <col min="1544" max="1544" width="13.42578125" style="1034" customWidth="1"/>
    <col min="1545" max="1545" width="28.140625" style="1034" customWidth="1"/>
    <col min="1546" max="1546" width="11" style="1034" customWidth="1"/>
    <col min="1547" max="1547" width="14.42578125" style="1034" customWidth="1"/>
    <col min="1548" max="1548" width="4.140625" style="1034" customWidth="1"/>
    <col min="1549" max="1550" width="11" style="1034" customWidth="1"/>
    <col min="1551" max="1551" width="14.42578125" style="1034" customWidth="1"/>
    <col min="1552" max="1552" width="4.140625" style="1034" customWidth="1"/>
    <col min="1553" max="1553" width="14.42578125" style="1034" customWidth="1"/>
    <col min="1554" max="1749" width="11" style="1034"/>
    <col min="1750" max="1750" width="43" style="1034" customWidth="1"/>
    <col min="1751" max="1758" width="8.5703125" style="1034" customWidth="1"/>
    <col min="1759" max="1759" width="28.42578125" style="1034" customWidth="1"/>
    <col min="1760" max="1760" width="5.5703125" style="1034" customWidth="1"/>
    <col min="1761" max="1762" width="7.5703125" style="1034" customWidth="1"/>
    <col min="1763" max="1768" width="8" style="1034" customWidth="1"/>
    <col min="1769" max="1769" width="8.140625" style="1034" customWidth="1"/>
    <col min="1770" max="1770" width="8" style="1034" customWidth="1"/>
    <col min="1771" max="1778" width="11" style="1034" customWidth="1"/>
    <col min="1779" max="1780" width="14.42578125" style="1034" customWidth="1"/>
    <col min="1781" max="1781" width="37.42578125" style="1034" customWidth="1"/>
    <col min="1782" max="1783" width="11" style="1034" customWidth="1"/>
    <col min="1784" max="1793" width="9.85546875" style="1034" customWidth="1"/>
    <col min="1794" max="1797" width="11" style="1034" customWidth="1"/>
    <col min="1798" max="1798" width="14.42578125" style="1034" customWidth="1"/>
    <col min="1799" max="1799" width="4.140625" style="1034" customWidth="1"/>
    <col min="1800" max="1800" width="13.42578125" style="1034" customWidth="1"/>
    <col min="1801" max="1801" width="28.140625" style="1034" customWidth="1"/>
    <col min="1802" max="1802" width="11" style="1034" customWidth="1"/>
    <col min="1803" max="1803" width="14.42578125" style="1034" customWidth="1"/>
    <col min="1804" max="1804" width="4.140625" style="1034" customWidth="1"/>
    <col min="1805" max="1806" width="11" style="1034" customWidth="1"/>
    <col min="1807" max="1807" width="14.42578125" style="1034" customWidth="1"/>
    <col min="1808" max="1808" width="4.140625" style="1034" customWidth="1"/>
    <col min="1809" max="1809" width="14.42578125" style="1034" customWidth="1"/>
    <col min="1810" max="2005" width="11" style="1034"/>
    <col min="2006" max="2006" width="43" style="1034" customWidth="1"/>
    <col min="2007" max="2014" width="8.5703125" style="1034" customWidth="1"/>
    <col min="2015" max="2015" width="28.42578125" style="1034" customWidth="1"/>
    <col min="2016" max="2016" width="5.5703125" style="1034" customWidth="1"/>
    <col min="2017" max="2018" width="7.5703125" style="1034" customWidth="1"/>
    <col min="2019" max="2024" width="8" style="1034" customWidth="1"/>
    <col min="2025" max="2025" width="8.140625" style="1034" customWidth="1"/>
    <col min="2026" max="2026" width="8" style="1034" customWidth="1"/>
    <col min="2027" max="2034" width="11" style="1034" customWidth="1"/>
    <col min="2035" max="2036" width="14.42578125" style="1034" customWidth="1"/>
    <col min="2037" max="2037" width="37.42578125" style="1034" customWidth="1"/>
    <col min="2038" max="2039" width="11" style="1034" customWidth="1"/>
    <col min="2040" max="2049" width="9.85546875" style="1034" customWidth="1"/>
    <col min="2050" max="2053" width="11" style="1034" customWidth="1"/>
    <col min="2054" max="2054" width="14.42578125" style="1034" customWidth="1"/>
    <col min="2055" max="2055" width="4.140625" style="1034" customWidth="1"/>
    <col min="2056" max="2056" width="13.42578125" style="1034" customWidth="1"/>
    <col min="2057" max="2057" width="28.140625" style="1034" customWidth="1"/>
    <col min="2058" max="2058" width="11" style="1034" customWidth="1"/>
    <col min="2059" max="2059" width="14.42578125" style="1034" customWidth="1"/>
    <col min="2060" max="2060" width="4.140625" style="1034" customWidth="1"/>
    <col min="2061" max="2062" width="11" style="1034" customWidth="1"/>
    <col min="2063" max="2063" width="14.42578125" style="1034" customWidth="1"/>
    <col min="2064" max="2064" width="4.140625" style="1034" customWidth="1"/>
    <col min="2065" max="2065" width="14.42578125" style="1034" customWidth="1"/>
    <col min="2066" max="2261" width="11" style="1034"/>
    <col min="2262" max="2262" width="43" style="1034" customWidth="1"/>
    <col min="2263" max="2270" width="8.5703125" style="1034" customWidth="1"/>
    <col min="2271" max="2271" width="28.42578125" style="1034" customWidth="1"/>
    <col min="2272" max="2272" width="5.5703125" style="1034" customWidth="1"/>
    <col min="2273" max="2274" width="7.5703125" style="1034" customWidth="1"/>
    <col min="2275" max="2280" width="8" style="1034" customWidth="1"/>
    <col min="2281" max="2281" width="8.140625" style="1034" customWidth="1"/>
    <col min="2282" max="2282" width="8" style="1034" customWidth="1"/>
    <col min="2283" max="2290" width="11" style="1034" customWidth="1"/>
    <col min="2291" max="2292" width="14.42578125" style="1034" customWidth="1"/>
    <col min="2293" max="2293" width="37.42578125" style="1034" customWidth="1"/>
    <col min="2294" max="2295" width="11" style="1034" customWidth="1"/>
    <col min="2296" max="2305" width="9.85546875" style="1034" customWidth="1"/>
    <col min="2306" max="2309" width="11" style="1034" customWidth="1"/>
    <col min="2310" max="2310" width="14.42578125" style="1034" customWidth="1"/>
    <col min="2311" max="2311" width="4.140625" style="1034" customWidth="1"/>
    <col min="2312" max="2312" width="13.42578125" style="1034" customWidth="1"/>
    <col min="2313" max="2313" width="28.140625" style="1034" customWidth="1"/>
    <col min="2314" max="2314" width="11" style="1034" customWidth="1"/>
    <col min="2315" max="2315" width="14.42578125" style="1034" customWidth="1"/>
    <col min="2316" max="2316" width="4.140625" style="1034" customWidth="1"/>
    <col min="2317" max="2318" width="11" style="1034" customWidth="1"/>
    <col min="2319" max="2319" width="14.42578125" style="1034" customWidth="1"/>
    <col min="2320" max="2320" width="4.140625" style="1034" customWidth="1"/>
    <col min="2321" max="2321" width="14.42578125" style="1034" customWidth="1"/>
    <col min="2322" max="2517" width="11" style="1034"/>
    <col min="2518" max="2518" width="43" style="1034" customWidth="1"/>
    <col min="2519" max="2526" width="8.5703125" style="1034" customWidth="1"/>
    <col min="2527" max="2527" width="28.42578125" style="1034" customWidth="1"/>
    <col min="2528" max="2528" width="5.5703125" style="1034" customWidth="1"/>
    <col min="2529" max="2530" width="7.5703125" style="1034" customWidth="1"/>
    <col min="2531" max="2536" width="8" style="1034" customWidth="1"/>
    <col min="2537" max="2537" width="8.140625" style="1034" customWidth="1"/>
    <col min="2538" max="2538" width="8" style="1034" customWidth="1"/>
    <col min="2539" max="2546" width="11" style="1034" customWidth="1"/>
    <col min="2547" max="2548" width="14.42578125" style="1034" customWidth="1"/>
    <col min="2549" max="2549" width="37.42578125" style="1034" customWidth="1"/>
    <col min="2550" max="2551" width="11" style="1034" customWidth="1"/>
    <col min="2552" max="2561" width="9.85546875" style="1034" customWidth="1"/>
    <col min="2562" max="2565" width="11" style="1034" customWidth="1"/>
    <col min="2566" max="2566" width="14.42578125" style="1034" customWidth="1"/>
    <col min="2567" max="2567" width="4.140625" style="1034" customWidth="1"/>
    <col min="2568" max="2568" width="13.42578125" style="1034" customWidth="1"/>
    <col min="2569" max="2569" width="28.140625" style="1034" customWidth="1"/>
    <col min="2570" max="2570" width="11" style="1034" customWidth="1"/>
    <col min="2571" max="2571" width="14.42578125" style="1034" customWidth="1"/>
    <col min="2572" max="2572" width="4.140625" style="1034" customWidth="1"/>
    <col min="2573" max="2574" width="11" style="1034" customWidth="1"/>
    <col min="2575" max="2575" width="14.42578125" style="1034" customWidth="1"/>
    <col min="2576" max="2576" width="4.140625" style="1034" customWidth="1"/>
    <col min="2577" max="2577" width="14.42578125" style="1034" customWidth="1"/>
    <col min="2578" max="2773" width="11" style="1034"/>
    <col min="2774" max="2774" width="43" style="1034" customWidth="1"/>
    <col min="2775" max="2782" width="8.5703125" style="1034" customWidth="1"/>
    <col min="2783" max="2783" width="28.42578125" style="1034" customWidth="1"/>
    <col min="2784" max="2784" width="5.5703125" style="1034" customWidth="1"/>
    <col min="2785" max="2786" width="7.5703125" style="1034" customWidth="1"/>
    <col min="2787" max="2792" width="8" style="1034" customWidth="1"/>
    <col min="2793" max="2793" width="8.140625" style="1034" customWidth="1"/>
    <col min="2794" max="2794" width="8" style="1034" customWidth="1"/>
    <col min="2795" max="2802" width="11" style="1034" customWidth="1"/>
    <col min="2803" max="2804" width="14.42578125" style="1034" customWidth="1"/>
    <col min="2805" max="2805" width="37.42578125" style="1034" customWidth="1"/>
    <col min="2806" max="2807" width="11" style="1034" customWidth="1"/>
    <col min="2808" max="2817" width="9.85546875" style="1034" customWidth="1"/>
    <col min="2818" max="2821" width="11" style="1034" customWidth="1"/>
    <col min="2822" max="2822" width="14.42578125" style="1034" customWidth="1"/>
    <col min="2823" max="2823" width="4.140625" style="1034" customWidth="1"/>
    <col min="2824" max="2824" width="13.42578125" style="1034" customWidth="1"/>
    <col min="2825" max="2825" width="28.140625" style="1034" customWidth="1"/>
    <col min="2826" max="2826" width="11" style="1034" customWidth="1"/>
    <col min="2827" max="2827" width="14.42578125" style="1034" customWidth="1"/>
    <col min="2828" max="2828" width="4.140625" style="1034" customWidth="1"/>
    <col min="2829" max="2830" width="11" style="1034" customWidth="1"/>
    <col min="2831" max="2831" width="14.42578125" style="1034" customWidth="1"/>
    <col min="2832" max="2832" width="4.140625" style="1034" customWidth="1"/>
    <col min="2833" max="2833" width="14.42578125" style="1034" customWidth="1"/>
    <col min="2834" max="3029" width="11" style="1034"/>
    <col min="3030" max="3030" width="43" style="1034" customWidth="1"/>
    <col min="3031" max="3038" width="8.5703125" style="1034" customWidth="1"/>
    <col min="3039" max="3039" width="28.42578125" style="1034" customWidth="1"/>
    <col min="3040" max="3040" width="5.5703125" style="1034" customWidth="1"/>
    <col min="3041" max="3042" width="7.5703125" style="1034" customWidth="1"/>
    <col min="3043" max="3048" width="8" style="1034" customWidth="1"/>
    <col min="3049" max="3049" width="8.140625" style="1034" customWidth="1"/>
    <col min="3050" max="3050" width="8" style="1034" customWidth="1"/>
    <col min="3051" max="3058" width="11" style="1034" customWidth="1"/>
    <col min="3059" max="3060" width="14.42578125" style="1034" customWidth="1"/>
    <col min="3061" max="3061" width="37.42578125" style="1034" customWidth="1"/>
    <col min="3062" max="3063" width="11" style="1034" customWidth="1"/>
    <col min="3064" max="3073" width="9.85546875" style="1034" customWidth="1"/>
    <col min="3074" max="3077" width="11" style="1034" customWidth="1"/>
    <col min="3078" max="3078" width="14.42578125" style="1034" customWidth="1"/>
    <col min="3079" max="3079" width="4.140625" style="1034" customWidth="1"/>
    <col min="3080" max="3080" width="13.42578125" style="1034" customWidth="1"/>
    <col min="3081" max="3081" width="28.140625" style="1034" customWidth="1"/>
    <col min="3082" max="3082" width="11" style="1034" customWidth="1"/>
    <col min="3083" max="3083" width="14.42578125" style="1034" customWidth="1"/>
    <col min="3084" max="3084" width="4.140625" style="1034" customWidth="1"/>
    <col min="3085" max="3086" width="11" style="1034" customWidth="1"/>
    <col min="3087" max="3087" width="14.42578125" style="1034" customWidth="1"/>
    <col min="3088" max="3088" width="4.140625" style="1034" customWidth="1"/>
    <col min="3089" max="3089" width="14.42578125" style="1034" customWidth="1"/>
    <col min="3090" max="3285" width="11" style="1034"/>
    <col min="3286" max="3286" width="43" style="1034" customWidth="1"/>
    <col min="3287" max="3294" width="8.5703125" style="1034" customWidth="1"/>
    <col min="3295" max="3295" width="28.42578125" style="1034" customWidth="1"/>
    <col min="3296" max="3296" width="5.5703125" style="1034" customWidth="1"/>
    <col min="3297" max="3298" width="7.5703125" style="1034" customWidth="1"/>
    <col min="3299" max="3304" width="8" style="1034" customWidth="1"/>
    <col min="3305" max="3305" width="8.140625" style="1034" customWidth="1"/>
    <col min="3306" max="3306" width="8" style="1034" customWidth="1"/>
    <col min="3307" max="3314" width="11" style="1034" customWidth="1"/>
    <col min="3315" max="3316" width="14.42578125" style="1034" customWidth="1"/>
    <col min="3317" max="3317" width="37.42578125" style="1034" customWidth="1"/>
    <col min="3318" max="3319" width="11" style="1034" customWidth="1"/>
    <col min="3320" max="3329" width="9.85546875" style="1034" customWidth="1"/>
    <col min="3330" max="3333" width="11" style="1034" customWidth="1"/>
    <col min="3334" max="3334" width="14.42578125" style="1034" customWidth="1"/>
    <col min="3335" max="3335" width="4.140625" style="1034" customWidth="1"/>
    <col min="3336" max="3336" width="13.42578125" style="1034" customWidth="1"/>
    <col min="3337" max="3337" width="28.140625" style="1034" customWidth="1"/>
    <col min="3338" max="3338" width="11" style="1034" customWidth="1"/>
    <col min="3339" max="3339" width="14.42578125" style="1034" customWidth="1"/>
    <col min="3340" max="3340" width="4.140625" style="1034" customWidth="1"/>
    <col min="3341" max="3342" width="11" style="1034" customWidth="1"/>
    <col min="3343" max="3343" width="14.42578125" style="1034" customWidth="1"/>
    <col min="3344" max="3344" width="4.140625" style="1034" customWidth="1"/>
    <col min="3345" max="3345" width="14.42578125" style="1034" customWidth="1"/>
    <col min="3346" max="3541" width="11" style="1034"/>
    <col min="3542" max="3542" width="43" style="1034" customWidth="1"/>
    <col min="3543" max="3550" width="8.5703125" style="1034" customWidth="1"/>
    <col min="3551" max="3551" width="28.42578125" style="1034" customWidth="1"/>
    <col min="3552" max="3552" width="5.5703125" style="1034" customWidth="1"/>
    <col min="3553" max="3554" width="7.5703125" style="1034" customWidth="1"/>
    <col min="3555" max="3560" width="8" style="1034" customWidth="1"/>
    <col min="3561" max="3561" width="8.140625" style="1034" customWidth="1"/>
    <col min="3562" max="3562" width="8" style="1034" customWidth="1"/>
    <col min="3563" max="3570" width="11" style="1034" customWidth="1"/>
    <col min="3571" max="3572" width="14.42578125" style="1034" customWidth="1"/>
    <col min="3573" max="3573" width="37.42578125" style="1034" customWidth="1"/>
    <col min="3574" max="3575" width="11" style="1034" customWidth="1"/>
    <col min="3576" max="3585" width="9.85546875" style="1034" customWidth="1"/>
    <col min="3586" max="3589" width="11" style="1034" customWidth="1"/>
    <col min="3590" max="3590" width="14.42578125" style="1034" customWidth="1"/>
    <col min="3591" max="3591" width="4.140625" style="1034" customWidth="1"/>
    <col min="3592" max="3592" width="13.42578125" style="1034" customWidth="1"/>
    <col min="3593" max="3593" width="28.140625" style="1034" customWidth="1"/>
    <col min="3594" max="3594" width="11" style="1034" customWidth="1"/>
    <col min="3595" max="3595" width="14.42578125" style="1034" customWidth="1"/>
    <col min="3596" max="3596" width="4.140625" style="1034" customWidth="1"/>
    <col min="3597" max="3598" width="11" style="1034" customWidth="1"/>
    <col min="3599" max="3599" width="14.42578125" style="1034" customWidth="1"/>
    <col min="3600" max="3600" width="4.140625" style="1034" customWidth="1"/>
    <col min="3601" max="3601" width="14.42578125" style="1034" customWidth="1"/>
    <col min="3602" max="3797" width="11" style="1034"/>
    <col min="3798" max="3798" width="43" style="1034" customWidth="1"/>
    <col min="3799" max="3806" width="8.5703125" style="1034" customWidth="1"/>
    <col min="3807" max="3807" width="28.42578125" style="1034" customWidth="1"/>
    <col min="3808" max="3808" width="5.5703125" style="1034" customWidth="1"/>
    <col min="3809" max="3810" width="7.5703125" style="1034" customWidth="1"/>
    <col min="3811" max="3816" width="8" style="1034" customWidth="1"/>
    <col min="3817" max="3817" width="8.140625" style="1034" customWidth="1"/>
    <col min="3818" max="3818" width="8" style="1034" customWidth="1"/>
    <col min="3819" max="3826" width="11" style="1034" customWidth="1"/>
    <col min="3827" max="3828" width="14.42578125" style="1034" customWidth="1"/>
    <col min="3829" max="3829" width="37.42578125" style="1034" customWidth="1"/>
    <col min="3830" max="3831" width="11" style="1034" customWidth="1"/>
    <col min="3832" max="3841" width="9.85546875" style="1034" customWidth="1"/>
    <col min="3842" max="3845" width="11" style="1034" customWidth="1"/>
    <col min="3846" max="3846" width="14.42578125" style="1034" customWidth="1"/>
    <col min="3847" max="3847" width="4.140625" style="1034" customWidth="1"/>
    <col min="3848" max="3848" width="13.42578125" style="1034" customWidth="1"/>
    <col min="3849" max="3849" width="28.140625" style="1034" customWidth="1"/>
    <col min="3850" max="3850" width="11" style="1034" customWidth="1"/>
    <col min="3851" max="3851" width="14.42578125" style="1034" customWidth="1"/>
    <col min="3852" max="3852" width="4.140625" style="1034" customWidth="1"/>
    <col min="3853" max="3854" width="11" style="1034" customWidth="1"/>
    <col min="3855" max="3855" width="14.42578125" style="1034" customWidth="1"/>
    <col min="3856" max="3856" width="4.140625" style="1034" customWidth="1"/>
    <col min="3857" max="3857" width="14.42578125" style="1034" customWidth="1"/>
    <col min="3858" max="4053" width="11" style="1034"/>
    <col min="4054" max="4054" width="43" style="1034" customWidth="1"/>
    <col min="4055" max="4062" width="8.5703125" style="1034" customWidth="1"/>
    <col min="4063" max="4063" width="28.42578125" style="1034" customWidth="1"/>
    <col min="4064" max="4064" width="5.5703125" style="1034" customWidth="1"/>
    <col min="4065" max="4066" width="7.5703125" style="1034" customWidth="1"/>
    <col min="4067" max="4072" width="8" style="1034" customWidth="1"/>
    <col min="4073" max="4073" width="8.140625" style="1034" customWidth="1"/>
    <col min="4074" max="4074" width="8" style="1034" customWidth="1"/>
    <col min="4075" max="4082" width="11" style="1034" customWidth="1"/>
    <col min="4083" max="4084" width="14.42578125" style="1034" customWidth="1"/>
    <col min="4085" max="4085" width="37.42578125" style="1034" customWidth="1"/>
    <col min="4086" max="4087" width="11" style="1034" customWidth="1"/>
    <col min="4088" max="4097" width="9.85546875" style="1034" customWidth="1"/>
    <col min="4098" max="4101" width="11" style="1034" customWidth="1"/>
    <col min="4102" max="4102" width="14.42578125" style="1034" customWidth="1"/>
    <col min="4103" max="4103" width="4.140625" style="1034" customWidth="1"/>
    <col min="4104" max="4104" width="13.42578125" style="1034" customWidth="1"/>
    <col min="4105" max="4105" width="28.140625" style="1034" customWidth="1"/>
    <col min="4106" max="4106" width="11" style="1034" customWidth="1"/>
    <col min="4107" max="4107" width="14.42578125" style="1034" customWidth="1"/>
    <col min="4108" max="4108" width="4.140625" style="1034" customWidth="1"/>
    <col min="4109" max="4110" width="11" style="1034" customWidth="1"/>
    <col min="4111" max="4111" width="14.42578125" style="1034" customWidth="1"/>
    <col min="4112" max="4112" width="4.140625" style="1034" customWidth="1"/>
    <col min="4113" max="4113" width="14.42578125" style="1034" customWidth="1"/>
    <col min="4114" max="4309" width="11" style="1034"/>
    <col min="4310" max="4310" width="43" style="1034" customWidth="1"/>
    <col min="4311" max="4318" width="8.5703125" style="1034" customWidth="1"/>
    <col min="4319" max="4319" width="28.42578125" style="1034" customWidth="1"/>
    <col min="4320" max="4320" width="5.5703125" style="1034" customWidth="1"/>
    <col min="4321" max="4322" width="7.5703125" style="1034" customWidth="1"/>
    <col min="4323" max="4328" width="8" style="1034" customWidth="1"/>
    <col min="4329" max="4329" width="8.140625" style="1034" customWidth="1"/>
    <col min="4330" max="4330" width="8" style="1034" customWidth="1"/>
    <col min="4331" max="4338" width="11" style="1034" customWidth="1"/>
    <col min="4339" max="4340" width="14.42578125" style="1034" customWidth="1"/>
    <col min="4341" max="4341" width="37.42578125" style="1034" customWidth="1"/>
    <col min="4342" max="4343" width="11" style="1034" customWidth="1"/>
    <col min="4344" max="4353" width="9.85546875" style="1034" customWidth="1"/>
    <col min="4354" max="4357" width="11" style="1034" customWidth="1"/>
    <col min="4358" max="4358" width="14.42578125" style="1034" customWidth="1"/>
    <col min="4359" max="4359" width="4.140625" style="1034" customWidth="1"/>
    <col min="4360" max="4360" width="13.42578125" style="1034" customWidth="1"/>
    <col min="4361" max="4361" width="28.140625" style="1034" customWidth="1"/>
    <col min="4362" max="4362" width="11" style="1034" customWidth="1"/>
    <col min="4363" max="4363" width="14.42578125" style="1034" customWidth="1"/>
    <col min="4364" max="4364" width="4.140625" style="1034" customWidth="1"/>
    <col min="4365" max="4366" width="11" style="1034" customWidth="1"/>
    <col min="4367" max="4367" width="14.42578125" style="1034" customWidth="1"/>
    <col min="4368" max="4368" width="4.140625" style="1034" customWidth="1"/>
    <col min="4369" max="4369" width="14.42578125" style="1034" customWidth="1"/>
    <col min="4370" max="4565" width="11" style="1034"/>
    <col min="4566" max="4566" width="43" style="1034" customWidth="1"/>
    <col min="4567" max="4574" width="8.5703125" style="1034" customWidth="1"/>
    <col min="4575" max="4575" width="28.42578125" style="1034" customWidth="1"/>
    <col min="4576" max="4576" width="5.5703125" style="1034" customWidth="1"/>
    <col min="4577" max="4578" width="7.5703125" style="1034" customWidth="1"/>
    <col min="4579" max="4584" width="8" style="1034" customWidth="1"/>
    <col min="4585" max="4585" width="8.140625" style="1034" customWidth="1"/>
    <col min="4586" max="4586" width="8" style="1034" customWidth="1"/>
    <col min="4587" max="4594" width="11" style="1034" customWidth="1"/>
    <col min="4595" max="4596" width="14.42578125" style="1034" customWidth="1"/>
    <col min="4597" max="4597" width="37.42578125" style="1034" customWidth="1"/>
    <col min="4598" max="4599" width="11" style="1034" customWidth="1"/>
    <col min="4600" max="4609" width="9.85546875" style="1034" customWidth="1"/>
    <col min="4610" max="4613" width="11" style="1034" customWidth="1"/>
    <col min="4614" max="4614" width="14.42578125" style="1034" customWidth="1"/>
    <col min="4615" max="4615" width="4.140625" style="1034" customWidth="1"/>
    <col min="4616" max="4616" width="13.42578125" style="1034" customWidth="1"/>
    <col min="4617" max="4617" width="28.140625" style="1034" customWidth="1"/>
    <col min="4618" max="4618" width="11" style="1034" customWidth="1"/>
    <col min="4619" max="4619" width="14.42578125" style="1034" customWidth="1"/>
    <col min="4620" max="4620" width="4.140625" style="1034" customWidth="1"/>
    <col min="4621" max="4622" width="11" style="1034" customWidth="1"/>
    <col min="4623" max="4623" width="14.42578125" style="1034" customWidth="1"/>
    <col min="4624" max="4624" width="4.140625" style="1034" customWidth="1"/>
    <col min="4625" max="4625" width="14.42578125" style="1034" customWidth="1"/>
    <col min="4626" max="4821" width="11" style="1034"/>
    <col min="4822" max="4822" width="43" style="1034" customWidth="1"/>
    <col min="4823" max="4830" width="8.5703125" style="1034" customWidth="1"/>
    <col min="4831" max="4831" width="28.42578125" style="1034" customWidth="1"/>
    <col min="4832" max="4832" width="5.5703125" style="1034" customWidth="1"/>
    <col min="4833" max="4834" width="7.5703125" style="1034" customWidth="1"/>
    <col min="4835" max="4840" width="8" style="1034" customWidth="1"/>
    <col min="4841" max="4841" width="8.140625" style="1034" customWidth="1"/>
    <col min="4842" max="4842" width="8" style="1034" customWidth="1"/>
    <col min="4843" max="4850" width="11" style="1034" customWidth="1"/>
    <col min="4851" max="4852" width="14.42578125" style="1034" customWidth="1"/>
    <col min="4853" max="4853" width="37.42578125" style="1034" customWidth="1"/>
    <col min="4854" max="4855" width="11" style="1034" customWidth="1"/>
    <col min="4856" max="4865" width="9.85546875" style="1034" customWidth="1"/>
    <col min="4866" max="4869" width="11" style="1034" customWidth="1"/>
    <col min="4870" max="4870" width="14.42578125" style="1034" customWidth="1"/>
    <col min="4871" max="4871" width="4.140625" style="1034" customWidth="1"/>
    <col min="4872" max="4872" width="13.42578125" style="1034" customWidth="1"/>
    <col min="4873" max="4873" width="28.140625" style="1034" customWidth="1"/>
    <col min="4874" max="4874" width="11" style="1034" customWidth="1"/>
    <col min="4875" max="4875" width="14.42578125" style="1034" customWidth="1"/>
    <col min="4876" max="4876" width="4.140625" style="1034" customWidth="1"/>
    <col min="4877" max="4878" width="11" style="1034" customWidth="1"/>
    <col min="4879" max="4879" width="14.42578125" style="1034" customWidth="1"/>
    <col min="4880" max="4880" width="4.140625" style="1034" customWidth="1"/>
    <col min="4881" max="4881" width="14.42578125" style="1034" customWidth="1"/>
    <col min="4882" max="5077" width="11" style="1034"/>
    <col min="5078" max="5078" width="43" style="1034" customWidth="1"/>
    <col min="5079" max="5086" width="8.5703125" style="1034" customWidth="1"/>
    <col min="5087" max="5087" width="28.42578125" style="1034" customWidth="1"/>
    <col min="5088" max="5088" width="5.5703125" style="1034" customWidth="1"/>
    <col min="5089" max="5090" width="7.5703125" style="1034" customWidth="1"/>
    <col min="5091" max="5096" width="8" style="1034" customWidth="1"/>
    <col min="5097" max="5097" width="8.140625" style="1034" customWidth="1"/>
    <col min="5098" max="5098" width="8" style="1034" customWidth="1"/>
    <col min="5099" max="5106" width="11" style="1034" customWidth="1"/>
    <col min="5107" max="5108" width="14.42578125" style="1034" customWidth="1"/>
    <col min="5109" max="5109" width="37.42578125" style="1034" customWidth="1"/>
    <col min="5110" max="5111" width="11" style="1034" customWidth="1"/>
    <col min="5112" max="5121" width="9.85546875" style="1034" customWidth="1"/>
    <col min="5122" max="5125" width="11" style="1034" customWidth="1"/>
    <col min="5126" max="5126" width="14.42578125" style="1034" customWidth="1"/>
    <col min="5127" max="5127" width="4.140625" style="1034" customWidth="1"/>
    <col min="5128" max="5128" width="13.42578125" style="1034" customWidth="1"/>
    <col min="5129" max="5129" width="28.140625" style="1034" customWidth="1"/>
    <col min="5130" max="5130" width="11" style="1034" customWidth="1"/>
    <col min="5131" max="5131" width="14.42578125" style="1034" customWidth="1"/>
    <col min="5132" max="5132" width="4.140625" style="1034" customWidth="1"/>
    <col min="5133" max="5134" width="11" style="1034" customWidth="1"/>
    <col min="5135" max="5135" width="14.42578125" style="1034" customWidth="1"/>
    <col min="5136" max="5136" width="4.140625" style="1034" customWidth="1"/>
    <col min="5137" max="5137" width="14.42578125" style="1034" customWidth="1"/>
    <col min="5138" max="5333" width="11" style="1034"/>
    <col min="5334" max="5334" width="43" style="1034" customWidth="1"/>
    <col min="5335" max="5342" width="8.5703125" style="1034" customWidth="1"/>
    <col min="5343" max="5343" width="28.42578125" style="1034" customWidth="1"/>
    <col min="5344" max="5344" width="5.5703125" style="1034" customWidth="1"/>
    <col min="5345" max="5346" width="7.5703125" style="1034" customWidth="1"/>
    <col min="5347" max="5352" width="8" style="1034" customWidth="1"/>
    <col min="5353" max="5353" width="8.140625" style="1034" customWidth="1"/>
    <col min="5354" max="5354" width="8" style="1034" customWidth="1"/>
    <col min="5355" max="5362" width="11" style="1034" customWidth="1"/>
    <col min="5363" max="5364" width="14.42578125" style="1034" customWidth="1"/>
    <col min="5365" max="5365" width="37.42578125" style="1034" customWidth="1"/>
    <col min="5366" max="5367" width="11" style="1034" customWidth="1"/>
    <col min="5368" max="5377" width="9.85546875" style="1034" customWidth="1"/>
    <col min="5378" max="5381" width="11" style="1034" customWidth="1"/>
    <col min="5382" max="5382" width="14.42578125" style="1034" customWidth="1"/>
    <col min="5383" max="5383" width="4.140625" style="1034" customWidth="1"/>
    <col min="5384" max="5384" width="13.42578125" style="1034" customWidth="1"/>
    <col min="5385" max="5385" width="28.140625" style="1034" customWidth="1"/>
    <col min="5386" max="5386" width="11" style="1034" customWidth="1"/>
    <col min="5387" max="5387" width="14.42578125" style="1034" customWidth="1"/>
    <col min="5388" max="5388" width="4.140625" style="1034" customWidth="1"/>
    <col min="5389" max="5390" width="11" style="1034" customWidth="1"/>
    <col min="5391" max="5391" width="14.42578125" style="1034" customWidth="1"/>
    <col min="5392" max="5392" width="4.140625" style="1034" customWidth="1"/>
    <col min="5393" max="5393" width="14.42578125" style="1034" customWidth="1"/>
    <col min="5394" max="5589" width="11" style="1034"/>
    <col min="5590" max="5590" width="43" style="1034" customWidth="1"/>
    <col min="5591" max="5598" width="8.5703125" style="1034" customWidth="1"/>
    <col min="5599" max="5599" width="28.42578125" style="1034" customWidth="1"/>
    <col min="5600" max="5600" width="5.5703125" style="1034" customWidth="1"/>
    <col min="5601" max="5602" width="7.5703125" style="1034" customWidth="1"/>
    <col min="5603" max="5608" width="8" style="1034" customWidth="1"/>
    <col min="5609" max="5609" width="8.140625" style="1034" customWidth="1"/>
    <col min="5610" max="5610" width="8" style="1034" customWidth="1"/>
    <col min="5611" max="5618" width="11" style="1034" customWidth="1"/>
    <col min="5619" max="5620" width="14.42578125" style="1034" customWidth="1"/>
    <col min="5621" max="5621" width="37.42578125" style="1034" customWidth="1"/>
    <col min="5622" max="5623" width="11" style="1034" customWidth="1"/>
    <col min="5624" max="5633" width="9.85546875" style="1034" customWidth="1"/>
    <col min="5634" max="5637" width="11" style="1034" customWidth="1"/>
    <col min="5638" max="5638" width="14.42578125" style="1034" customWidth="1"/>
    <col min="5639" max="5639" width="4.140625" style="1034" customWidth="1"/>
    <col min="5640" max="5640" width="13.42578125" style="1034" customWidth="1"/>
    <col min="5641" max="5641" width="28.140625" style="1034" customWidth="1"/>
    <col min="5642" max="5642" width="11" style="1034" customWidth="1"/>
    <col min="5643" max="5643" width="14.42578125" style="1034" customWidth="1"/>
    <col min="5644" max="5644" width="4.140625" style="1034" customWidth="1"/>
    <col min="5645" max="5646" width="11" style="1034" customWidth="1"/>
    <col min="5647" max="5647" width="14.42578125" style="1034" customWidth="1"/>
    <col min="5648" max="5648" width="4.140625" style="1034" customWidth="1"/>
    <col min="5649" max="5649" width="14.42578125" style="1034" customWidth="1"/>
    <col min="5650" max="5845" width="11" style="1034"/>
    <col min="5846" max="5846" width="43" style="1034" customWidth="1"/>
    <col min="5847" max="5854" width="8.5703125" style="1034" customWidth="1"/>
    <col min="5855" max="5855" width="28.42578125" style="1034" customWidth="1"/>
    <col min="5856" max="5856" width="5.5703125" style="1034" customWidth="1"/>
    <col min="5857" max="5858" width="7.5703125" style="1034" customWidth="1"/>
    <col min="5859" max="5864" width="8" style="1034" customWidth="1"/>
    <col min="5865" max="5865" width="8.140625" style="1034" customWidth="1"/>
    <col min="5866" max="5866" width="8" style="1034" customWidth="1"/>
    <col min="5867" max="5874" width="11" style="1034" customWidth="1"/>
    <col min="5875" max="5876" width="14.42578125" style="1034" customWidth="1"/>
    <col min="5877" max="5877" width="37.42578125" style="1034" customWidth="1"/>
    <col min="5878" max="5879" width="11" style="1034" customWidth="1"/>
    <col min="5880" max="5889" width="9.85546875" style="1034" customWidth="1"/>
    <col min="5890" max="5893" width="11" style="1034" customWidth="1"/>
    <col min="5894" max="5894" width="14.42578125" style="1034" customWidth="1"/>
    <col min="5895" max="5895" width="4.140625" style="1034" customWidth="1"/>
    <col min="5896" max="5896" width="13.42578125" style="1034" customWidth="1"/>
    <col min="5897" max="5897" width="28.140625" style="1034" customWidth="1"/>
    <col min="5898" max="5898" width="11" style="1034" customWidth="1"/>
    <col min="5899" max="5899" width="14.42578125" style="1034" customWidth="1"/>
    <col min="5900" max="5900" width="4.140625" style="1034" customWidth="1"/>
    <col min="5901" max="5902" width="11" style="1034" customWidth="1"/>
    <col min="5903" max="5903" width="14.42578125" style="1034" customWidth="1"/>
    <col min="5904" max="5904" width="4.140625" style="1034" customWidth="1"/>
    <col min="5905" max="5905" width="14.42578125" style="1034" customWidth="1"/>
    <col min="5906" max="6101" width="11" style="1034"/>
    <col min="6102" max="6102" width="43" style="1034" customWidth="1"/>
    <col min="6103" max="6110" width="8.5703125" style="1034" customWidth="1"/>
    <col min="6111" max="6111" width="28.42578125" style="1034" customWidth="1"/>
    <col min="6112" max="6112" width="5.5703125" style="1034" customWidth="1"/>
    <col min="6113" max="6114" width="7.5703125" style="1034" customWidth="1"/>
    <col min="6115" max="6120" width="8" style="1034" customWidth="1"/>
    <col min="6121" max="6121" width="8.140625" style="1034" customWidth="1"/>
    <col min="6122" max="6122" width="8" style="1034" customWidth="1"/>
    <col min="6123" max="6130" width="11" style="1034" customWidth="1"/>
    <col min="6131" max="6132" width="14.42578125" style="1034" customWidth="1"/>
    <col min="6133" max="6133" width="37.42578125" style="1034" customWidth="1"/>
    <col min="6134" max="6135" width="11" style="1034" customWidth="1"/>
    <col min="6136" max="6145" width="9.85546875" style="1034" customWidth="1"/>
    <col min="6146" max="6149" width="11" style="1034" customWidth="1"/>
    <col min="6150" max="6150" width="14.42578125" style="1034" customWidth="1"/>
    <col min="6151" max="6151" width="4.140625" style="1034" customWidth="1"/>
    <col min="6152" max="6152" width="13.42578125" style="1034" customWidth="1"/>
    <col min="6153" max="6153" width="28.140625" style="1034" customWidth="1"/>
    <col min="6154" max="6154" width="11" style="1034" customWidth="1"/>
    <col min="6155" max="6155" width="14.42578125" style="1034" customWidth="1"/>
    <col min="6156" max="6156" width="4.140625" style="1034" customWidth="1"/>
    <col min="6157" max="6158" width="11" style="1034" customWidth="1"/>
    <col min="6159" max="6159" width="14.42578125" style="1034" customWidth="1"/>
    <col min="6160" max="6160" width="4.140625" style="1034" customWidth="1"/>
    <col min="6161" max="6161" width="14.42578125" style="1034" customWidth="1"/>
    <col min="6162" max="6357" width="11" style="1034"/>
    <col min="6358" max="6358" width="43" style="1034" customWidth="1"/>
    <col min="6359" max="6366" width="8.5703125" style="1034" customWidth="1"/>
    <col min="6367" max="6367" width="28.42578125" style="1034" customWidth="1"/>
    <col min="6368" max="6368" width="5.5703125" style="1034" customWidth="1"/>
    <col min="6369" max="6370" width="7.5703125" style="1034" customWidth="1"/>
    <col min="6371" max="6376" width="8" style="1034" customWidth="1"/>
    <col min="6377" max="6377" width="8.140625" style="1034" customWidth="1"/>
    <col min="6378" max="6378" width="8" style="1034" customWidth="1"/>
    <col min="6379" max="6386" width="11" style="1034" customWidth="1"/>
    <col min="6387" max="6388" width="14.42578125" style="1034" customWidth="1"/>
    <col min="6389" max="6389" width="37.42578125" style="1034" customWidth="1"/>
    <col min="6390" max="6391" width="11" style="1034" customWidth="1"/>
    <col min="6392" max="6401" width="9.85546875" style="1034" customWidth="1"/>
    <col min="6402" max="6405" width="11" style="1034" customWidth="1"/>
    <col min="6406" max="6406" width="14.42578125" style="1034" customWidth="1"/>
    <col min="6407" max="6407" width="4.140625" style="1034" customWidth="1"/>
    <col min="6408" max="6408" width="13.42578125" style="1034" customWidth="1"/>
    <col min="6409" max="6409" width="28.140625" style="1034" customWidth="1"/>
    <col min="6410" max="6410" width="11" style="1034" customWidth="1"/>
    <col min="6411" max="6411" width="14.42578125" style="1034" customWidth="1"/>
    <col min="6412" max="6412" width="4.140625" style="1034" customWidth="1"/>
    <col min="6413" max="6414" width="11" style="1034" customWidth="1"/>
    <col min="6415" max="6415" width="14.42578125" style="1034" customWidth="1"/>
    <col min="6416" max="6416" width="4.140625" style="1034" customWidth="1"/>
    <col min="6417" max="6417" width="14.42578125" style="1034" customWidth="1"/>
    <col min="6418" max="6613" width="11" style="1034"/>
    <col min="6614" max="6614" width="43" style="1034" customWidth="1"/>
    <col min="6615" max="6622" width="8.5703125" style="1034" customWidth="1"/>
    <col min="6623" max="6623" width="28.42578125" style="1034" customWidth="1"/>
    <col min="6624" max="6624" width="5.5703125" style="1034" customWidth="1"/>
    <col min="6625" max="6626" width="7.5703125" style="1034" customWidth="1"/>
    <col min="6627" max="6632" width="8" style="1034" customWidth="1"/>
    <col min="6633" max="6633" width="8.140625" style="1034" customWidth="1"/>
    <col min="6634" max="6634" width="8" style="1034" customWidth="1"/>
    <col min="6635" max="6642" width="11" style="1034" customWidth="1"/>
    <col min="6643" max="6644" width="14.42578125" style="1034" customWidth="1"/>
    <col min="6645" max="6645" width="37.42578125" style="1034" customWidth="1"/>
    <col min="6646" max="6647" width="11" style="1034" customWidth="1"/>
    <col min="6648" max="6657" width="9.85546875" style="1034" customWidth="1"/>
    <col min="6658" max="6661" width="11" style="1034" customWidth="1"/>
    <col min="6662" max="6662" width="14.42578125" style="1034" customWidth="1"/>
    <col min="6663" max="6663" width="4.140625" style="1034" customWidth="1"/>
    <col min="6664" max="6664" width="13.42578125" style="1034" customWidth="1"/>
    <col min="6665" max="6665" width="28.140625" style="1034" customWidth="1"/>
    <col min="6666" max="6666" width="11" style="1034" customWidth="1"/>
    <col min="6667" max="6667" width="14.42578125" style="1034" customWidth="1"/>
    <col min="6668" max="6668" width="4.140625" style="1034" customWidth="1"/>
    <col min="6669" max="6670" width="11" style="1034" customWidth="1"/>
    <col min="6671" max="6671" width="14.42578125" style="1034" customWidth="1"/>
    <col min="6672" max="6672" width="4.140625" style="1034" customWidth="1"/>
    <col min="6673" max="6673" width="14.42578125" style="1034" customWidth="1"/>
    <col min="6674" max="6869" width="11" style="1034"/>
    <col min="6870" max="6870" width="43" style="1034" customWidth="1"/>
    <col min="6871" max="6878" width="8.5703125" style="1034" customWidth="1"/>
    <col min="6879" max="6879" width="28.42578125" style="1034" customWidth="1"/>
    <col min="6880" max="6880" width="5.5703125" style="1034" customWidth="1"/>
    <col min="6881" max="6882" width="7.5703125" style="1034" customWidth="1"/>
    <col min="6883" max="6888" width="8" style="1034" customWidth="1"/>
    <col min="6889" max="6889" width="8.140625" style="1034" customWidth="1"/>
    <col min="6890" max="6890" width="8" style="1034" customWidth="1"/>
    <col min="6891" max="6898" width="11" style="1034" customWidth="1"/>
    <col min="6899" max="6900" width="14.42578125" style="1034" customWidth="1"/>
    <col min="6901" max="6901" width="37.42578125" style="1034" customWidth="1"/>
    <col min="6902" max="6903" width="11" style="1034" customWidth="1"/>
    <col min="6904" max="6913" width="9.85546875" style="1034" customWidth="1"/>
    <col min="6914" max="6917" width="11" style="1034" customWidth="1"/>
    <col min="6918" max="6918" width="14.42578125" style="1034" customWidth="1"/>
    <col min="6919" max="6919" width="4.140625" style="1034" customWidth="1"/>
    <col min="6920" max="6920" width="13.42578125" style="1034" customWidth="1"/>
    <col min="6921" max="6921" width="28.140625" style="1034" customWidth="1"/>
    <col min="6922" max="6922" width="11" style="1034" customWidth="1"/>
    <col min="6923" max="6923" width="14.42578125" style="1034" customWidth="1"/>
    <col min="6924" max="6924" width="4.140625" style="1034" customWidth="1"/>
    <col min="6925" max="6926" width="11" style="1034" customWidth="1"/>
    <col min="6927" max="6927" width="14.42578125" style="1034" customWidth="1"/>
    <col min="6928" max="6928" width="4.140625" style="1034" customWidth="1"/>
    <col min="6929" max="6929" width="14.42578125" style="1034" customWidth="1"/>
    <col min="6930" max="7125" width="11" style="1034"/>
    <col min="7126" max="7126" width="43" style="1034" customWidth="1"/>
    <col min="7127" max="7134" width="8.5703125" style="1034" customWidth="1"/>
    <col min="7135" max="7135" width="28.42578125" style="1034" customWidth="1"/>
    <col min="7136" max="7136" width="5.5703125" style="1034" customWidth="1"/>
    <col min="7137" max="7138" width="7.5703125" style="1034" customWidth="1"/>
    <col min="7139" max="7144" width="8" style="1034" customWidth="1"/>
    <col min="7145" max="7145" width="8.140625" style="1034" customWidth="1"/>
    <col min="7146" max="7146" width="8" style="1034" customWidth="1"/>
    <col min="7147" max="7154" width="11" style="1034" customWidth="1"/>
    <col min="7155" max="7156" width="14.42578125" style="1034" customWidth="1"/>
    <col min="7157" max="7157" width="37.42578125" style="1034" customWidth="1"/>
    <col min="7158" max="7159" width="11" style="1034" customWidth="1"/>
    <col min="7160" max="7169" width="9.85546875" style="1034" customWidth="1"/>
    <col min="7170" max="7173" width="11" style="1034" customWidth="1"/>
    <col min="7174" max="7174" width="14.42578125" style="1034" customWidth="1"/>
    <col min="7175" max="7175" width="4.140625" style="1034" customWidth="1"/>
    <col min="7176" max="7176" width="13.42578125" style="1034" customWidth="1"/>
    <col min="7177" max="7177" width="28.140625" style="1034" customWidth="1"/>
    <col min="7178" max="7178" width="11" style="1034" customWidth="1"/>
    <col min="7179" max="7179" width="14.42578125" style="1034" customWidth="1"/>
    <col min="7180" max="7180" width="4.140625" style="1034" customWidth="1"/>
    <col min="7181" max="7182" width="11" style="1034" customWidth="1"/>
    <col min="7183" max="7183" width="14.42578125" style="1034" customWidth="1"/>
    <col min="7184" max="7184" width="4.140625" style="1034" customWidth="1"/>
    <col min="7185" max="7185" width="14.42578125" style="1034" customWidth="1"/>
    <col min="7186" max="7381" width="11" style="1034"/>
    <col min="7382" max="7382" width="43" style="1034" customWidth="1"/>
    <col min="7383" max="7390" width="8.5703125" style="1034" customWidth="1"/>
    <col min="7391" max="7391" width="28.42578125" style="1034" customWidth="1"/>
    <col min="7392" max="7392" width="5.5703125" style="1034" customWidth="1"/>
    <col min="7393" max="7394" width="7.5703125" style="1034" customWidth="1"/>
    <col min="7395" max="7400" width="8" style="1034" customWidth="1"/>
    <col min="7401" max="7401" width="8.140625" style="1034" customWidth="1"/>
    <col min="7402" max="7402" width="8" style="1034" customWidth="1"/>
    <col min="7403" max="7410" width="11" style="1034" customWidth="1"/>
    <col min="7411" max="7412" width="14.42578125" style="1034" customWidth="1"/>
    <col min="7413" max="7413" width="37.42578125" style="1034" customWidth="1"/>
    <col min="7414" max="7415" width="11" style="1034" customWidth="1"/>
    <col min="7416" max="7425" width="9.85546875" style="1034" customWidth="1"/>
    <col min="7426" max="7429" width="11" style="1034" customWidth="1"/>
    <col min="7430" max="7430" width="14.42578125" style="1034" customWidth="1"/>
    <col min="7431" max="7431" width="4.140625" style="1034" customWidth="1"/>
    <col min="7432" max="7432" width="13.42578125" style="1034" customWidth="1"/>
    <col min="7433" max="7433" width="28.140625" style="1034" customWidth="1"/>
    <col min="7434" max="7434" width="11" style="1034" customWidth="1"/>
    <col min="7435" max="7435" width="14.42578125" style="1034" customWidth="1"/>
    <col min="7436" max="7436" width="4.140625" style="1034" customWidth="1"/>
    <col min="7437" max="7438" width="11" style="1034" customWidth="1"/>
    <col min="7439" max="7439" width="14.42578125" style="1034" customWidth="1"/>
    <col min="7440" max="7440" width="4.140625" style="1034" customWidth="1"/>
    <col min="7441" max="7441" width="14.42578125" style="1034" customWidth="1"/>
    <col min="7442" max="7637" width="11" style="1034"/>
    <col min="7638" max="7638" width="43" style="1034" customWidth="1"/>
    <col min="7639" max="7646" width="8.5703125" style="1034" customWidth="1"/>
    <col min="7647" max="7647" width="28.42578125" style="1034" customWidth="1"/>
    <col min="7648" max="7648" width="5.5703125" style="1034" customWidth="1"/>
    <col min="7649" max="7650" width="7.5703125" style="1034" customWidth="1"/>
    <col min="7651" max="7656" width="8" style="1034" customWidth="1"/>
    <col min="7657" max="7657" width="8.140625" style="1034" customWidth="1"/>
    <col min="7658" max="7658" width="8" style="1034" customWidth="1"/>
    <col min="7659" max="7666" width="11" style="1034" customWidth="1"/>
    <col min="7667" max="7668" width="14.42578125" style="1034" customWidth="1"/>
    <col min="7669" max="7669" width="37.42578125" style="1034" customWidth="1"/>
    <col min="7670" max="7671" width="11" style="1034" customWidth="1"/>
    <col min="7672" max="7681" width="9.85546875" style="1034" customWidth="1"/>
    <col min="7682" max="7685" width="11" style="1034" customWidth="1"/>
    <col min="7686" max="7686" width="14.42578125" style="1034" customWidth="1"/>
    <col min="7687" max="7687" width="4.140625" style="1034" customWidth="1"/>
    <col min="7688" max="7688" width="13.42578125" style="1034" customWidth="1"/>
    <col min="7689" max="7689" width="28.140625" style="1034" customWidth="1"/>
    <col min="7690" max="7690" width="11" style="1034" customWidth="1"/>
    <col min="7691" max="7691" width="14.42578125" style="1034" customWidth="1"/>
    <col min="7692" max="7692" width="4.140625" style="1034" customWidth="1"/>
    <col min="7693" max="7694" width="11" style="1034" customWidth="1"/>
    <col min="7695" max="7695" width="14.42578125" style="1034" customWidth="1"/>
    <col min="7696" max="7696" width="4.140625" style="1034" customWidth="1"/>
    <col min="7697" max="7697" width="14.42578125" style="1034" customWidth="1"/>
    <col min="7698" max="7893" width="11" style="1034"/>
    <col min="7894" max="7894" width="43" style="1034" customWidth="1"/>
    <col min="7895" max="7902" width="8.5703125" style="1034" customWidth="1"/>
    <col min="7903" max="7903" width="28.42578125" style="1034" customWidth="1"/>
    <col min="7904" max="7904" width="5.5703125" style="1034" customWidth="1"/>
    <col min="7905" max="7906" width="7.5703125" style="1034" customWidth="1"/>
    <col min="7907" max="7912" width="8" style="1034" customWidth="1"/>
    <col min="7913" max="7913" width="8.140625" style="1034" customWidth="1"/>
    <col min="7914" max="7914" width="8" style="1034" customWidth="1"/>
    <col min="7915" max="7922" width="11" style="1034" customWidth="1"/>
    <col min="7923" max="7924" width="14.42578125" style="1034" customWidth="1"/>
    <col min="7925" max="7925" width="37.42578125" style="1034" customWidth="1"/>
    <col min="7926" max="7927" width="11" style="1034" customWidth="1"/>
    <col min="7928" max="7937" width="9.85546875" style="1034" customWidth="1"/>
    <col min="7938" max="7941" width="11" style="1034" customWidth="1"/>
    <col min="7942" max="7942" width="14.42578125" style="1034" customWidth="1"/>
    <col min="7943" max="7943" width="4.140625" style="1034" customWidth="1"/>
    <col min="7944" max="7944" width="13.42578125" style="1034" customWidth="1"/>
    <col min="7945" max="7945" width="28.140625" style="1034" customWidth="1"/>
    <col min="7946" max="7946" width="11" style="1034" customWidth="1"/>
    <col min="7947" max="7947" width="14.42578125" style="1034" customWidth="1"/>
    <col min="7948" max="7948" width="4.140625" style="1034" customWidth="1"/>
    <col min="7949" max="7950" width="11" style="1034" customWidth="1"/>
    <col min="7951" max="7951" width="14.42578125" style="1034" customWidth="1"/>
    <col min="7952" max="7952" width="4.140625" style="1034" customWidth="1"/>
    <col min="7953" max="7953" width="14.42578125" style="1034" customWidth="1"/>
    <col min="7954" max="8149" width="11" style="1034"/>
    <col min="8150" max="8150" width="43" style="1034" customWidth="1"/>
    <col min="8151" max="8158" width="8.5703125" style="1034" customWidth="1"/>
    <col min="8159" max="8159" width="28.42578125" style="1034" customWidth="1"/>
    <col min="8160" max="8160" width="5.5703125" style="1034" customWidth="1"/>
    <col min="8161" max="8162" width="7.5703125" style="1034" customWidth="1"/>
    <col min="8163" max="8168" width="8" style="1034" customWidth="1"/>
    <col min="8169" max="8169" width="8.140625" style="1034" customWidth="1"/>
    <col min="8170" max="8170" width="8" style="1034" customWidth="1"/>
    <col min="8171" max="8178" width="11" style="1034" customWidth="1"/>
    <col min="8179" max="8180" width="14.42578125" style="1034" customWidth="1"/>
    <col min="8181" max="8181" width="37.42578125" style="1034" customWidth="1"/>
    <col min="8182" max="8183" width="11" style="1034" customWidth="1"/>
    <col min="8184" max="8193" width="9.85546875" style="1034" customWidth="1"/>
    <col min="8194" max="8197" width="11" style="1034" customWidth="1"/>
    <col min="8198" max="8198" width="14.42578125" style="1034" customWidth="1"/>
    <col min="8199" max="8199" width="4.140625" style="1034" customWidth="1"/>
    <col min="8200" max="8200" width="13.42578125" style="1034" customWidth="1"/>
    <col min="8201" max="8201" width="28.140625" style="1034" customWidth="1"/>
    <col min="8202" max="8202" width="11" style="1034" customWidth="1"/>
    <col min="8203" max="8203" width="14.42578125" style="1034" customWidth="1"/>
    <col min="8204" max="8204" width="4.140625" style="1034" customWidth="1"/>
    <col min="8205" max="8206" width="11" style="1034" customWidth="1"/>
    <col min="8207" max="8207" width="14.42578125" style="1034" customWidth="1"/>
    <col min="8208" max="8208" width="4.140625" style="1034" customWidth="1"/>
    <col min="8209" max="8209" width="14.42578125" style="1034" customWidth="1"/>
    <col min="8210" max="8405" width="11" style="1034"/>
    <col min="8406" max="8406" width="43" style="1034" customWidth="1"/>
    <col min="8407" max="8414" width="8.5703125" style="1034" customWidth="1"/>
    <col min="8415" max="8415" width="28.42578125" style="1034" customWidth="1"/>
    <col min="8416" max="8416" width="5.5703125" style="1034" customWidth="1"/>
    <col min="8417" max="8418" width="7.5703125" style="1034" customWidth="1"/>
    <col min="8419" max="8424" width="8" style="1034" customWidth="1"/>
    <col min="8425" max="8425" width="8.140625" style="1034" customWidth="1"/>
    <col min="8426" max="8426" width="8" style="1034" customWidth="1"/>
    <col min="8427" max="8434" width="11" style="1034" customWidth="1"/>
    <col min="8435" max="8436" width="14.42578125" style="1034" customWidth="1"/>
    <col min="8437" max="8437" width="37.42578125" style="1034" customWidth="1"/>
    <col min="8438" max="8439" width="11" style="1034" customWidth="1"/>
    <col min="8440" max="8449" width="9.85546875" style="1034" customWidth="1"/>
    <col min="8450" max="8453" width="11" style="1034" customWidth="1"/>
    <col min="8454" max="8454" width="14.42578125" style="1034" customWidth="1"/>
    <col min="8455" max="8455" width="4.140625" style="1034" customWidth="1"/>
    <col min="8456" max="8456" width="13.42578125" style="1034" customWidth="1"/>
    <col min="8457" max="8457" width="28.140625" style="1034" customWidth="1"/>
    <col min="8458" max="8458" width="11" style="1034" customWidth="1"/>
    <col min="8459" max="8459" width="14.42578125" style="1034" customWidth="1"/>
    <col min="8460" max="8460" width="4.140625" style="1034" customWidth="1"/>
    <col min="8461" max="8462" width="11" style="1034" customWidth="1"/>
    <col min="8463" max="8463" width="14.42578125" style="1034" customWidth="1"/>
    <col min="8464" max="8464" width="4.140625" style="1034" customWidth="1"/>
    <col min="8465" max="8465" width="14.42578125" style="1034" customWidth="1"/>
    <col min="8466" max="8661" width="11" style="1034"/>
    <col min="8662" max="8662" width="43" style="1034" customWidth="1"/>
    <col min="8663" max="8670" width="8.5703125" style="1034" customWidth="1"/>
    <col min="8671" max="8671" width="28.42578125" style="1034" customWidth="1"/>
    <col min="8672" max="8672" width="5.5703125" style="1034" customWidth="1"/>
    <col min="8673" max="8674" width="7.5703125" style="1034" customWidth="1"/>
    <col min="8675" max="8680" width="8" style="1034" customWidth="1"/>
    <col min="8681" max="8681" width="8.140625" style="1034" customWidth="1"/>
    <col min="8682" max="8682" width="8" style="1034" customWidth="1"/>
    <col min="8683" max="8690" width="11" style="1034" customWidth="1"/>
    <col min="8691" max="8692" width="14.42578125" style="1034" customWidth="1"/>
    <col min="8693" max="8693" width="37.42578125" style="1034" customWidth="1"/>
    <col min="8694" max="8695" width="11" style="1034" customWidth="1"/>
    <col min="8696" max="8705" width="9.85546875" style="1034" customWidth="1"/>
    <col min="8706" max="8709" width="11" style="1034" customWidth="1"/>
    <col min="8710" max="8710" width="14.42578125" style="1034" customWidth="1"/>
    <col min="8711" max="8711" width="4.140625" style="1034" customWidth="1"/>
    <col min="8712" max="8712" width="13.42578125" style="1034" customWidth="1"/>
    <col min="8713" max="8713" width="28.140625" style="1034" customWidth="1"/>
    <col min="8714" max="8714" width="11" style="1034" customWidth="1"/>
    <col min="8715" max="8715" width="14.42578125" style="1034" customWidth="1"/>
    <col min="8716" max="8716" width="4.140625" style="1034" customWidth="1"/>
    <col min="8717" max="8718" width="11" style="1034" customWidth="1"/>
    <col min="8719" max="8719" width="14.42578125" style="1034" customWidth="1"/>
    <col min="8720" max="8720" width="4.140625" style="1034" customWidth="1"/>
    <col min="8721" max="8721" width="14.42578125" style="1034" customWidth="1"/>
    <col min="8722" max="8917" width="11" style="1034"/>
    <col min="8918" max="8918" width="43" style="1034" customWidth="1"/>
    <col min="8919" max="8926" width="8.5703125" style="1034" customWidth="1"/>
    <col min="8927" max="8927" width="28.42578125" style="1034" customWidth="1"/>
    <col min="8928" max="8928" width="5.5703125" style="1034" customWidth="1"/>
    <col min="8929" max="8930" width="7.5703125" style="1034" customWidth="1"/>
    <col min="8931" max="8936" width="8" style="1034" customWidth="1"/>
    <col min="8937" max="8937" width="8.140625" style="1034" customWidth="1"/>
    <col min="8938" max="8938" width="8" style="1034" customWidth="1"/>
    <col min="8939" max="8946" width="11" style="1034" customWidth="1"/>
    <col min="8947" max="8948" width="14.42578125" style="1034" customWidth="1"/>
    <col min="8949" max="8949" width="37.42578125" style="1034" customWidth="1"/>
    <col min="8950" max="8951" width="11" style="1034" customWidth="1"/>
    <col min="8952" max="8961" width="9.85546875" style="1034" customWidth="1"/>
    <col min="8962" max="8965" width="11" style="1034" customWidth="1"/>
    <col min="8966" max="8966" width="14.42578125" style="1034" customWidth="1"/>
    <col min="8967" max="8967" width="4.140625" style="1034" customWidth="1"/>
    <col min="8968" max="8968" width="13.42578125" style="1034" customWidth="1"/>
    <col min="8969" max="8969" width="28.140625" style="1034" customWidth="1"/>
    <col min="8970" max="8970" width="11" style="1034" customWidth="1"/>
    <col min="8971" max="8971" width="14.42578125" style="1034" customWidth="1"/>
    <col min="8972" max="8972" width="4.140625" style="1034" customWidth="1"/>
    <col min="8973" max="8974" width="11" style="1034" customWidth="1"/>
    <col min="8975" max="8975" width="14.42578125" style="1034" customWidth="1"/>
    <col min="8976" max="8976" width="4.140625" style="1034" customWidth="1"/>
    <col min="8977" max="8977" width="14.42578125" style="1034" customWidth="1"/>
    <col min="8978" max="9173" width="11" style="1034"/>
    <col min="9174" max="9174" width="43" style="1034" customWidth="1"/>
    <col min="9175" max="9182" width="8.5703125" style="1034" customWidth="1"/>
    <col min="9183" max="9183" width="28.42578125" style="1034" customWidth="1"/>
    <col min="9184" max="9184" width="5.5703125" style="1034" customWidth="1"/>
    <col min="9185" max="9186" width="7.5703125" style="1034" customWidth="1"/>
    <col min="9187" max="9192" width="8" style="1034" customWidth="1"/>
    <col min="9193" max="9193" width="8.140625" style="1034" customWidth="1"/>
    <col min="9194" max="9194" width="8" style="1034" customWidth="1"/>
    <col min="9195" max="9202" width="11" style="1034" customWidth="1"/>
    <col min="9203" max="9204" width="14.42578125" style="1034" customWidth="1"/>
    <col min="9205" max="9205" width="37.42578125" style="1034" customWidth="1"/>
    <col min="9206" max="9207" width="11" style="1034" customWidth="1"/>
    <col min="9208" max="9217" width="9.85546875" style="1034" customWidth="1"/>
    <col min="9218" max="9221" width="11" style="1034" customWidth="1"/>
    <col min="9222" max="9222" width="14.42578125" style="1034" customWidth="1"/>
    <col min="9223" max="9223" width="4.140625" style="1034" customWidth="1"/>
    <col min="9224" max="9224" width="13.42578125" style="1034" customWidth="1"/>
    <col min="9225" max="9225" width="28.140625" style="1034" customWidth="1"/>
    <col min="9226" max="9226" width="11" style="1034" customWidth="1"/>
    <col min="9227" max="9227" width="14.42578125" style="1034" customWidth="1"/>
    <col min="9228" max="9228" width="4.140625" style="1034" customWidth="1"/>
    <col min="9229" max="9230" width="11" style="1034" customWidth="1"/>
    <col min="9231" max="9231" width="14.42578125" style="1034" customWidth="1"/>
    <col min="9232" max="9232" width="4.140625" style="1034" customWidth="1"/>
    <col min="9233" max="9233" width="14.42578125" style="1034" customWidth="1"/>
    <col min="9234" max="9429" width="11" style="1034"/>
    <col min="9430" max="9430" width="43" style="1034" customWidth="1"/>
    <col min="9431" max="9438" width="8.5703125" style="1034" customWidth="1"/>
    <col min="9439" max="9439" width="28.42578125" style="1034" customWidth="1"/>
    <col min="9440" max="9440" width="5.5703125" style="1034" customWidth="1"/>
    <col min="9441" max="9442" width="7.5703125" style="1034" customWidth="1"/>
    <col min="9443" max="9448" width="8" style="1034" customWidth="1"/>
    <col min="9449" max="9449" width="8.140625" style="1034" customWidth="1"/>
    <col min="9450" max="9450" width="8" style="1034" customWidth="1"/>
    <col min="9451" max="9458" width="11" style="1034" customWidth="1"/>
    <col min="9459" max="9460" width="14.42578125" style="1034" customWidth="1"/>
    <col min="9461" max="9461" width="37.42578125" style="1034" customWidth="1"/>
    <col min="9462" max="9463" width="11" style="1034" customWidth="1"/>
    <col min="9464" max="9473" width="9.85546875" style="1034" customWidth="1"/>
    <col min="9474" max="9477" width="11" style="1034" customWidth="1"/>
    <col min="9478" max="9478" width="14.42578125" style="1034" customWidth="1"/>
    <col min="9479" max="9479" width="4.140625" style="1034" customWidth="1"/>
    <col min="9480" max="9480" width="13.42578125" style="1034" customWidth="1"/>
    <col min="9481" max="9481" width="28.140625" style="1034" customWidth="1"/>
    <col min="9482" max="9482" width="11" style="1034" customWidth="1"/>
    <col min="9483" max="9483" width="14.42578125" style="1034" customWidth="1"/>
    <col min="9484" max="9484" width="4.140625" style="1034" customWidth="1"/>
    <col min="9485" max="9486" width="11" style="1034" customWidth="1"/>
    <col min="9487" max="9487" width="14.42578125" style="1034" customWidth="1"/>
    <col min="9488" max="9488" width="4.140625" style="1034" customWidth="1"/>
    <col min="9489" max="9489" width="14.42578125" style="1034" customWidth="1"/>
    <col min="9490" max="9685" width="11" style="1034"/>
    <col min="9686" max="9686" width="43" style="1034" customWidth="1"/>
    <col min="9687" max="9694" width="8.5703125" style="1034" customWidth="1"/>
    <col min="9695" max="9695" width="28.42578125" style="1034" customWidth="1"/>
    <col min="9696" max="9696" width="5.5703125" style="1034" customWidth="1"/>
    <col min="9697" max="9698" width="7.5703125" style="1034" customWidth="1"/>
    <col min="9699" max="9704" width="8" style="1034" customWidth="1"/>
    <col min="9705" max="9705" width="8.140625" style="1034" customWidth="1"/>
    <col min="9706" max="9706" width="8" style="1034" customWidth="1"/>
    <col min="9707" max="9714" width="11" style="1034" customWidth="1"/>
    <col min="9715" max="9716" width="14.42578125" style="1034" customWidth="1"/>
    <col min="9717" max="9717" width="37.42578125" style="1034" customWidth="1"/>
    <col min="9718" max="9719" width="11" style="1034" customWidth="1"/>
    <col min="9720" max="9729" width="9.85546875" style="1034" customWidth="1"/>
    <col min="9730" max="9733" width="11" style="1034" customWidth="1"/>
    <col min="9734" max="9734" width="14.42578125" style="1034" customWidth="1"/>
    <col min="9735" max="9735" width="4.140625" style="1034" customWidth="1"/>
    <col min="9736" max="9736" width="13.42578125" style="1034" customWidth="1"/>
    <col min="9737" max="9737" width="28.140625" style="1034" customWidth="1"/>
    <col min="9738" max="9738" width="11" style="1034" customWidth="1"/>
    <col min="9739" max="9739" width="14.42578125" style="1034" customWidth="1"/>
    <col min="9740" max="9740" width="4.140625" style="1034" customWidth="1"/>
    <col min="9741" max="9742" width="11" style="1034" customWidth="1"/>
    <col min="9743" max="9743" width="14.42578125" style="1034" customWidth="1"/>
    <col min="9744" max="9744" width="4.140625" style="1034" customWidth="1"/>
    <col min="9745" max="9745" width="14.42578125" style="1034" customWidth="1"/>
    <col min="9746" max="9941" width="11" style="1034"/>
    <col min="9942" max="9942" width="43" style="1034" customWidth="1"/>
    <col min="9943" max="9950" width="8.5703125" style="1034" customWidth="1"/>
    <col min="9951" max="9951" width="28.42578125" style="1034" customWidth="1"/>
    <col min="9952" max="9952" width="5.5703125" style="1034" customWidth="1"/>
    <col min="9953" max="9954" width="7.5703125" style="1034" customWidth="1"/>
    <col min="9955" max="9960" width="8" style="1034" customWidth="1"/>
    <col min="9961" max="9961" width="8.140625" style="1034" customWidth="1"/>
    <col min="9962" max="9962" width="8" style="1034" customWidth="1"/>
    <col min="9963" max="9970" width="11" style="1034" customWidth="1"/>
    <col min="9971" max="9972" width="14.42578125" style="1034" customWidth="1"/>
    <col min="9973" max="9973" width="37.42578125" style="1034" customWidth="1"/>
    <col min="9974" max="9975" width="11" style="1034" customWidth="1"/>
    <col min="9976" max="9985" width="9.85546875" style="1034" customWidth="1"/>
    <col min="9986" max="9989" width="11" style="1034" customWidth="1"/>
    <col min="9990" max="9990" width="14.42578125" style="1034" customWidth="1"/>
    <col min="9991" max="9991" width="4.140625" style="1034" customWidth="1"/>
    <col min="9992" max="9992" width="13.42578125" style="1034" customWidth="1"/>
    <col min="9993" max="9993" width="28.140625" style="1034" customWidth="1"/>
    <col min="9994" max="9994" width="11" style="1034" customWidth="1"/>
    <col min="9995" max="9995" width="14.42578125" style="1034" customWidth="1"/>
    <col min="9996" max="9996" width="4.140625" style="1034" customWidth="1"/>
    <col min="9997" max="9998" width="11" style="1034" customWidth="1"/>
    <col min="9999" max="9999" width="14.42578125" style="1034" customWidth="1"/>
    <col min="10000" max="10000" width="4.140625" style="1034" customWidth="1"/>
    <col min="10001" max="10001" width="14.42578125" style="1034" customWidth="1"/>
    <col min="10002" max="10197" width="11" style="1034"/>
    <col min="10198" max="10198" width="43" style="1034" customWidth="1"/>
    <col min="10199" max="10206" width="8.5703125" style="1034" customWidth="1"/>
    <col min="10207" max="10207" width="28.42578125" style="1034" customWidth="1"/>
    <col min="10208" max="10208" width="5.5703125" style="1034" customWidth="1"/>
    <col min="10209" max="10210" width="7.5703125" style="1034" customWidth="1"/>
    <col min="10211" max="10216" width="8" style="1034" customWidth="1"/>
    <col min="10217" max="10217" width="8.140625" style="1034" customWidth="1"/>
    <col min="10218" max="10218" width="8" style="1034" customWidth="1"/>
    <col min="10219" max="10226" width="11" style="1034" customWidth="1"/>
    <col min="10227" max="10228" width="14.42578125" style="1034" customWidth="1"/>
    <col min="10229" max="10229" width="37.42578125" style="1034" customWidth="1"/>
    <col min="10230" max="10231" width="11" style="1034" customWidth="1"/>
    <col min="10232" max="10241" width="9.85546875" style="1034" customWidth="1"/>
    <col min="10242" max="10245" width="11" style="1034" customWidth="1"/>
    <col min="10246" max="10246" width="14.42578125" style="1034" customWidth="1"/>
    <col min="10247" max="10247" width="4.140625" style="1034" customWidth="1"/>
    <col min="10248" max="10248" width="13.42578125" style="1034" customWidth="1"/>
    <col min="10249" max="10249" width="28.140625" style="1034" customWidth="1"/>
    <col min="10250" max="10250" width="11" style="1034" customWidth="1"/>
    <col min="10251" max="10251" width="14.42578125" style="1034" customWidth="1"/>
    <col min="10252" max="10252" width="4.140625" style="1034" customWidth="1"/>
    <col min="10253" max="10254" width="11" style="1034" customWidth="1"/>
    <col min="10255" max="10255" width="14.42578125" style="1034" customWidth="1"/>
    <col min="10256" max="10256" width="4.140625" style="1034" customWidth="1"/>
    <col min="10257" max="10257" width="14.42578125" style="1034" customWidth="1"/>
    <col min="10258" max="10453" width="11" style="1034"/>
    <col min="10454" max="10454" width="43" style="1034" customWidth="1"/>
    <col min="10455" max="10462" width="8.5703125" style="1034" customWidth="1"/>
    <col min="10463" max="10463" width="28.42578125" style="1034" customWidth="1"/>
    <col min="10464" max="10464" width="5.5703125" style="1034" customWidth="1"/>
    <col min="10465" max="10466" width="7.5703125" style="1034" customWidth="1"/>
    <col min="10467" max="10472" width="8" style="1034" customWidth="1"/>
    <col min="10473" max="10473" width="8.140625" style="1034" customWidth="1"/>
    <col min="10474" max="10474" width="8" style="1034" customWidth="1"/>
    <col min="10475" max="10482" width="11" style="1034" customWidth="1"/>
    <col min="10483" max="10484" width="14.42578125" style="1034" customWidth="1"/>
    <col min="10485" max="10485" width="37.42578125" style="1034" customWidth="1"/>
    <col min="10486" max="10487" width="11" style="1034" customWidth="1"/>
    <col min="10488" max="10497" width="9.85546875" style="1034" customWidth="1"/>
    <col min="10498" max="10501" width="11" style="1034" customWidth="1"/>
    <col min="10502" max="10502" width="14.42578125" style="1034" customWidth="1"/>
    <col min="10503" max="10503" width="4.140625" style="1034" customWidth="1"/>
    <col min="10504" max="10504" width="13.42578125" style="1034" customWidth="1"/>
    <col min="10505" max="10505" width="28.140625" style="1034" customWidth="1"/>
    <col min="10506" max="10506" width="11" style="1034" customWidth="1"/>
    <col min="10507" max="10507" width="14.42578125" style="1034" customWidth="1"/>
    <col min="10508" max="10508" width="4.140625" style="1034" customWidth="1"/>
    <col min="10509" max="10510" width="11" style="1034" customWidth="1"/>
    <col min="10511" max="10511" width="14.42578125" style="1034" customWidth="1"/>
    <col min="10512" max="10512" width="4.140625" style="1034" customWidth="1"/>
    <col min="10513" max="10513" width="14.42578125" style="1034" customWidth="1"/>
    <col min="10514" max="10709" width="11" style="1034"/>
    <col min="10710" max="10710" width="43" style="1034" customWidth="1"/>
    <col min="10711" max="10718" width="8.5703125" style="1034" customWidth="1"/>
    <col min="10719" max="10719" width="28.42578125" style="1034" customWidth="1"/>
    <col min="10720" max="10720" width="5.5703125" style="1034" customWidth="1"/>
    <col min="10721" max="10722" width="7.5703125" style="1034" customWidth="1"/>
    <col min="10723" max="10728" width="8" style="1034" customWidth="1"/>
    <col min="10729" max="10729" width="8.140625" style="1034" customWidth="1"/>
    <col min="10730" max="10730" width="8" style="1034" customWidth="1"/>
    <col min="10731" max="10738" width="11" style="1034" customWidth="1"/>
    <col min="10739" max="10740" width="14.42578125" style="1034" customWidth="1"/>
    <col min="10741" max="10741" width="37.42578125" style="1034" customWidth="1"/>
    <col min="10742" max="10743" width="11" style="1034" customWidth="1"/>
    <col min="10744" max="10753" width="9.85546875" style="1034" customWidth="1"/>
    <col min="10754" max="10757" width="11" style="1034" customWidth="1"/>
    <col min="10758" max="10758" width="14.42578125" style="1034" customWidth="1"/>
    <col min="10759" max="10759" width="4.140625" style="1034" customWidth="1"/>
    <col min="10760" max="10760" width="13.42578125" style="1034" customWidth="1"/>
    <col min="10761" max="10761" width="28.140625" style="1034" customWidth="1"/>
    <col min="10762" max="10762" width="11" style="1034" customWidth="1"/>
    <col min="10763" max="10763" width="14.42578125" style="1034" customWidth="1"/>
    <col min="10764" max="10764" width="4.140625" style="1034" customWidth="1"/>
    <col min="10765" max="10766" width="11" style="1034" customWidth="1"/>
    <col min="10767" max="10767" width="14.42578125" style="1034" customWidth="1"/>
    <col min="10768" max="10768" width="4.140625" style="1034" customWidth="1"/>
    <col min="10769" max="10769" width="14.42578125" style="1034" customWidth="1"/>
    <col min="10770" max="10965" width="11" style="1034"/>
    <col min="10966" max="10966" width="43" style="1034" customWidth="1"/>
    <col min="10967" max="10974" width="8.5703125" style="1034" customWidth="1"/>
    <col min="10975" max="10975" width="28.42578125" style="1034" customWidth="1"/>
    <col min="10976" max="10976" width="5.5703125" style="1034" customWidth="1"/>
    <col min="10977" max="10978" width="7.5703125" style="1034" customWidth="1"/>
    <col min="10979" max="10984" width="8" style="1034" customWidth="1"/>
    <col min="10985" max="10985" width="8.140625" style="1034" customWidth="1"/>
    <col min="10986" max="10986" width="8" style="1034" customWidth="1"/>
    <col min="10987" max="10994" width="11" style="1034" customWidth="1"/>
    <col min="10995" max="10996" width="14.42578125" style="1034" customWidth="1"/>
    <col min="10997" max="10997" width="37.42578125" style="1034" customWidth="1"/>
    <col min="10998" max="10999" width="11" style="1034" customWidth="1"/>
    <col min="11000" max="11009" width="9.85546875" style="1034" customWidth="1"/>
    <col min="11010" max="11013" width="11" style="1034" customWidth="1"/>
    <col min="11014" max="11014" width="14.42578125" style="1034" customWidth="1"/>
    <col min="11015" max="11015" width="4.140625" style="1034" customWidth="1"/>
    <col min="11016" max="11016" width="13.42578125" style="1034" customWidth="1"/>
    <col min="11017" max="11017" width="28.140625" style="1034" customWidth="1"/>
    <col min="11018" max="11018" width="11" style="1034" customWidth="1"/>
    <col min="11019" max="11019" width="14.42578125" style="1034" customWidth="1"/>
    <col min="11020" max="11020" width="4.140625" style="1034" customWidth="1"/>
    <col min="11021" max="11022" width="11" style="1034" customWidth="1"/>
    <col min="11023" max="11023" width="14.42578125" style="1034" customWidth="1"/>
    <col min="11024" max="11024" width="4.140625" style="1034" customWidth="1"/>
    <col min="11025" max="11025" width="14.42578125" style="1034" customWidth="1"/>
    <col min="11026" max="11221" width="11" style="1034"/>
    <col min="11222" max="11222" width="43" style="1034" customWidth="1"/>
    <col min="11223" max="11230" width="8.5703125" style="1034" customWidth="1"/>
    <col min="11231" max="11231" width="28.42578125" style="1034" customWidth="1"/>
    <col min="11232" max="11232" width="5.5703125" style="1034" customWidth="1"/>
    <col min="11233" max="11234" width="7.5703125" style="1034" customWidth="1"/>
    <col min="11235" max="11240" width="8" style="1034" customWidth="1"/>
    <col min="11241" max="11241" width="8.140625" style="1034" customWidth="1"/>
    <col min="11242" max="11242" width="8" style="1034" customWidth="1"/>
    <col min="11243" max="11250" width="11" style="1034" customWidth="1"/>
    <col min="11251" max="11252" width="14.42578125" style="1034" customWidth="1"/>
    <col min="11253" max="11253" width="37.42578125" style="1034" customWidth="1"/>
    <col min="11254" max="11255" width="11" style="1034" customWidth="1"/>
    <col min="11256" max="11265" width="9.85546875" style="1034" customWidth="1"/>
    <col min="11266" max="11269" width="11" style="1034" customWidth="1"/>
    <col min="11270" max="11270" width="14.42578125" style="1034" customWidth="1"/>
    <col min="11271" max="11271" width="4.140625" style="1034" customWidth="1"/>
    <col min="11272" max="11272" width="13.42578125" style="1034" customWidth="1"/>
    <col min="11273" max="11273" width="28.140625" style="1034" customWidth="1"/>
    <col min="11274" max="11274" width="11" style="1034" customWidth="1"/>
    <col min="11275" max="11275" width="14.42578125" style="1034" customWidth="1"/>
    <col min="11276" max="11276" width="4.140625" style="1034" customWidth="1"/>
    <col min="11277" max="11278" width="11" style="1034" customWidth="1"/>
    <col min="11279" max="11279" width="14.42578125" style="1034" customWidth="1"/>
    <col min="11280" max="11280" width="4.140625" style="1034" customWidth="1"/>
    <col min="11281" max="11281" width="14.42578125" style="1034" customWidth="1"/>
    <col min="11282" max="11477" width="11" style="1034"/>
    <col min="11478" max="11478" width="43" style="1034" customWidth="1"/>
    <col min="11479" max="11486" width="8.5703125" style="1034" customWidth="1"/>
    <col min="11487" max="11487" width="28.42578125" style="1034" customWidth="1"/>
    <col min="11488" max="11488" width="5.5703125" style="1034" customWidth="1"/>
    <col min="11489" max="11490" width="7.5703125" style="1034" customWidth="1"/>
    <col min="11491" max="11496" width="8" style="1034" customWidth="1"/>
    <col min="11497" max="11497" width="8.140625" style="1034" customWidth="1"/>
    <col min="11498" max="11498" width="8" style="1034" customWidth="1"/>
    <col min="11499" max="11506" width="11" style="1034" customWidth="1"/>
    <col min="11507" max="11508" width="14.42578125" style="1034" customWidth="1"/>
    <col min="11509" max="11509" width="37.42578125" style="1034" customWidth="1"/>
    <col min="11510" max="11511" width="11" style="1034" customWidth="1"/>
    <col min="11512" max="11521" width="9.85546875" style="1034" customWidth="1"/>
    <col min="11522" max="11525" width="11" style="1034" customWidth="1"/>
    <col min="11526" max="11526" width="14.42578125" style="1034" customWidth="1"/>
    <col min="11527" max="11527" width="4.140625" style="1034" customWidth="1"/>
    <col min="11528" max="11528" width="13.42578125" style="1034" customWidth="1"/>
    <col min="11529" max="11529" width="28.140625" style="1034" customWidth="1"/>
    <col min="11530" max="11530" width="11" style="1034" customWidth="1"/>
    <col min="11531" max="11531" width="14.42578125" style="1034" customWidth="1"/>
    <col min="11532" max="11532" width="4.140625" style="1034" customWidth="1"/>
    <col min="11533" max="11534" width="11" style="1034" customWidth="1"/>
    <col min="11535" max="11535" width="14.42578125" style="1034" customWidth="1"/>
    <col min="11536" max="11536" width="4.140625" style="1034" customWidth="1"/>
    <col min="11537" max="11537" width="14.42578125" style="1034" customWidth="1"/>
    <col min="11538" max="11733" width="11" style="1034"/>
    <col min="11734" max="11734" width="43" style="1034" customWidth="1"/>
    <col min="11735" max="11742" width="8.5703125" style="1034" customWidth="1"/>
    <col min="11743" max="11743" width="28.42578125" style="1034" customWidth="1"/>
    <col min="11744" max="11744" width="5.5703125" style="1034" customWidth="1"/>
    <col min="11745" max="11746" width="7.5703125" style="1034" customWidth="1"/>
    <col min="11747" max="11752" width="8" style="1034" customWidth="1"/>
    <col min="11753" max="11753" width="8.140625" style="1034" customWidth="1"/>
    <col min="11754" max="11754" width="8" style="1034" customWidth="1"/>
    <col min="11755" max="11762" width="11" style="1034" customWidth="1"/>
    <col min="11763" max="11764" width="14.42578125" style="1034" customWidth="1"/>
    <col min="11765" max="11765" width="37.42578125" style="1034" customWidth="1"/>
    <col min="11766" max="11767" width="11" style="1034" customWidth="1"/>
    <col min="11768" max="11777" width="9.85546875" style="1034" customWidth="1"/>
    <col min="11778" max="11781" width="11" style="1034" customWidth="1"/>
    <col min="11782" max="11782" width="14.42578125" style="1034" customWidth="1"/>
    <col min="11783" max="11783" width="4.140625" style="1034" customWidth="1"/>
    <col min="11784" max="11784" width="13.42578125" style="1034" customWidth="1"/>
    <col min="11785" max="11785" width="28.140625" style="1034" customWidth="1"/>
    <col min="11786" max="11786" width="11" style="1034" customWidth="1"/>
    <col min="11787" max="11787" width="14.42578125" style="1034" customWidth="1"/>
    <col min="11788" max="11788" width="4.140625" style="1034" customWidth="1"/>
    <col min="11789" max="11790" width="11" style="1034" customWidth="1"/>
    <col min="11791" max="11791" width="14.42578125" style="1034" customWidth="1"/>
    <col min="11792" max="11792" width="4.140625" style="1034" customWidth="1"/>
    <col min="11793" max="11793" width="14.42578125" style="1034" customWidth="1"/>
    <col min="11794" max="11989" width="11" style="1034"/>
    <col min="11990" max="11990" width="43" style="1034" customWidth="1"/>
    <col min="11991" max="11998" width="8.5703125" style="1034" customWidth="1"/>
    <col min="11999" max="11999" width="28.42578125" style="1034" customWidth="1"/>
    <col min="12000" max="12000" width="5.5703125" style="1034" customWidth="1"/>
    <col min="12001" max="12002" width="7.5703125" style="1034" customWidth="1"/>
    <col min="12003" max="12008" width="8" style="1034" customWidth="1"/>
    <col min="12009" max="12009" width="8.140625" style="1034" customWidth="1"/>
    <col min="12010" max="12010" width="8" style="1034" customWidth="1"/>
    <col min="12011" max="12018" width="11" style="1034" customWidth="1"/>
    <col min="12019" max="12020" width="14.42578125" style="1034" customWidth="1"/>
    <col min="12021" max="12021" width="37.42578125" style="1034" customWidth="1"/>
    <col min="12022" max="12023" width="11" style="1034" customWidth="1"/>
    <col min="12024" max="12033" width="9.85546875" style="1034" customWidth="1"/>
    <col min="12034" max="12037" width="11" style="1034" customWidth="1"/>
    <col min="12038" max="12038" width="14.42578125" style="1034" customWidth="1"/>
    <col min="12039" max="12039" width="4.140625" style="1034" customWidth="1"/>
    <col min="12040" max="12040" width="13.42578125" style="1034" customWidth="1"/>
    <col min="12041" max="12041" width="28.140625" style="1034" customWidth="1"/>
    <col min="12042" max="12042" width="11" style="1034" customWidth="1"/>
    <col min="12043" max="12043" width="14.42578125" style="1034" customWidth="1"/>
    <col min="12044" max="12044" width="4.140625" style="1034" customWidth="1"/>
    <col min="12045" max="12046" width="11" style="1034" customWidth="1"/>
    <col min="12047" max="12047" width="14.42578125" style="1034" customWidth="1"/>
    <col min="12048" max="12048" width="4.140625" style="1034" customWidth="1"/>
    <col min="12049" max="12049" width="14.42578125" style="1034" customWidth="1"/>
    <col min="12050" max="12245" width="11" style="1034"/>
    <col min="12246" max="12246" width="43" style="1034" customWidth="1"/>
    <col min="12247" max="12254" width="8.5703125" style="1034" customWidth="1"/>
    <col min="12255" max="12255" width="28.42578125" style="1034" customWidth="1"/>
    <col min="12256" max="12256" width="5.5703125" style="1034" customWidth="1"/>
    <col min="12257" max="12258" width="7.5703125" style="1034" customWidth="1"/>
    <col min="12259" max="12264" width="8" style="1034" customWidth="1"/>
    <col min="12265" max="12265" width="8.140625" style="1034" customWidth="1"/>
    <col min="12266" max="12266" width="8" style="1034" customWidth="1"/>
    <col min="12267" max="12274" width="11" style="1034" customWidth="1"/>
    <col min="12275" max="12276" width="14.42578125" style="1034" customWidth="1"/>
    <col min="12277" max="12277" width="37.42578125" style="1034" customWidth="1"/>
    <col min="12278" max="12279" width="11" style="1034" customWidth="1"/>
    <col min="12280" max="12289" width="9.85546875" style="1034" customWidth="1"/>
    <col min="12290" max="12293" width="11" style="1034" customWidth="1"/>
    <col min="12294" max="12294" width="14.42578125" style="1034" customWidth="1"/>
    <col min="12295" max="12295" width="4.140625" style="1034" customWidth="1"/>
    <col min="12296" max="12296" width="13.42578125" style="1034" customWidth="1"/>
    <col min="12297" max="12297" width="28.140625" style="1034" customWidth="1"/>
    <col min="12298" max="12298" width="11" style="1034" customWidth="1"/>
    <col min="12299" max="12299" width="14.42578125" style="1034" customWidth="1"/>
    <col min="12300" max="12300" width="4.140625" style="1034" customWidth="1"/>
    <col min="12301" max="12302" width="11" style="1034" customWidth="1"/>
    <col min="12303" max="12303" width="14.42578125" style="1034" customWidth="1"/>
    <col min="12304" max="12304" width="4.140625" style="1034" customWidth="1"/>
    <col min="12305" max="12305" width="14.42578125" style="1034" customWidth="1"/>
    <col min="12306" max="12501" width="11" style="1034"/>
    <col min="12502" max="12502" width="43" style="1034" customWidth="1"/>
    <col min="12503" max="12510" width="8.5703125" style="1034" customWidth="1"/>
    <col min="12511" max="12511" width="28.42578125" style="1034" customWidth="1"/>
    <col min="12512" max="12512" width="5.5703125" style="1034" customWidth="1"/>
    <col min="12513" max="12514" width="7.5703125" style="1034" customWidth="1"/>
    <col min="12515" max="12520" width="8" style="1034" customWidth="1"/>
    <col min="12521" max="12521" width="8.140625" style="1034" customWidth="1"/>
    <col min="12522" max="12522" width="8" style="1034" customWidth="1"/>
    <col min="12523" max="12530" width="11" style="1034" customWidth="1"/>
    <col min="12531" max="12532" width="14.42578125" style="1034" customWidth="1"/>
    <col min="12533" max="12533" width="37.42578125" style="1034" customWidth="1"/>
    <col min="12534" max="12535" width="11" style="1034" customWidth="1"/>
    <col min="12536" max="12545" width="9.85546875" style="1034" customWidth="1"/>
    <col min="12546" max="12549" width="11" style="1034" customWidth="1"/>
    <col min="12550" max="12550" width="14.42578125" style="1034" customWidth="1"/>
    <col min="12551" max="12551" width="4.140625" style="1034" customWidth="1"/>
    <col min="12552" max="12552" width="13.42578125" style="1034" customWidth="1"/>
    <col min="12553" max="12553" width="28.140625" style="1034" customWidth="1"/>
    <col min="12554" max="12554" width="11" style="1034" customWidth="1"/>
    <col min="12555" max="12555" width="14.42578125" style="1034" customWidth="1"/>
    <col min="12556" max="12556" width="4.140625" style="1034" customWidth="1"/>
    <col min="12557" max="12558" width="11" style="1034" customWidth="1"/>
    <col min="12559" max="12559" width="14.42578125" style="1034" customWidth="1"/>
    <col min="12560" max="12560" width="4.140625" style="1034" customWidth="1"/>
    <col min="12561" max="12561" width="14.42578125" style="1034" customWidth="1"/>
    <col min="12562" max="12757" width="11" style="1034"/>
    <col min="12758" max="12758" width="43" style="1034" customWidth="1"/>
    <col min="12759" max="12766" width="8.5703125" style="1034" customWidth="1"/>
    <col min="12767" max="12767" width="28.42578125" style="1034" customWidth="1"/>
    <col min="12768" max="12768" width="5.5703125" style="1034" customWidth="1"/>
    <col min="12769" max="12770" width="7.5703125" style="1034" customWidth="1"/>
    <col min="12771" max="12776" width="8" style="1034" customWidth="1"/>
    <col min="12777" max="12777" width="8.140625" style="1034" customWidth="1"/>
    <col min="12778" max="12778" width="8" style="1034" customWidth="1"/>
    <col min="12779" max="12786" width="11" style="1034" customWidth="1"/>
    <col min="12787" max="12788" width="14.42578125" style="1034" customWidth="1"/>
    <col min="12789" max="12789" width="37.42578125" style="1034" customWidth="1"/>
    <col min="12790" max="12791" width="11" style="1034" customWidth="1"/>
    <col min="12792" max="12801" width="9.85546875" style="1034" customWidth="1"/>
    <col min="12802" max="12805" width="11" style="1034" customWidth="1"/>
    <col min="12806" max="12806" width="14.42578125" style="1034" customWidth="1"/>
    <col min="12807" max="12807" width="4.140625" style="1034" customWidth="1"/>
    <col min="12808" max="12808" width="13.42578125" style="1034" customWidth="1"/>
    <col min="12809" max="12809" width="28.140625" style="1034" customWidth="1"/>
    <col min="12810" max="12810" width="11" style="1034" customWidth="1"/>
    <col min="12811" max="12811" width="14.42578125" style="1034" customWidth="1"/>
    <col min="12812" max="12812" width="4.140625" style="1034" customWidth="1"/>
    <col min="12813" max="12814" width="11" style="1034" customWidth="1"/>
    <col min="12815" max="12815" width="14.42578125" style="1034" customWidth="1"/>
    <col min="12816" max="12816" width="4.140625" style="1034" customWidth="1"/>
    <col min="12817" max="12817" width="14.42578125" style="1034" customWidth="1"/>
    <col min="12818" max="13013" width="11" style="1034"/>
    <col min="13014" max="13014" width="43" style="1034" customWidth="1"/>
    <col min="13015" max="13022" width="8.5703125" style="1034" customWidth="1"/>
    <col min="13023" max="13023" width="28.42578125" style="1034" customWidth="1"/>
    <col min="13024" max="13024" width="5.5703125" style="1034" customWidth="1"/>
    <col min="13025" max="13026" width="7.5703125" style="1034" customWidth="1"/>
    <col min="13027" max="13032" width="8" style="1034" customWidth="1"/>
    <col min="13033" max="13033" width="8.140625" style="1034" customWidth="1"/>
    <col min="13034" max="13034" width="8" style="1034" customWidth="1"/>
    <col min="13035" max="13042" width="11" style="1034" customWidth="1"/>
    <col min="13043" max="13044" width="14.42578125" style="1034" customWidth="1"/>
    <col min="13045" max="13045" width="37.42578125" style="1034" customWidth="1"/>
    <col min="13046" max="13047" width="11" style="1034" customWidth="1"/>
    <col min="13048" max="13057" width="9.85546875" style="1034" customWidth="1"/>
    <col min="13058" max="13061" width="11" style="1034" customWidth="1"/>
    <col min="13062" max="13062" width="14.42578125" style="1034" customWidth="1"/>
    <col min="13063" max="13063" width="4.140625" style="1034" customWidth="1"/>
    <col min="13064" max="13064" width="13.42578125" style="1034" customWidth="1"/>
    <col min="13065" max="13065" width="28.140625" style="1034" customWidth="1"/>
    <col min="13066" max="13066" width="11" style="1034" customWidth="1"/>
    <col min="13067" max="13067" width="14.42578125" style="1034" customWidth="1"/>
    <col min="13068" max="13068" width="4.140625" style="1034" customWidth="1"/>
    <col min="13069" max="13070" width="11" style="1034" customWidth="1"/>
    <col min="13071" max="13071" width="14.42578125" style="1034" customWidth="1"/>
    <col min="13072" max="13072" width="4.140625" style="1034" customWidth="1"/>
    <col min="13073" max="13073" width="14.42578125" style="1034" customWidth="1"/>
    <col min="13074" max="13269" width="11" style="1034"/>
    <col min="13270" max="13270" width="43" style="1034" customWidth="1"/>
    <col min="13271" max="13278" width="8.5703125" style="1034" customWidth="1"/>
    <col min="13279" max="13279" width="28.42578125" style="1034" customWidth="1"/>
    <col min="13280" max="13280" width="5.5703125" style="1034" customWidth="1"/>
    <col min="13281" max="13282" width="7.5703125" style="1034" customWidth="1"/>
    <col min="13283" max="13288" width="8" style="1034" customWidth="1"/>
    <col min="13289" max="13289" width="8.140625" style="1034" customWidth="1"/>
    <col min="13290" max="13290" width="8" style="1034" customWidth="1"/>
    <col min="13291" max="13298" width="11" style="1034" customWidth="1"/>
    <col min="13299" max="13300" width="14.42578125" style="1034" customWidth="1"/>
    <col min="13301" max="13301" width="37.42578125" style="1034" customWidth="1"/>
    <col min="13302" max="13303" width="11" style="1034" customWidth="1"/>
    <col min="13304" max="13313" width="9.85546875" style="1034" customWidth="1"/>
    <col min="13314" max="13317" width="11" style="1034" customWidth="1"/>
    <col min="13318" max="13318" width="14.42578125" style="1034" customWidth="1"/>
    <col min="13319" max="13319" width="4.140625" style="1034" customWidth="1"/>
    <col min="13320" max="13320" width="13.42578125" style="1034" customWidth="1"/>
    <col min="13321" max="13321" width="28.140625" style="1034" customWidth="1"/>
    <col min="13322" max="13322" width="11" style="1034" customWidth="1"/>
    <col min="13323" max="13323" width="14.42578125" style="1034" customWidth="1"/>
    <col min="13324" max="13324" width="4.140625" style="1034" customWidth="1"/>
    <col min="13325" max="13326" width="11" style="1034" customWidth="1"/>
    <col min="13327" max="13327" width="14.42578125" style="1034" customWidth="1"/>
    <col min="13328" max="13328" width="4.140625" style="1034" customWidth="1"/>
    <col min="13329" max="13329" width="14.42578125" style="1034" customWidth="1"/>
    <col min="13330" max="13525" width="11" style="1034"/>
    <col min="13526" max="13526" width="43" style="1034" customWidth="1"/>
    <col min="13527" max="13534" width="8.5703125" style="1034" customWidth="1"/>
    <col min="13535" max="13535" width="28.42578125" style="1034" customWidth="1"/>
    <col min="13536" max="13536" width="5.5703125" style="1034" customWidth="1"/>
    <col min="13537" max="13538" width="7.5703125" style="1034" customWidth="1"/>
    <col min="13539" max="13544" width="8" style="1034" customWidth="1"/>
    <col min="13545" max="13545" width="8.140625" style="1034" customWidth="1"/>
    <col min="13546" max="13546" width="8" style="1034" customWidth="1"/>
    <col min="13547" max="13554" width="11" style="1034" customWidth="1"/>
    <col min="13555" max="13556" width="14.42578125" style="1034" customWidth="1"/>
    <col min="13557" max="13557" width="37.42578125" style="1034" customWidth="1"/>
    <col min="13558" max="13559" width="11" style="1034" customWidth="1"/>
    <col min="13560" max="13569" width="9.85546875" style="1034" customWidth="1"/>
    <col min="13570" max="13573" width="11" style="1034" customWidth="1"/>
    <col min="13574" max="13574" width="14.42578125" style="1034" customWidth="1"/>
    <col min="13575" max="13575" width="4.140625" style="1034" customWidth="1"/>
    <col min="13576" max="13576" width="13.42578125" style="1034" customWidth="1"/>
    <col min="13577" max="13577" width="28.140625" style="1034" customWidth="1"/>
    <col min="13578" max="13578" width="11" style="1034" customWidth="1"/>
    <col min="13579" max="13579" width="14.42578125" style="1034" customWidth="1"/>
    <col min="13580" max="13580" width="4.140625" style="1034" customWidth="1"/>
    <col min="13581" max="13582" width="11" style="1034" customWidth="1"/>
    <col min="13583" max="13583" width="14.42578125" style="1034" customWidth="1"/>
    <col min="13584" max="13584" width="4.140625" style="1034" customWidth="1"/>
    <col min="13585" max="13585" width="14.42578125" style="1034" customWidth="1"/>
    <col min="13586" max="13781" width="11" style="1034"/>
    <col min="13782" max="13782" width="43" style="1034" customWidth="1"/>
    <col min="13783" max="13790" width="8.5703125" style="1034" customWidth="1"/>
    <col min="13791" max="13791" width="28.42578125" style="1034" customWidth="1"/>
    <col min="13792" max="13792" width="5.5703125" style="1034" customWidth="1"/>
    <col min="13793" max="13794" width="7.5703125" style="1034" customWidth="1"/>
    <col min="13795" max="13800" width="8" style="1034" customWidth="1"/>
    <col min="13801" max="13801" width="8.140625" style="1034" customWidth="1"/>
    <col min="13802" max="13802" width="8" style="1034" customWidth="1"/>
    <col min="13803" max="13810" width="11" style="1034" customWidth="1"/>
    <col min="13811" max="13812" width="14.42578125" style="1034" customWidth="1"/>
    <col min="13813" max="13813" width="37.42578125" style="1034" customWidth="1"/>
    <col min="13814" max="13815" width="11" style="1034" customWidth="1"/>
    <col min="13816" max="13825" width="9.85546875" style="1034" customWidth="1"/>
    <col min="13826" max="13829" width="11" style="1034" customWidth="1"/>
    <col min="13830" max="13830" width="14.42578125" style="1034" customWidth="1"/>
    <col min="13831" max="13831" width="4.140625" style="1034" customWidth="1"/>
    <col min="13832" max="13832" width="13.42578125" style="1034" customWidth="1"/>
    <col min="13833" max="13833" width="28.140625" style="1034" customWidth="1"/>
    <col min="13834" max="13834" width="11" style="1034" customWidth="1"/>
    <col min="13835" max="13835" width="14.42578125" style="1034" customWidth="1"/>
    <col min="13836" max="13836" width="4.140625" style="1034" customWidth="1"/>
    <col min="13837" max="13838" width="11" style="1034" customWidth="1"/>
    <col min="13839" max="13839" width="14.42578125" style="1034" customWidth="1"/>
    <col min="13840" max="13840" width="4.140625" style="1034" customWidth="1"/>
    <col min="13841" max="13841" width="14.42578125" style="1034" customWidth="1"/>
    <col min="13842" max="14037" width="11" style="1034"/>
    <col min="14038" max="14038" width="43" style="1034" customWidth="1"/>
    <col min="14039" max="14046" width="8.5703125" style="1034" customWidth="1"/>
    <col min="14047" max="14047" width="28.42578125" style="1034" customWidth="1"/>
    <col min="14048" max="14048" width="5.5703125" style="1034" customWidth="1"/>
    <col min="14049" max="14050" width="7.5703125" style="1034" customWidth="1"/>
    <col min="14051" max="14056" width="8" style="1034" customWidth="1"/>
    <col min="14057" max="14057" width="8.140625" style="1034" customWidth="1"/>
    <col min="14058" max="14058" width="8" style="1034" customWidth="1"/>
    <col min="14059" max="14066" width="11" style="1034" customWidth="1"/>
    <col min="14067" max="14068" width="14.42578125" style="1034" customWidth="1"/>
    <col min="14069" max="14069" width="37.42578125" style="1034" customWidth="1"/>
    <col min="14070" max="14071" width="11" style="1034" customWidth="1"/>
    <col min="14072" max="14081" width="9.85546875" style="1034" customWidth="1"/>
    <col min="14082" max="14085" width="11" style="1034" customWidth="1"/>
    <col min="14086" max="14086" width="14.42578125" style="1034" customWidth="1"/>
    <col min="14087" max="14087" width="4.140625" style="1034" customWidth="1"/>
    <col min="14088" max="14088" width="13.42578125" style="1034" customWidth="1"/>
    <col min="14089" max="14089" width="28.140625" style="1034" customWidth="1"/>
    <col min="14090" max="14090" width="11" style="1034" customWidth="1"/>
    <col min="14091" max="14091" width="14.42578125" style="1034" customWidth="1"/>
    <col min="14092" max="14092" width="4.140625" style="1034" customWidth="1"/>
    <col min="14093" max="14094" width="11" style="1034" customWidth="1"/>
    <col min="14095" max="14095" width="14.42578125" style="1034" customWidth="1"/>
    <col min="14096" max="14096" width="4.140625" style="1034" customWidth="1"/>
    <col min="14097" max="14097" width="14.42578125" style="1034" customWidth="1"/>
    <col min="14098" max="14293" width="11" style="1034"/>
    <col min="14294" max="14294" width="43" style="1034" customWidth="1"/>
    <col min="14295" max="14302" width="8.5703125" style="1034" customWidth="1"/>
    <col min="14303" max="14303" width="28.42578125" style="1034" customWidth="1"/>
    <col min="14304" max="14304" width="5.5703125" style="1034" customWidth="1"/>
    <col min="14305" max="14306" width="7.5703125" style="1034" customWidth="1"/>
    <col min="14307" max="14312" width="8" style="1034" customWidth="1"/>
    <col min="14313" max="14313" width="8.140625" style="1034" customWidth="1"/>
    <col min="14314" max="14314" width="8" style="1034" customWidth="1"/>
    <col min="14315" max="14322" width="11" style="1034" customWidth="1"/>
    <col min="14323" max="14324" width="14.42578125" style="1034" customWidth="1"/>
    <col min="14325" max="14325" width="37.42578125" style="1034" customWidth="1"/>
    <col min="14326" max="14327" width="11" style="1034" customWidth="1"/>
    <col min="14328" max="14337" width="9.85546875" style="1034" customWidth="1"/>
    <col min="14338" max="14341" width="11" style="1034" customWidth="1"/>
    <col min="14342" max="14342" width="14.42578125" style="1034" customWidth="1"/>
    <col min="14343" max="14343" width="4.140625" style="1034" customWidth="1"/>
    <col min="14344" max="14344" width="13.42578125" style="1034" customWidth="1"/>
    <col min="14345" max="14345" width="28.140625" style="1034" customWidth="1"/>
    <col min="14346" max="14346" width="11" style="1034" customWidth="1"/>
    <col min="14347" max="14347" width="14.42578125" style="1034" customWidth="1"/>
    <col min="14348" max="14348" width="4.140625" style="1034" customWidth="1"/>
    <col min="14349" max="14350" width="11" style="1034" customWidth="1"/>
    <col min="14351" max="14351" width="14.42578125" style="1034" customWidth="1"/>
    <col min="14352" max="14352" width="4.140625" style="1034" customWidth="1"/>
    <col min="14353" max="14353" width="14.42578125" style="1034" customWidth="1"/>
    <col min="14354" max="14549" width="11" style="1034"/>
    <col min="14550" max="14550" width="43" style="1034" customWidth="1"/>
    <col min="14551" max="14558" width="8.5703125" style="1034" customWidth="1"/>
    <col min="14559" max="14559" width="28.42578125" style="1034" customWidth="1"/>
    <col min="14560" max="14560" width="5.5703125" style="1034" customWidth="1"/>
    <col min="14561" max="14562" width="7.5703125" style="1034" customWidth="1"/>
    <col min="14563" max="14568" width="8" style="1034" customWidth="1"/>
    <col min="14569" max="14569" width="8.140625" style="1034" customWidth="1"/>
    <col min="14570" max="14570" width="8" style="1034" customWidth="1"/>
    <col min="14571" max="14578" width="11" style="1034" customWidth="1"/>
    <col min="14579" max="14580" width="14.42578125" style="1034" customWidth="1"/>
    <col min="14581" max="14581" width="37.42578125" style="1034" customWidth="1"/>
    <col min="14582" max="14583" width="11" style="1034" customWidth="1"/>
    <col min="14584" max="14593" width="9.85546875" style="1034" customWidth="1"/>
    <col min="14594" max="14597" width="11" style="1034" customWidth="1"/>
    <col min="14598" max="14598" width="14.42578125" style="1034" customWidth="1"/>
    <col min="14599" max="14599" width="4.140625" style="1034" customWidth="1"/>
    <col min="14600" max="14600" width="13.42578125" style="1034" customWidth="1"/>
    <col min="14601" max="14601" width="28.140625" style="1034" customWidth="1"/>
    <col min="14602" max="14602" width="11" style="1034" customWidth="1"/>
    <col min="14603" max="14603" width="14.42578125" style="1034" customWidth="1"/>
    <col min="14604" max="14604" width="4.140625" style="1034" customWidth="1"/>
    <col min="14605" max="14606" width="11" style="1034" customWidth="1"/>
    <col min="14607" max="14607" width="14.42578125" style="1034" customWidth="1"/>
    <col min="14608" max="14608" width="4.140625" style="1034" customWidth="1"/>
    <col min="14609" max="14609" width="14.42578125" style="1034" customWidth="1"/>
    <col min="14610" max="14805" width="11" style="1034"/>
    <col min="14806" max="14806" width="43" style="1034" customWidth="1"/>
    <col min="14807" max="14814" width="8.5703125" style="1034" customWidth="1"/>
    <col min="14815" max="14815" width="28.42578125" style="1034" customWidth="1"/>
    <col min="14816" max="14816" width="5.5703125" style="1034" customWidth="1"/>
    <col min="14817" max="14818" width="7.5703125" style="1034" customWidth="1"/>
    <col min="14819" max="14824" width="8" style="1034" customWidth="1"/>
    <col min="14825" max="14825" width="8.140625" style="1034" customWidth="1"/>
    <col min="14826" max="14826" width="8" style="1034" customWidth="1"/>
    <col min="14827" max="14834" width="11" style="1034" customWidth="1"/>
    <col min="14835" max="14836" width="14.42578125" style="1034" customWidth="1"/>
    <col min="14837" max="14837" width="37.42578125" style="1034" customWidth="1"/>
    <col min="14838" max="14839" width="11" style="1034" customWidth="1"/>
    <col min="14840" max="14849" width="9.85546875" style="1034" customWidth="1"/>
    <col min="14850" max="14853" width="11" style="1034" customWidth="1"/>
    <col min="14854" max="14854" width="14.42578125" style="1034" customWidth="1"/>
    <col min="14855" max="14855" width="4.140625" style="1034" customWidth="1"/>
    <col min="14856" max="14856" width="13.42578125" style="1034" customWidth="1"/>
    <col min="14857" max="14857" width="28.140625" style="1034" customWidth="1"/>
    <col min="14858" max="14858" width="11" style="1034" customWidth="1"/>
    <col min="14859" max="14859" width="14.42578125" style="1034" customWidth="1"/>
    <col min="14860" max="14860" width="4.140625" style="1034" customWidth="1"/>
    <col min="14861" max="14862" width="11" style="1034" customWidth="1"/>
    <col min="14863" max="14863" width="14.42578125" style="1034" customWidth="1"/>
    <col min="14864" max="14864" width="4.140625" style="1034" customWidth="1"/>
    <col min="14865" max="14865" width="14.42578125" style="1034" customWidth="1"/>
    <col min="14866" max="15061" width="11" style="1034"/>
    <col min="15062" max="15062" width="43" style="1034" customWidth="1"/>
    <col min="15063" max="15070" width="8.5703125" style="1034" customWidth="1"/>
    <col min="15071" max="15071" width="28.42578125" style="1034" customWidth="1"/>
    <col min="15072" max="15072" width="5.5703125" style="1034" customWidth="1"/>
    <col min="15073" max="15074" width="7.5703125" style="1034" customWidth="1"/>
    <col min="15075" max="15080" width="8" style="1034" customWidth="1"/>
    <col min="15081" max="15081" width="8.140625" style="1034" customWidth="1"/>
    <col min="15082" max="15082" width="8" style="1034" customWidth="1"/>
    <col min="15083" max="15090" width="11" style="1034" customWidth="1"/>
    <col min="15091" max="15092" width="14.42578125" style="1034" customWidth="1"/>
    <col min="15093" max="15093" width="37.42578125" style="1034" customWidth="1"/>
    <col min="15094" max="15095" width="11" style="1034" customWidth="1"/>
    <col min="15096" max="15105" width="9.85546875" style="1034" customWidth="1"/>
    <col min="15106" max="15109" width="11" style="1034" customWidth="1"/>
    <col min="15110" max="15110" width="14.42578125" style="1034" customWidth="1"/>
    <col min="15111" max="15111" width="4.140625" style="1034" customWidth="1"/>
    <col min="15112" max="15112" width="13.42578125" style="1034" customWidth="1"/>
    <col min="15113" max="15113" width="28.140625" style="1034" customWidth="1"/>
    <col min="15114" max="15114" width="11" style="1034" customWidth="1"/>
    <col min="15115" max="15115" width="14.42578125" style="1034" customWidth="1"/>
    <col min="15116" max="15116" width="4.140625" style="1034" customWidth="1"/>
    <col min="15117" max="15118" width="11" style="1034" customWidth="1"/>
    <col min="15119" max="15119" width="14.42578125" style="1034" customWidth="1"/>
    <col min="15120" max="15120" width="4.140625" style="1034" customWidth="1"/>
    <col min="15121" max="15121" width="14.42578125" style="1034" customWidth="1"/>
    <col min="15122" max="15317" width="11" style="1034"/>
    <col min="15318" max="15318" width="43" style="1034" customWidth="1"/>
    <col min="15319" max="15326" width="8.5703125" style="1034" customWidth="1"/>
    <col min="15327" max="15327" width="28.42578125" style="1034" customWidth="1"/>
    <col min="15328" max="15328" width="5.5703125" style="1034" customWidth="1"/>
    <col min="15329" max="15330" width="7.5703125" style="1034" customWidth="1"/>
    <col min="15331" max="15336" width="8" style="1034" customWidth="1"/>
    <col min="15337" max="15337" width="8.140625" style="1034" customWidth="1"/>
    <col min="15338" max="15338" width="8" style="1034" customWidth="1"/>
    <col min="15339" max="15346" width="11" style="1034" customWidth="1"/>
    <col min="15347" max="15348" width="14.42578125" style="1034" customWidth="1"/>
    <col min="15349" max="15349" width="37.42578125" style="1034" customWidth="1"/>
    <col min="15350" max="15351" width="11" style="1034" customWidth="1"/>
    <col min="15352" max="15361" width="9.85546875" style="1034" customWidth="1"/>
    <col min="15362" max="15365" width="11" style="1034" customWidth="1"/>
    <col min="15366" max="15366" width="14.42578125" style="1034" customWidth="1"/>
    <col min="15367" max="15367" width="4.140625" style="1034" customWidth="1"/>
    <col min="15368" max="15368" width="13.42578125" style="1034" customWidth="1"/>
    <col min="15369" max="15369" width="28.140625" style="1034" customWidth="1"/>
    <col min="15370" max="15370" width="11" style="1034" customWidth="1"/>
    <col min="15371" max="15371" width="14.42578125" style="1034" customWidth="1"/>
    <col min="15372" max="15372" width="4.140625" style="1034" customWidth="1"/>
    <col min="15373" max="15374" width="11" style="1034" customWidth="1"/>
    <col min="15375" max="15375" width="14.42578125" style="1034" customWidth="1"/>
    <col min="15376" max="15376" width="4.140625" style="1034" customWidth="1"/>
    <col min="15377" max="15377" width="14.42578125" style="1034" customWidth="1"/>
    <col min="15378" max="15573" width="11" style="1034"/>
    <col min="15574" max="15574" width="43" style="1034" customWidth="1"/>
    <col min="15575" max="15582" width="8.5703125" style="1034" customWidth="1"/>
    <col min="15583" max="15583" width="28.42578125" style="1034" customWidth="1"/>
    <col min="15584" max="15584" width="5.5703125" style="1034" customWidth="1"/>
    <col min="15585" max="15586" width="7.5703125" style="1034" customWidth="1"/>
    <col min="15587" max="15592" width="8" style="1034" customWidth="1"/>
    <col min="15593" max="15593" width="8.140625" style="1034" customWidth="1"/>
    <col min="15594" max="15594" width="8" style="1034" customWidth="1"/>
    <col min="15595" max="15602" width="11" style="1034" customWidth="1"/>
    <col min="15603" max="15604" width="14.42578125" style="1034" customWidth="1"/>
    <col min="15605" max="15605" width="37.42578125" style="1034" customWidth="1"/>
    <col min="15606" max="15607" width="11" style="1034" customWidth="1"/>
    <col min="15608" max="15617" width="9.85546875" style="1034" customWidth="1"/>
    <col min="15618" max="15621" width="11" style="1034" customWidth="1"/>
    <col min="15622" max="15622" width="14.42578125" style="1034" customWidth="1"/>
    <col min="15623" max="15623" width="4.140625" style="1034" customWidth="1"/>
    <col min="15624" max="15624" width="13.42578125" style="1034" customWidth="1"/>
    <col min="15625" max="15625" width="28.140625" style="1034" customWidth="1"/>
    <col min="15626" max="15626" width="11" style="1034" customWidth="1"/>
    <col min="15627" max="15627" width="14.42578125" style="1034" customWidth="1"/>
    <col min="15628" max="15628" width="4.140625" style="1034" customWidth="1"/>
    <col min="15629" max="15630" width="11" style="1034" customWidth="1"/>
    <col min="15631" max="15631" width="14.42578125" style="1034" customWidth="1"/>
    <col min="15632" max="15632" width="4.140625" style="1034" customWidth="1"/>
    <col min="15633" max="15633" width="14.42578125" style="1034" customWidth="1"/>
    <col min="15634" max="15829" width="11" style="1034"/>
    <col min="15830" max="15830" width="43" style="1034" customWidth="1"/>
    <col min="15831" max="15838" width="8.5703125" style="1034" customWidth="1"/>
    <col min="15839" max="15839" width="28.42578125" style="1034" customWidth="1"/>
    <col min="15840" max="15840" width="5.5703125" style="1034" customWidth="1"/>
    <col min="15841" max="15842" width="7.5703125" style="1034" customWidth="1"/>
    <col min="15843" max="15848" width="8" style="1034" customWidth="1"/>
    <col min="15849" max="15849" width="8.140625" style="1034" customWidth="1"/>
    <col min="15850" max="15850" width="8" style="1034" customWidth="1"/>
    <col min="15851" max="15858" width="11" style="1034" customWidth="1"/>
    <col min="15859" max="15860" width="14.42578125" style="1034" customWidth="1"/>
    <col min="15861" max="15861" width="37.42578125" style="1034" customWidth="1"/>
    <col min="15862" max="15863" width="11" style="1034" customWidth="1"/>
    <col min="15864" max="15873" width="9.85546875" style="1034" customWidth="1"/>
    <col min="15874" max="15877" width="11" style="1034" customWidth="1"/>
    <col min="15878" max="15878" width="14.42578125" style="1034" customWidth="1"/>
    <col min="15879" max="15879" width="4.140625" style="1034" customWidth="1"/>
    <col min="15880" max="15880" width="13.42578125" style="1034" customWidth="1"/>
    <col min="15881" max="15881" width="28.140625" style="1034" customWidth="1"/>
    <col min="15882" max="15882" width="11" style="1034" customWidth="1"/>
    <col min="15883" max="15883" width="14.42578125" style="1034" customWidth="1"/>
    <col min="15884" max="15884" width="4.140625" style="1034" customWidth="1"/>
    <col min="15885" max="15886" width="11" style="1034" customWidth="1"/>
    <col min="15887" max="15887" width="14.42578125" style="1034" customWidth="1"/>
    <col min="15888" max="15888" width="4.140625" style="1034" customWidth="1"/>
    <col min="15889" max="15889" width="14.42578125" style="1034" customWidth="1"/>
    <col min="15890" max="16085" width="11" style="1034"/>
    <col min="16086" max="16086" width="43" style="1034" customWidth="1"/>
    <col min="16087" max="16094" width="8.5703125" style="1034" customWidth="1"/>
    <col min="16095" max="16095" width="28.42578125" style="1034" customWidth="1"/>
    <col min="16096" max="16096" width="5.5703125" style="1034" customWidth="1"/>
    <col min="16097" max="16098" width="7.5703125" style="1034" customWidth="1"/>
    <col min="16099" max="16104" width="8" style="1034" customWidth="1"/>
    <col min="16105" max="16105" width="8.140625" style="1034" customWidth="1"/>
    <col min="16106" max="16106" width="8" style="1034" customWidth="1"/>
    <col min="16107" max="16114" width="11" style="1034" customWidth="1"/>
    <col min="16115" max="16116" width="14.42578125" style="1034" customWidth="1"/>
    <col min="16117" max="16117" width="37.42578125" style="1034" customWidth="1"/>
    <col min="16118" max="16119" width="11" style="1034" customWidth="1"/>
    <col min="16120" max="16129" width="9.85546875" style="1034" customWidth="1"/>
    <col min="16130" max="16133" width="11" style="1034" customWidth="1"/>
    <col min="16134" max="16134" width="14.42578125" style="1034" customWidth="1"/>
    <col min="16135" max="16135" width="4.140625" style="1034" customWidth="1"/>
    <col min="16136" max="16136" width="13.42578125" style="1034" customWidth="1"/>
    <col min="16137" max="16137" width="28.140625" style="1034" customWidth="1"/>
    <col min="16138" max="16138" width="11" style="1034" customWidth="1"/>
    <col min="16139" max="16139" width="14.42578125" style="1034" customWidth="1"/>
    <col min="16140" max="16140" width="4.140625" style="1034" customWidth="1"/>
    <col min="16141" max="16142" width="11" style="1034" customWidth="1"/>
    <col min="16143" max="16143" width="14.42578125" style="1034" customWidth="1"/>
    <col min="16144" max="16144" width="4.140625" style="1034" customWidth="1"/>
    <col min="16145" max="16145" width="14.42578125" style="1034" customWidth="1"/>
    <col min="16146" max="16384" width="11" style="1034"/>
  </cols>
  <sheetData>
    <row r="1" spans="1:10" ht="24.75" customHeight="1">
      <c r="A1" s="1031" t="s">
        <v>871</v>
      </c>
      <c r="J1" s="1033" t="s">
        <v>872</v>
      </c>
    </row>
    <row r="2" spans="1:10" ht="18.95" customHeight="1">
      <c r="J2" s="1035"/>
    </row>
    <row r="3" spans="1:10" s="1036" customFormat="1" ht="18.95" customHeight="1">
      <c r="A3" s="1490" t="s">
        <v>873</v>
      </c>
      <c r="B3" s="1028"/>
      <c r="C3" s="1032"/>
      <c r="D3" s="1032"/>
      <c r="E3" s="501"/>
      <c r="G3" s="1037"/>
      <c r="I3" s="1318"/>
      <c r="J3" s="1649" t="s">
        <v>2120</v>
      </c>
    </row>
    <row r="4" spans="1:10" s="1036" customFormat="1" ht="18.95" customHeight="1">
      <c r="A4" s="1491" t="s">
        <v>874</v>
      </c>
      <c r="B4" s="1028"/>
      <c r="C4" s="1032"/>
      <c r="D4" s="1032"/>
      <c r="E4" s="1028"/>
      <c r="F4" s="501"/>
      <c r="G4" s="501"/>
      <c r="H4" s="2592" t="s">
        <v>875</v>
      </c>
      <c r="I4" s="2592"/>
      <c r="J4" s="2592"/>
    </row>
    <row r="5" spans="1:10" s="1036" customFormat="1" ht="18.95" customHeight="1">
      <c r="A5" s="1492" t="s">
        <v>876</v>
      </c>
      <c r="B5" s="1028"/>
      <c r="C5" s="1032"/>
      <c r="D5" s="1032"/>
      <c r="E5" s="1028"/>
      <c r="F5" s="1028"/>
      <c r="G5" s="1028"/>
      <c r="H5" s="501"/>
      <c r="I5" s="1028"/>
      <c r="J5" s="1039"/>
    </row>
    <row r="6" spans="1:10" s="1036" customFormat="1" ht="18.95" customHeight="1">
      <c r="A6" s="1038"/>
      <c r="B6" s="1028"/>
      <c r="C6" s="1032"/>
      <c r="D6" s="1032"/>
      <c r="E6" s="1028"/>
      <c r="F6" s="1028"/>
      <c r="G6" s="1028"/>
      <c r="H6" s="501"/>
      <c r="I6" s="1028"/>
      <c r="J6" s="1039"/>
    </row>
    <row r="7" spans="1:10" s="1028" customFormat="1" ht="16.5" customHeight="1">
      <c r="C7" s="1040" t="str">
        <f>LEFT(F7,4)+1&amp;"-"&amp;RIGHT(F7,4)+1</f>
        <v>2023-2024</v>
      </c>
      <c r="F7" s="1040" t="str">
        <f>LEFT(I7,4)+1&amp;"-"&amp;RIGHT(I7,4)+1</f>
        <v>2022-2023</v>
      </c>
      <c r="I7" s="1040" t="s">
        <v>1820</v>
      </c>
      <c r="J7" s="1041"/>
    </row>
    <row r="8" spans="1:10" s="1028" customFormat="1" ht="8.1" customHeight="1">
      <c r="A8" s="1043"/>
      <c r="J8" s="1041"/>
    </row>
    <row r="9" spans="1:10" s="1040" customFormat="1" ht="14.45" customHeight="1">
      <c r="A9" s="1493" t="s">
        <v>1935</v>
      </c>
      <c r="J9" s="1494" t="s">
        <v>1936</v>
      </c>
    </row>
    <row r="10" spans="1:10" s="1044" customFormat="1" ht="16.5" customHeight="1">
      <c r="A10" s="1495" t="s">
        <v>877</v>
      </c>
      <c r="B10" s="1028"/>
      <c r="C10" s="1496">
        <v>16610</v>
      </c>
      <c r="F10" s="1496">
        <v>15880</v>
      </c>
      <c r="I10" s="1496">
        <v>15830</v>
      </c>
      <c r="J10" s="1497" t="s">
        <v>254</v>
      </c>
    </row>
    <row r="11" spans="1:10" s="1044" customFormat="1" ht="16.5" customHeight="1">
      <c r="A11" s="1498" t="s">
        <v>878</v>
      </c>
      <c r="B11" s="1028"/>
      <c r="C11" s="1496">
        <v>5186</v>
      </c>
      <c r="F11" s="1496">
        <v>4714</v>
      </c>
      <c r="I11" s="1496">
        <v>4623</v>
      </c>
      <c r="J11" s="1500" t="s">
        <v>283</v>
      </c>
    </row>
    <row r="12" spans="1:10" s="1044" customFormat="1" ht="14.45" customHeight="1">
      <c r="B12" s="1028"/>
      <c r="J12" s="1501"/>
    </row>
    <row r="13" spans="1:10" s="1044" customFormat="1" ht="14.45" customHeight="1">
      <c r="A13" s="1493" t="s">
        <v>2601</v>
      </c>
      <c r="B13" s="1028"/>
      <c r="J13" s="1494" t="s">
        <v>1937</v>
      </c>
    </row>
    <row r="14" spans="1:10" s="1044" customFormat="1" ht="14.45" customHeight="1">
      <c r="A14" s="1495" t="s">
        <v>877</v>
      </c>
      <c r="B14" s="1028"/>
      <c r="C14" s="1044">
        <v>3344</v>
      </c>
      <c r="F14" s="1044">
        <v>3078</v>
      </c>
      <c r="I14" s="1499">
        <v>3021</v>
      </c>
      <c r="J14" s="1497" t="s">
        <v>254</v>
      </c>
    </row>
    <row r="15" spans="1:10" s="1044" customFormat="1" ht="19.5" customHeight="1">
      <c r="A15" s="1847" t="s">
        <v>2335</v>
      </c>
      <c r="B15" s="1043"/>
      <c r="C15" s="1049">
        <v>1271</v>
      </c>
      <c r="D15" s="1049"/>
      <c r="E15" s="1049"/>
      <c r="F15" s="1049">
        <v>1099</v>
      </c>
      <c r="G15" s="1049"/>
      <c r="H15" s="1848"/>
      <c r="I15" s="1049">
        <v>1067</v>
      </c>
      <c r="J15" s="1849" t="s">
        <v>283</v>
      </c>
    </row>
    <row r="16" spans="1:10" s="1044" customFormat="1" ht="19.5" customHeight="1">
      <c r="B16" s="1028"/>
      <c r="C16" s="1028"/>
      <c r="D16" s="1028"/>
      <c r="E16" s="1028"/>
      <c r="F16" s="1028"/>
      <c r="G16" s="1028"/>
      <c r="H16" s="1028"/>
      <c r="I16" s="1028"/>
      <c r="J16" s="1045"/>
    </row>
    <row r="17" spans="1:11" s="1044" customFormat="1" ht="19.5" customHeight="1">
      <c r="B17" s="1028"/>
      <c r="C17" s="1028"/>
      <c r="D17" s="1028"/>
      <c r="E17" s="1028"/>
      <c r="F17" s="1028"/>
      <c r="G17" s="1028"/>
      <c r="H17" s="1028"/>
      <c r="I17" s="1028"/>
    </row>
    <row r="18" spans="1:11" s="1044" customFormat="1" ht="18.95" customHeight="1">
      <c r="A18" s="1490" t="s">
        <v>879</v>
      </c>
      <c r="B18" s="1641"/>
      <c r="C18" s="1642"/>
      <c r="D18" s="1642"/>
      <c r="E18" s="1641"/>
      <c r="F18" s="1641"/>
      <c r="G18" s="1641"/>
      <c r="H18" s="2593" t="s">
        <v>2114</v>
      </c>
      <c r="I18" s="2593"/>
      <c r="J18" s="2593"/>
      <c r="K18" s="1045"/>
    </row>
    <row r="19" spans="1:11" s="1028" customFormat="1" ht="18.95" customHeight="1">
      <c r="A19" s="1491" t="s">
        <v>880</v>
      </c>
      <c r="B19" s="1043"/>
      <c r="C19" s="1633"/>
      <c r="D19" s="1633"/>
      <c r="E19" s="1043"/>
      <c r="F19" s="1043"/>
      <c r="G19" s="1043"/>
      <c r="H19" s="2594" t="s">
        <v>881</v>
      </c>
      <c r="I19" s="2594"/>
      <c r="J19" s="2594"/>
      <c r="K19" s="1047"/>
    </row>
    <row r="20" spans="1:11" s="1028" customFormat="1" ht="18.95" customHeight="1">
      <c r="A20" s="1049" t="s">
        <v>882</v>
      </c>
      <c r="B20" s="1043"/>
      <c r="C20" s="1633"/>
      <c r="D20" s="1633"/>
      <c r="E20" s="1043"/>
      <c r="F20" s="1043"/>
      <c r="G20" s="288"/>
      <c r="H20" s="288"/>
      <c r="I20" s="2594" t="s">
        <v>883</v>
      </c>
      <c r="J20" s="2594"/>
      <c r="K20" s="1042"/>
    </row>
    <row r="21" spans="1:11" s="1028" customFormat="1" ht="18.95" customHeight="1">
      <c r="A21" s="1049"/>
      <c r="B21" s="1043"/>
      <c r="C21" s="1633"/>
      <c r="D21" s="1633"/>
      <c r="E21" s="1043"/>
      <c r="F21" s="1043"/>
      <c r="G21" s="288"/>
      <c r="H21" s="288"/>
      <c r="I21" s="1043"/>
      <c r="J21" s="1643"/>
      <c r="K21" s="1042"/>
    </row>
    <row r="22" spans="1:11" s="1044" customFormat="1" ht="16.5" customHeight="1">
      <c r="A22" s="1759" t="s">
        <v>2357</v>
      </c>
      <c r="B22" s="2595" t="s">
        <v>884</v>
      </c>
      <c r="C22" s="2595"/>
      <c r="D22" s="2595"/>
      <c r="E22" s="2595"/>
      <c r="F22" s="2595"/>
      <c r="G22" s="2595"/>
      <c r="H22" s="2596" t="s">
        <v>254</v>
      </c>
      <c r="I22" s="2596"/>
      <c r="J22" s="1658" t="s">
        <v>2356</v>
      </c>
    </row>
    <row r="23" spans="1:11" s="1044" customFormat="1" ht="12.95" customHeight="1">
      <c r="A23" s="1049"/>
      <c r="B23" s="1049"/>
      <c r="C23" s="1049"/>
      <c r="D23" s="1049"/>
      <c r="E23" s="1049"/>
      <c r="F23" s="1049"/>
      <c r="G23" s="1049"/>
      <c r="H23" s="2597" t="s">
        <v>877</v>
      </c>
      <c r="I23" s="2597"/>
      <c r="J23" s="1049"/>
    </row>
    <row r="24" spans="1:11" s="1044" customFormat="1" ht="12.95" customHeight="1">
      <c r="A24" s="1043"/>
      <c r="B24" s="1049"/>
      <c r="C24" s="1049"/>
      <c r="D24" s="1049"/>
      <c r="E24" s="1049"/>
      <c r="F24" s="1049"/>
      <c r="G24" s="1049"/>
      <c r="H24" s="1043"/>
      <c r="I24" s="1642"/>
      <c r="J24" s="1048"/>
      <c r="K24" s="1028"/>
    </row>
    <row r="25" spans="1:11" s="1044" customFormat="1" ht="12.95" customHeight="1">
      <c r="A25" s="1043"/>
      <c r="B25" s="2598" t="s">
        <v>2541</v>
      </c>
      <c r="C25" s="2598"/>
      <c r="D25" s="2599" t="s">
        <v>2538</v>
      </c>
      <c r="E25" s="2599"/>
      <c r="F25" s="2599" t="s">
        <v>1938</v>
      </c>
      <c r="G25" s="2599"/>
      <c r="H25" s="1641" t="s">
        <v>15</v>
      </c>
      <c r="I25" s="1642" t="s">
        <v>275</v>
      </c>
      <c r="J25" s="1048"/>
      <c r="K25" s="1028"/>
    </row>
    <row r="26" spans="1:11" s="1044" customFormat="1" ht="12.95" customHeight="1">
      <c r="A26" s="1043"/>
      <c r="B26" s="2600" t="s">
        <v>2540</v>
      </c>
      <c r="C26" s="2600"/>
      <c r="D26" s="2600" t="s">
        <v>2539</v>
      </c>
      <c r="E26" s="2601"/>
      <c r="F26" s="2601" t="s">
        <v>885</v>
      </c>
      <c r="G26" s="2601"/>
      <c r="H26" s="1502" t="s">
        <v>276</v>
      </c>
      <c r="I26" s="1502" t="s">
        <v>353</v>
      </c>
      <c r="J26" s="1048"/>
      <c r="K26" s="1043"/>
    </row>
    <row r="27" spans="1:11" s="1044" customFormat="1" ht="8.1" customHeight="1">
      <c r="A27" s="1049"/>
      <c r="B27" s="2344"/>
      <c r="C27" s="2344"/>
      <c r="D27" s="2345"/>
      <c r="E27" s="2345"/>
      <c r="F27" s="2344"/>
      <c r="G27" s="2345"/>
      <c r="H27" s="1043"/>
      <c r="I27" s="1069"/>
      <c r="J27" s="1051"/>
      <c r="K27" s="1043"/>
    </row>
    <row r="28" spans="1:11" s="1044" customFormat="1" ht="21.75" customHeight="1">
      <c r="A28" s="1847" t="s">
        <v>1789</v>
      </c>
      <c r="B28" s="2346">
        <v>70</v>
      </c>
      <c r="C28" s="2347"/>
      <c r="D28" s="2346">
        <v>69</v>
      </c>
      <c r="E28" s="2348"/>
      <c r="F28" s="2346">
        <v>73</v>
      </c>
      <c r="G28" s="2349"/>
      <c r="H28" s="2022">
        <v>220</v>
      </c>
      <c r="I28" s="1505">
        <v>48</v>
      </c>
      <c r="J28" s="1644" t="s">
        <v>1790</v>
      </c>
      <c r="K28" s="1052"/>
    </row>
    <row r="29" spans="1:11" s="1044" customFormat="1" ht="18" customHeight="1">
      <c r="A29" s="1847" t="s">
        <v>886</v>
      </c>
      <c r="B29" s="2346">
        <v>797</v>
      </c>
      <c r="C29" s="2347"/>
      <c r="D29" s="2346">
        <v>736</v>
      </c>
      <c r="E29" s="2350"/>
      <c r="F29" s="2346">
        <v>721</v>
      </c>
      <c r="G29" s="2349"/>
      <c r="H29" s="2022">
        <v>2321</v>
      </c>
      <c r="I29" s="1505">
        <v>790</v>
      </c>
      <c r="J29" s="1644" t="s">
        <v>2115</v>
      </c>
      <c r="K29" s="1052"/>
    </row>
    <row r="30" spans="1:11" s="1044" customFormat="1" ht="18" customHeight="1">
      <c r="A30" s="1847" t="s">
        <v>887</v>
      </c>
      <c r="B30" s="2346">
        <v>665</v>
      </c>
      <c r="C30" s="2347"/>
      <c r="D30" s="2346">
        <v>616</v>
      </c>
      <c r="E30" s="2350"/>
      <c r="F30" s="2346">
        <v>1014</v>
      </c>
      <c r="G30" s="2349"/>
      <c r="H30" s="2022">
        <v>2325</v>
      </c>
      <c r="I30" s="1505">
        <v>606</v>
      </c>
      <c r="J30" s="1644" t="s">
        <v>2116</v>
      </c>
      <c r="K30" s="1052"/>
    </row>
    <row r="31" spans="1:11" s="1044" customFormat="1" ht="18" customHeight="1">
      <c r="A31" s="2150" t="s">
        <v>888</v>
      </c>
      <c r="B31" s="2346">
        <v>812</v>
      </c>
      <c r="C31" s="2347"/>
      <c r="D31" s="2346">
        <v>592</v>
      </c>
      <c r="E31" s="2350"/>
      <c r="F31" s="2346">
        <v>1598</v>
      </c>
      <c r="G31" s="2349"/>
      <c r="H31" s="2022">
        <v>3035</v>
      </c>
      <c r="I31" s="1505">
        <v>886</v>
      </c>
      <c r="J31" s="1054" t="s">
        <v>2117</v>
      </c>
      <c r="K31" s="1052"/>
    </row>
    <row r="32" spans="1:11" s="1044" customFormat="1" ht="18" customHeight="1">
      <c r="A32" s="2150" t="s">
        <v>889</v>
      </c>
      <c r="B32" s="2346">
        <v>516</v>
      </c>
      <c r="C32" s="2347"/>
      <c r="D32" s="2346">
        <v>391</v>
      </c>
      <c r="E32" s="2350"/>
      <c r="F32" s="2346">
        <v>181</v>
      </c>
      <c r="G32" s="2349"/>
      <c r="H32" s="2022">
        <v>1100</v>
      </c>
      <c r="I32" s="1505">
        <v>238</v>
      </c>
      <c r="J32" s="1054" t="s">
        <v>2118</v>
      </c>
      <c r="K32" s="1052"/>
    </row>
    <row r="33" spans="1:11" s="1044" customFormat="1" ht="18" customHeight="1">
      <c r="A33" s="2150" t="s">
        <v>890</v>
      </c>
      <c r="B33" s="2346">
        <v>310</v>
      </c>
      <c r="C33" s="2347"/>
      <c r="D33" s="2346">
        <v>270</v>
      </c>
      <c r="E33" s="2350"/>
      <c r="F33" s="2346">
        <v>754</v>
      </c>
      <c r="G33" s="2349"/>
      <c r="H33" s="2022">
        <v>1368</v>
      </c>
      <c r="I33" s="1505">
        <v>346</v>
      </c>
      <c r="J33" s="1054" t="s">
        <v>2119</v>
      </c>
      <c r="K33" s="1052"/>
    </row>
    <row r="34" spans="1:11" s="1044" customFormat="1" ht="18" customHeight="1">
      <c r="A34" s="2150" t="s">
        <v>891</v>
      </c>
      <c r="B34" s="2346">
        <v>861</v>
      </c>
      <c r="C34" s="2347"/>
      <c r="D34" s="2346">
        <v>18</v>
      </c>
      <c r="E34" s="2351"/>
      <c r="F34" s="2346">
        <v>914</v>
      </c>
      <c r="G34" s="2349"/>
      <c r="H34" s="2022">
        <v>2116</v>
      </c>
      <c r="I34" s="1505">
        <v>897</v>
      </c>
      <c r="J34" s="1054" t="s">
        <v>1939</v>
      </c>
      <c r="K34" s="1052"/>
    </row>
    <row r="35" spans="1:11" s="1044" customFormat="1" ht="18" customHeight="1">
      <c r="A35" s="1847" t="s">
        <v>892</v>
      </c>
      <c r="B35" s="2346">
        <v>65</v>
      </c>
      <c r="C35" s="2347"/>
      <c r="D35" s="2346">
        <v>3</v>
      </c>
      <c r="E35" s="2350"/>
      <c r="F35" s="2346">
        <v>77</v>
      </c>
      <c r="G35" s="2349"/>
      <c r="H35" s="2022">
        <v>171</v>
      </c>
      <c r="I35" s="1505">
        <v>130</v>
      </c>
      <c r="J35" s="1054" t="s">
        <v>1940</v>
      </c>
      <c r="K35" s="1052"/>
    </row>
    <row r="36" spans="1:11" s="1044" customFormat="1" ht="18" customHeight="1">
      <c r="A36" s="2150" t="s">
        <v>893</v>
      </c>
      <c r="B36" s="2346">
        <v>502</v>
      </c>
      <c r="C36" s="2347"/>
      <c r="D36" s="2346">
        <v>385</v>
      </c>
      <c r="E36" s="2350"/>
      <c r="F36" s="2346">
        <v>438</v>
      </c>
      <c r="G36" s="2349"/>
      <c r="H36" s="2022">
        <v>1393</v>
      </c>
      <c r="I36" s="1505">
        <v>376</v>
      </c>
      <c r="J36" s="1054" t="s">
        <v>1941</v>
      </c>
      <c r="K36" s="1052"/>
    </row>
    <row r="37" spans="1:11" s="1044" customFormat="1" ht="18" customHeight="1">
      <c r="A37" s="2150" t="s">
        <v>894</v>
      </c>
      <c r="B37" s="2346">
        <v>190</v>
      </c>
      <c r="C37" s="2347"/>
      <c r="D37" s="2346">
        <v>200</v>
      </c>
      <c r="E37" s="2350"/>
      <c r="F37" s="2346">
        <v>175</v>
      </c>
      <c r="G37" s="2349"/>
      <c r="H37" s="2022">
        <v>578</v>
      </c>
      <c r="I37" s="1505">
        <v>228</v>
      </c>
      <c r="J37" s="1054" t="s">
        <v>1942</v>
      </c>
      <c r="K37" s="1052"/>
    </row>
    <row r="38" spans="1:11" s="1044" customFormat="1" ht="18" customHeight="1">
      <c r="A38" s="2150" t="s">
        <v>897</v>
      </c>
      <c r="B38" s="2346">
        <v>448</v>
      </c>
      <c r="C38" s="2347"/>
      <c r="D38" s="2346">
        <v>240</v>
      </c>
      <c r="E38" s="2350"/>
      <c r="F38" s="2346">
        <v>187</v>
      </c>
      <c r="G38" s="2349"/>
      <c r="H38" s="2022">
        <v>935</v>
      </c>
      <c r="I38" s="1505">
        <v>293</v>
      </c>
      <c r="J38" s="1054" t="s">
        <v>1943</v>
      </c>
      <c r="K38" s="1052"/>
    </row>
    <row r="39" spans="1:11" s="1045" customFormat="1" ht="18" customHeight="1">
      <c r="A39" s="2150" t="s">
        <v>895</v>
      </c>
      <c r="B39" s="2346">
        <v>33</v>
      </c>
      <c r="C39" s="2347"/>
      <c r="D39" s="2346">
        <v>30</v>
      </c>
      <c r="E39" s="2350"/>
      <c r="F39" s="2346">
        <v>25</v>
      </c>
      <c r="G39" s="2349"/>
      <c r="H39" s="2022">
        <v>92</v>
      </c>
      <c r="I39" s="1505">
        <v>46</v>
      </c>
      <c r="J39" s="1054" t="s">
        <v>896</v>
      </c>
      <c r="K39" s="1052"/>
    </row>
    <row r="40" spans="1:11" s="1044" customFormat="1" ht="15" customHeight="1">
      <c r="A40" s="1049" t="s">
        <v>1791</v>
      </c>
      <c r="B40" s="2346">
        <v>387</v>
      </c>
      <c r="C40" s="2347"/>
      <c r="D40" s="2346">
        <v>157</v>
      </c>
      <c r="E40" s="2350"/>
      <c r="F40" s="2346">
        <v>110</v>
      </c>
      <c r="G40" s="2349"/>
      <c r="H40" s="2022">
        <v>700</v>
      </c>
      <c r="I40" s="1505">
        <v>214</v>
      </c>
      <c r="J40" s="1054" t="s">
        <v>1944</v>
      </c>
      <c r="K40" s="1053"/>
    </row>
    <row r="41" spans="1:11" s="1044" customFormat="1" ht="15" customHeight="1">
      <c r="A41" s="1049" t="s">
        <v>898</v>
      </c>
      <c r="B41" s="2346">
        <v>6</v>
      </c>
      <c r="C41" s="2347"/>
      <c r="D41" s="2346">
        <v>15</v>
      </c>
      <c r="E41" s="2350"/>
      <c r="F41" s="2346">
        <v>12</v>
      </c>
      <c r="G41" s="2352"/>
      <c r="H41" s="2022">
        <v>33</v>
      </c>
      <c r="I41" s="1505">
        <v>13</v>
      </c>
      <c r="J41" s="1054" t="s">
        <v>899</v>
      </c>
      <c r="K41" s="1053"/>
    </row>
    <row r="42" spans="1:11" s="1044" customFormat="1" ht="15" customHeight="1">
      <c r="A42" s="1049" t="s">
        <v>900</v>
      </c>
      <c r="B42" s="2346">
        <v>17</v>
      </c>
      <c r="C42" s="2347"/>
      <c r="D42" s="2346">
        <v>19</v>
      </c>
      <c r="E42" s="2350"/>
      <c r="F42" s="2346">
        <v>3</v>
      </c>
      <c r="G42" s="2352"/>
      <c r="H42" s="2022">
        <v>39</v>
      </c>
      <c r="I42" s="1505">
        <v>13</v>
      </c>
      <c r="J42" s="1054" t="s">
        <v>901</v>
      </c>
      <c r="K42" s="1053"/>
    </row>
    <row r="43" spans="1:11" s="1044" customFormat="1" ht="15" customHeight="1">
      <c r="A43" s="1049" t="s">
        <v>902</v>
      </c>
      <c r="B43" s="2346">
        <v>40</v>
      </c>
      <c r="C43" s="2347"/>
      <c r="D43" s="2346">
        <v>15</v>
      </c>
      <c r="E43" s="2350"/>
      <c r="F43" s="2346">
        <v>1</v>
      </c>
      <c r="G43" s="2349"/>
      <c r="H43" s="2022">
        <v>56</v>
      </c>
      <c r="I43" s="1505">
        <v>24</v>
      </c>
      <c r="J43" s="1054" t="s">
        <v>1945</v>
      </c>
      <c r="K43" s="1053"/>
    </row>
    <row r="44" spans="1:11" s="1044" customFormat="1" ht="15" customHeight="1">
      <c r="A44" s="2150" t="s">
        <v>2328</v>
      </c>
      <c r="B44" s="2353">
        <v>42</v>
      </c>
      <c r="C44" s="2354"/>
      <c r="D44" s="2353">
        <v>38</v>
      </c>
      <c r="E44" s="2355"/>
      <c r="F44" s="2353">
        <v>48</v>
      </c>
      <c r="G44" s="2356"/>
      <c r="H44" s="2022">
        <v>128</v>
      </c>
      <c r="I44" s="1505">
        <v>38</v>
      </c>
      <c r="J44" s="1054" t="s">
        <v>1522</v>
      </c>
      <c r="K44" s="1052"/>
    </row>
    <row r="45" spans="1:11" s="1044" customFormat="1" ht="15" customHeight="1">
      <c r="A45" s="1645"/>
      <c r="B45" s="2357"/>
      <c r="C45" s="2354"/>
      <c r="D45" s="2357"/>
      <c r="E45" s="2354"/>
      <c r="F45" s="2352"/>
      <c r="G45" s="2356"/>
      <c r="H45" s="2023"/>
      <c r="I45" s="2023"/>
      <c r="J45" s="1054"/>
      <c r="K45" s="1052"/>
    </row>
    <row r="46" spans="1:11" s="1044" customFormat="1" ht="12.75" customHeight="1">
      <c r="A46" s="1646" t="s">
        <v>903</v>
      </c>
      <c r="B46" s="2358">
        <f>SUM(B28:B44)</f>
        <v>5761</v>
      </c>
      <c r="C46" s="2359">
        <f t="shared" ref="C46" si="0">SUM(C30:C43)</f>
        <v>0</v>
      </c>
      <c r="D46" s="2358">
        <f>SUM(D28:D44)</f>
        <v>3794</v>
      </c>
      <c r="E46" s="2360"/>
      <c r="F46" s="2361">
        <f>SUM(F28:F44)</f>
        <v>6331</v>
      </c>
      <c r="G46" s="2362"/>
      <c r="H46" s="2022">
        <f>SUM(H28:H44)</f>
        <v>16610</v>
      </c>
      <c r="I46" s="1505">
        <f>SUM(I28:I44)</f>
        <v>5186</v>
      </c>
      <c r="J46" s="1647" t="s">
        <v>904</v>
      </c>
      <c r="K46" s="1053"/>
    </row>
    <row r="47" spans="1:11" s="1044" customFormat="1" ht="6" customHeight="1">
      <c r="A47" s="1049"/>
      <c r="B47" s="2344"/>
      <c r="C47" s="2345"/>
      <c r="D47" s="2345"/>
      <c r="E47" s="2344"/>
      <c r="F47" s="2344"/>
      <c r="G47" s="2344"/>
      <c r="H47" s="288"/>
      <c r="I47" s="1043"/>
      <c r="J47" s="1054"/>
      <c r="K47" s="1049"/>
    </row>
    <row r="48" spans="1:11" s="1044" customFormat="1" ht="6" customHeight="1">
      <c r="A48" s="1049"/>
      <c r="B48" s="2344"/>
      <c r="C48" s="2345"/>
      <c r="D48" s="2345"/>
      <c r="E48" s="2344"/>
      <c r="F48" s="2344"/>
      <c r="G48" s="2344"/>
      <c r="H48" s="288"/>
      <c r="I48" s="1043"/>
      <c r="J48" s="1648"/>
      <c r="K48" s="1049"/>
    </row>
    <row r="49" spans="1:11" s="1044" customFormat="1" ht="6" customHeight="1">
      <c r="A49" s="1049"/>
      <c r="B49" s="2344"/>
      <c r="C49" s="2345"/>
      <c r="D49" s="2345"/>
      <c r="E49" s="2344"/>
      <c r="F49" s="2344"/>
      <c r="G49" s="2344"/>
      <c r="H49" s="288"/>
      <c r="I49" s="1043"/>
      <c r="J49" s="1054"/>
      <c r="K49" s="1049"/>
    </row>
    <row r="50" spans="1:11" s="1044" customFormat="1" ht="6" customHeight="1">
      <c r="A50" s="1049"/>
      <c r="B50" s="2344"/>
      <c r="C50" s="2345"/>
      <c r="D50" s="2345"/>
      <c r="E50" s="2344"/>
      <c r="F50" s="2344"/>
      <c r="G50" s="2344"/>
      <c r="H50" s="288"/>
      <c r="I50" s="1043"/>
      <c r="J50" s="1054"/>
      <c r="K50" s="1049"/>
    </row>
    <row r="51" spans="1:11" s="1044" customFormat="1" ht="6" customHeight="1">
      <c r="A51" s="1049"/>
      <c r="B51" s="2344"/>
      <c r="C51" s="2345"/>
      <c r="D51" s="2345"/>
      <c r="E51" s="2344"/>
      <c r="F51" s="2344"/>
      <c r="G51" s="2344"/>
      <c r="H51" s="288"/>
      <c r="I51" s="1043"/>
      <c r="J51" s="1054"/>
      <c r="K51" s="1049"/>
    </row>
    <row r="52" spans="1:11" s="1044" customFormat="1" ht="6" customHeight="1">
      <c r="A52" s="1049"/>
      <c r="B52" s="2344"/>
      <c r="C52" s="2345"/>
      <c r="D52" s="2345"/>
      <c r="E52" s="2344"/>
      <c r="F52" s="2344"/>
      <c r="G52" s="2344"/>
      <c r="H52" s="288"/>
      <c r="I52" s="1043"/>
      <c r="J52" s="1054"/>
      <c r="K52" s="1049"/>
    </row>
    <row r="53" spans="1:11" s="1044" customFormat="1" ht="6" customHeight="1">
      <c r="A53" s="1049"/>
      <c r="B53" s="2344"/>
      <c r="C53" s="2345"/>
      <c r="D53" s="2345"/>
      <c r="E53" s="2344"/>
      <c r="F53" s="2344"/>
      <c r="G53" s="2344"/>
      <c r="H53" s="288"/>
      <c r="I53" s="1043"/>
      <c r="J53" s="1054"/>
      <c r="K53" s="1049"/>
    </row>
    <row r="54" spans="1:11" s="1044" customFormat="1" ht="6" customHeight="1">
      <c r="A54" s="1049"/>
      <c r="B54" s="2344"/>
      <c r="C54" s="2345"/>
      <c r="D54" s="2345"/>
      <c r="E54" s="2344"/>
      <c r="F54" s="2344"/>
      <c r="G54" s="2344"/>
      <c r="H54" s="288"/>
      <c r="I54" s="1043"/>
      <c r="J54" s="1054"/>
      <c r="K54" s="1049"/>
    </row>
    <row r="55" spans="1:11" s="1028" customFormat="1" ht="12.75" customHeight="1">
      <c r="A55" s="1043"/>
      <c r="B55" s="2344"/>
      <c r="C55" s="2345"/>
      <c r="D55" s="2345"/>
      <c r="E55" s="2344"/>
      <c r="F55" s="2344"/>
      <c r="G55" s="2344"/>
      <c r="H55" s="288"/>
      <c r="I55" s="1043"/>
      <c r="J55" s="1043"/>
      <c r="K55" s="1043"/>
    </row>
    <row r="56" spans="1:11" s="1044" customFormat="1" ht="12.75" customHeight="1">
      <c r="A56" s="1632" t="s">
        <v>905</v>
      </c>
      <c r="B56" s="2363"/>
      <c r="C56" s="2363"/>
      <c r="D56" s="2363"/>
      <c r="E56" s="2363"/>
      <c r="F56" s="2363"/>
      <c r="G56" s="2363"/>
      <c r="H56" s="1049"/>
      <c r="I56" s="1049"/>
      <c r="J56" s="1049"/>
      <c r="K56" s="1049"/>
    </row>
    <row r="57" spans="1:11">
      <c r="A57" s="2365" t="s">
        <v>2542</v>
      </c>
      <c r="B57" s="2344"/>
      <c r="C57" s="2345"/>
      <c r="D57" s="2345"/>
      <c r="E57" s="2344"/>
      <c r="F57" s="2344"/>
      <c r="G57" s="2344"/>
      <c r="H57" s="288"/>
      <c r="I57" s="1043"/>
      <c r="J57" s="1634"/>
    </row>
    <row r="58" spans="1:11" ht="12.75" customHeight="1">
      <c r="A58" s="2364" t="s">
        <v>2543</v>
      </c>
      <c r="B58" s="2364"/>
      <c r="C58" s="2364"/>
      <c r="D58" s="2345"/>
      <c r="E58" s="2344"/>
      <c r="F58" s="2344"/>
      <c r="G58" s="2344"/>
      <c r="H58" s="288"/>
      <c r="I58" s="1043"/>
      <c r="J58" s="1634"/>
    </row>
    <row r="59" spans="1:11" s="501" customFormat="1" ht="12.75" customHeight="1">
      <c r="A59" s="1632" t="s">
        <v>866</v>
      </c>
      <c r="B59" s="1043"/>
      <c r="C59" s="1633"/>
      <c r="D59" s="1633"/>
      <c r="E59" s="1043"/>
      <c r="F59" s="1043"/>
      <c r="G59" s="1043"/>
      <c r="H59" s="288"/>
      <c r="I59" s="1043"/>
      <c r="J59" s="1107" t="s">
        <v>906</v>
      </c>
    </row>
    <row r="60" spans="1:11" s="1028" customFormat="1" ht="12.75" customHeight="1">
      <c r="A60" s="1632" t="s">
        <v>907</v>
      </c>
      <c r="B60" s="1043"/>
      <c r="C60" s="1633"/>
      <c r="D60" s="1633"/>
      <c r="E60" s="1043"/>
      <c r="F60" s="1043"/>
      <c r="G60" s="1043"/>
      <c r="H60" s="288"/>
      <c r="I60" s="1043"/>
      <c r="J60" s="1107" t="s">
        <v>908</v>
      </c>
    </row>
    <row r="61" spans="1:11" s="1055" customFormat="1" ht="12.75" customHeight="1">
      <c r="A61" s="434" t="s">
        <v>1933</v>
      </c>
      <c r="B61" s="1637"/>
      <c r="C61" s="1638"/>
      <c r="D61" s="1638"/>
      <c r="E61" s="1108"/>
      <c r="F61" s="1108"/>
      <c r="G61" s="1108"/>
      <c r="H61" s="1108"/>
      <c r="I61" s="1108"/>
      <c r="J61" s="586" t="s">
        <v>2329</v>
      </c>
    </row>
    <row r="62" spans="1:11" s="501" customFormat="1" ht="12.75" customHeight="1">
      <c r="A62" s="1105" t="s">
        <v>1946</v>
      </c>
      <c r="B62" s="1645"/>
      <c r="C62" s="1043"/>
      <c r="D62" s="1633"/>
      <c r="E62" s="288"/>
      <c r="F62" s="288"/>
      <c r="G62" s="1043"/>
      <c r="H62" s="288"/>
      <c r="I62" s="288"/>
      <c r="J62" s="1106"/>
    </row>
    <row r="63" spans="1:11" ht="12.75" customHeight="1"/>
    <row r="64" spans="1:11" ht="12.75" customHeight="1"/>
    <row r="65" ht="12.75" customHeight="1"/>
    <row r="66" ht="12.75" customHeight="1"/>
    <row r="67" ht="12.75" customHeight="1"/>
  </sheetData>
  <mergeCells count="13">
    <mergeCell ref="H23:I23"/>
    <mergeCell ref="B25:C25"/>
    <mergeCell ref="D25:E25"/>
    <mergeCell ref="F25:G25"/>
    <mergeCell ref="B26:C26"/>
    <mergeCell ref="D26:E26"/>
    <mergeCell ref="F26:G26"/>
    <mergeCell ref="H4:J4"/>
    <mergeCell ref="H18:J18"/>
    <mergeCell ref="H19:J19"/>
    <mergeCell ref="I20:J20"/>
    <mergeCell ref="B22:G22"/>
    <mergeCell ref="H22:I22"/>
  </mergeCells>
  <printOptions gridLinesSet="0"/>
  <pageMargins left="0.78740157480314965" right="0.34375" top="1.1811023622047245" bottom="0.98425196850393704" header="0.51181102362204722" footer="0.51181102362204722"/>
  <pageSetup paperSize="9" scale="62" pageOrder="overThenDown" orientation="portrait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>
  <sheetPr syncVertical="1" syncRef="A19">
    <tabColor theme="7" tint="-0.249977111117893"/>
  </sheetPr>
  <dimension ref="A1:H41"/>
  <sheetViews>
    <sheetView showGridLines="0" view="pageLayout" topLeftCell="A19" workbookViewId="0">
      <selection activeCell="A36" sqref="A36:A37"/>
    </sheetView>
  </sheetViews>
  <sheetFormatPr baseColWidth="10" defaultColWidth="11" defaultRowHeight="12.75"/>
  <cols>
    <col min="1" max="1" width="34.140625" style="1059" customWidth="1"/>
    <col min="2" max="2" width="2.28515625" style="1057" customWidth="1"/>
    <col min="3" max="3" width="8.42578125" style="1057" customWidth="1"/>
    <col min="4" max="4" width="9.42578125" style="1057" customWidth="1"/>
    <col min="5" max="5" width="9.28515625" style="1057" customWidth="1"/>
    <col min="6" max="6" width="8.42578125" style="1057" customWidth="1"/>
    <col min="7" max="7" width="8.42578125" style="1402" customWidth="1"/>
    <col min="8" max="8" width="33.140625" style="1057" customWidth="1"/>
    <col min="9" max="9" width="13.42578125" style="1058" customWidth="1"/>
    <col min="10" max="17" width="9.85546875" style="1058" customWidth="1"/>
    <col min="18" max="21" width="11" style="1058" customWidth="1"/>
    <col min="22" max="22" width="14.42578125" style="1058" customWidth="1"/>
    <col min="23" max="23" width="4.140625" style="1058" customWidth="1"/>
    <col min="24" max="24" width="13.42578125" style="1058" customWidth="1"/>
    <col min="25" max="25" width="28.140625" style="1058" customWidth="1"/>
    <col min="26" max="26" width="11" style="1058" customWidth="1"/>
    <col min="27" max="27" width="14.42578125" style="1058" customWidth="1"/>
    <col min="28" max="28" width="4.140625" style="1058" customWidth="1"/>
    <col min="29" max="30" width="11" style="1058" customWidth="1"/>
    <col min="31" max="31" width="14.42578125" style="1058" customWidth="1"/>
    <col min="32" max="32" width="4.140625" style="1058" customWidth="1"/>
    <col min="33" max="33" width="14.42578125" style="1058" customWidth="1"/>
    <col min="34" max="231" width="11" style="1058"/>
    <col min="232" max="232" width="27.5703125" style="1058" customWidth="1"/>
    <col min="233" max="233" width="4.42578125" style="1058" customWidth="1"/>
    <col min="234" max="234" width="8.140625" style="1058" customWidth="1"/>
    <col min="235" max="236" width="6.42578125" style="1058" customWidth="1"/>
    <col min="237" max="237" width="8.42578125" style="1058" customWidth="1"/>
    <col min="238" max="238" width="6.5703125" style="1058" customWidth="1"/>
    <col min="239" max="239" width="6.140625" style="1058" customWidth="1"/>
    <col min="240" max="240" width="26" style="1058" customWidth="1"/>
    <col min="241" max="241" width="8.5703125" style="1058" customWidth="1"/>
    <col min="242" max="242" width="11" style="1058" customWidth="1"/>
    <col min="243" max="243" width="7.42578125" style="1058" customWidth="1"/>
    <col min="244" max="244" width="8" style="1058" customWidth="1"/>
    <col min="245" max="245" width="6.5703125" style="1058" customWidth="1"/>
    <col min="246" max="246" width="8.5703125" style="1058" customWidth="1"/>
    <col min="247" max="247" width="4.42578125" style="1058" customWidth="1"/>
    <col min="248" max="248" width="4.85546875" style="1058" customWidth="1"/>
    <col min="249" max="249" width="6.85546875" style="1058" customWidth="1"/>
    <col min="250" max="250" width="9.85546875" style="1058" customWidth="1"/>
    <col min="251" max="251" width="7.5703125" style="1058" customWidth="1"/>
    <col min="252" max="255" width="11" style="1058" customWidth="1"/>
    <col min="256" max="258" width="14.42578125" style="1058" customWidth="1"/>
    <col min="259" max="259" width="32.5703125" style="1058" customWidth="1"/>
    <col min="260" max="260" width="14.42578125" style="1058" customWidth="1"/>
    <col min="261" max="261" width="13.42578125" style="1058" customWidth="1"/>
    <col min="262" max="263" width="11" style="1058" customWidth="1"/>
    <col min="264" max="265" width="13.42578125" style="1058" customWidth="1"/>
    <col min="266" max="273" width="9.85546875" style="1058" customWidth="1"/>
    <col min="274" max="277" width="11" style="1058" customWidth="1"/>
    <col min="278" max="278" width="14.42578125" style="1058" customWidth="1"/>
    <col min="279" max="279" width="4.140625" style="1058" customWidth="1"/>
    <col min="280" max="280" width="13.42578125" style="1058" customWidth="1"/>
    <col min="281" max="281" width="28.140625" style="1058" customWidth="1"/>
    <col min="282" max="282" width="11" style="1058" customWidth="1"/>
    <col min="283" max="283" width="14.42578125" style="1058" customWidth="1"/>
    <col min="284" max="284" width="4.140625" style="1058" customWidth="1"/>
    <col min="285" max="286" width="11" style="1058" customWidth="1"/>
    <col min="287" max="287" width="14.42578125" style="1058" customWidth="1"/>
    <col min="288" max="288" width="4.140625" style="1058" customWidth="1"/>
    <col min="289" max="289" width="14.42578125" style="1058" customWidth="1"/>
    <col min="290" max="487" width="11" style="1058"/>
    <col min="488" max="488" width="27.5703125" style="1058" customWidth="1"/>
    <col min="489" max="489" width="4.42578125" style="1058" customWidth="1"/>
    <col min="490" max="490" width="8.140625" style="1058" customWidth="1"/>
    <col min="491" max="492" width="6.42578125" style="1058" customWidth="1"/>
    <col min="493" max="493" width="8.42578125" style="1058" customWidth="1"/>
    <col min="494" max="494" width="6.5703125" style="1058" customWidth="1"/>
    <col min="495" max="495" width="6.140625" style="1058" customWidth="1"/>
    <col min="496" max="496" width="26" style="1058" customWidth="1"/>
    <col min="497" max="497" width="8.5703125" style="1058" customWidth="1"/>
    <col min="498" max="498" width="11" style="1058" customWidth="1"/>
    <col min="499" max="499" width="7.42578125" style="1058" customWidth="1"/>
    <col min="500" max="500" width="8" style="1058" customWidth="1"/>
    <col min="501" max="501" width="6.5703125" style="1058" customWidth="1"/>
    <col min="502" max="502" width="8.5703125" style="1058" customWidth="1"/>
    <col min="503" max="503" width="4.42578125" style="1058" customWidth="1"/>
    <col min="504" max="504" width="4.85546875" style="1058" customWidth="1"/>
    <col min="505" max="505" width="6.85546875" style="1058" customWidth="1"/>
    <col min="506" max="506" width="9.85546875" style="1058" customWidth="1"/>
    <col min="507" max="507" width="7.5703125" style="1058" customWidth="1"/>
    <col min="508" max="511" width="11" style="1058" customWidth="1"/>
    <col min="512" max="514" width="14.42578125" style="1058" customWidth="1"/>
    <col min="515" max="515" width="32.5703125" style="1058" customWidth="1"/>
    <col min="516" max="516" width="14.42578125" style="1058" customWidth="1"/>
    <col min="517" max="517" width="13.42578125" style="1058" customWidth="1"/>
    <col min="518" max="519" width="11" style="1058" customWidth="1"/>
    <col min="520" max="521" width="13.42578125" style="1058" customWidth="1"/>
    <col min="522" max="529" width="9.85546875" style="1058" customWidth="1"/>
    <col min="530" max="533" width="11" style="1058" customWidth="1"/>
    <col min="534" max="534" width="14.42578125" style="1058" customWidth="1"/>
    <col min="535" max="535" width="4.140625" style="1058" customWidth="1"/>
    <col min="536" max="536" width="13.42578125" style="1058" customWidth="1"/>
    <col min="537" max="537" width="28.140625" style="1058" customWidth="1"/>
    <col min="538" max="538" width="11" style="1058" customWidth="1"/>
    <col min="539" max="539" width="14.42578125" style="1058" customWidth="1"/>
    <col min="540" max="540" width="4.140625" style="1058" customWidth="1"/>
    <col min="541" max="542" width="11" style="1058" customWidth="1"/>
    <col min="543" max="543" width="14.42578125" style="1058" customWidth="1"/>
    <col min="544" max="544" width="4.140625" style="1058" customWidth="1"/>
    <col min="545" max="545" width="14.42578125" style="1058" customWidth="1"/>
    <col min="546" max="743" width="11" style="1058"/>
    <col min="744" max="744" width="27.5703125" style="1058" customWidth="1"/>
    <col min="745" max="745" width="4.42578125" style="1058" customWidth="1"/>
    <col min="746" max="746" width="8.140625" style="1058" customWidth="1"/>
    <col min="747" max="748" width="6.42578125" style="1058" customWidth="1"/>
    <col min="749" max="749" width="8.42578125" style="1058" customWidth="1"/>
    <col min="750" max="750" width="6.5703125" style="1058" customWidth="1"/>
    <col min="751" max="751" width="6.140625" style="1058" customWidth="1"/>
    <col min="752" max="752" width="26" style="1058" customWidth="1"/>
    <col min="753" max="753" width="8.5703125" style="1058" customWidth="1"/>
    <col min="754" max="754" width="11" style="1058" customWidth="1"/>
    <col min="755" max="755" width="7.42578125" style="1058" customWidth="1"/>
    <col min="756" max="756" width="8" style="1058" customWidth="1"/>
    <col min="757" max="757" width="6.5703125" style="1058" customWidth="1"/>
    <col min="758" max="758" width="8.5703125" style="1058" customWidth="1"/>
    <col min="759" max="759" width="4.42578125" style="1058" customWidth="1"/>
    <col min="760" max="760" width="4.85546875" style="1058" customWidth="1"/>
    <col min="761" max="761" width="6.85546875" style="1058" customWidth="1"/>
    <col min="762" max="762" width="9.85546875" style="1058" customWidth="1"/>
    <col min="763" max="763" width="7.5703125" style="1058" customWidth="1"/>
    <col min="764" max="767" width="11" style="1058" customWidth="1"/>
    <col min="768" max="770" width="14.42578125" style="1058" customWidth="1"/>
    <col min="771" max="771" width="32.5703125" style="1058" customWidth="1"/>
    <col min="772" max="772" width="14.42578125" style="1058" customWidth="1"/>
    <col min="773" max="773" width="13.42578125" style="1058" customWidth="1"/>
    <col min="774" max="775" width="11" style="1058" customWidth="1"/>
    <col min="776" max="777" width="13.42578125" style="1058" customWidth="1"/>
    <col min="778" max="785" width="9.85546875" style="1058" customWidth="1"/>
    <col min="786" max="789" width="11" style="1058" customWidth="1"/>
    <col min="790" max="790" width="14.42578125" style="1058" customWidth="1"/>
    <col min="791" max="791" width="4.140625" style="1058" customWidth="1"/>
    <col min="792" max="792" width="13.42578125" style="1058" customWidth="1"/>
    <col min="793" max="793" width="28.140625" style="1058" customWidth="1"/>
    <col min="794" max="794" width="11" style="1058" customWidth="1"/>
    <col min="795" max="795" width="14.42578125" style="1058" customWidth="1"/>
    <col min="796" max="796" width="4.140625" style="1058" customWidth="1"/>
    <col min="797" max="798" width="11" style="1058" customWidth="1"/>
    <col min="799" max="799" width="14.42578125" style="1058" customWidth="1"/>
    <col min="800" max="800" width="4.140625" style="1058" customWidth="1"/>
    <col min="801" max="801" width="14.42578125" style="1058" customWidth="1"/>
    <col min="802" max="999" width="11" style="1058"/>
    <col min="1000" max="1000" width="27.5703125" style="1058" customWidth="1"/>
    <col min="1001" max="1001" width="4.42578125" style="1058" customWidth="1"/>
    <col min="1002" max="1002" width="8.140625" style="1058" customWidth="1"/>
    <col min="1003" max="1004" width="6.42578125" style="1058" customWidth="1"/>
    <col min="1005" max="1005" width="8.42578125" style="1058" customWidth="1"/>
    <col min="1006" max="1006" width="6.5703125" style="1058" customWidth="1"/>
    <col min="1007" max="1007" width="6.140625" style="1058" customWidth="1"/>
    <col min="1008" max="1008" width="26" style="1058" customWidth="1"/>
    <col min="1009" max="1009" width="8.5703125" style="1058" customWidth="1"/>
    <col min="1010" max="1010" width="11" style="1058" customWidth="1"/>
    <col min="1011" max="1011" width="7.42578125" style="1058" customWidth="1"/>
    <col min="1012" max="1012" width="8" style="1058" customWidth="1"/>
    <col min="1013" max="1013" width="6.5703125" style="1058" customWidth="1"/>
    <col min="1014" max="1014" width="8.5703125" style="1058" customWidth="1"/>
    <col min="1015" max="1015" width="4.42578125" style="1058" customWidth="1"/>
    <col min="1016" max="1016" width="4.85546875" style="1058" customWidth="1"/>
    <col min="1017" max="1017" width="6.85546875" style="1058" customWidth="1"/>
    <col min="1018" max="1018" width="9.85546875" style="1058" customWidth="1"/>
    <col min="1019" max="1019" width="7.5703125" style="1058" customWidth="1"/>
    <col min="1020" max="1023" width="11" style="1058" customWidth="1"/>
    <col min="1024" max="1026" width="14.42578125" style="1058" customWidth="1"/>
    <col min="1027" max="1027" width="32.5703125" style="1058" customWidth="1"/>
    <col min="1028" max="1028" width="14.42578125" style="1058" customWidth="1"/>
    <col min="1029" max="1029" width="13.42578125" style="1058" customWidth="1"/>
    <col min="1030" max="1031" width="11" style="1058" customWidth="1"/>
    <col min="1032" max="1033" width="13.42578125" style="1058" customWidth="1"/>
    <col min="1034" max="1041" width="9.85546875" style="1058" customWidth="1"/>
    <col min="1042" max="1045" width="11" style="1058" customWidth="1"/>
    <col min="1046" max="1046" width="14.42578125" style="1058" customWidth="1"/>
    <col min="1047" max="1047" width="4.140625" style="1058" customWidth="1"/>
    <col min="1048" max="1048" width="13.42578125" style="1058" customWidth="1"/>
    <col min="1049" max="1049" width="28.140625" style="1058" customWidth="1"/>
    <col min="1050" max="1050" width="11" style="1058" customWidth="1"/>
    <col min="1051" max="1051" width="14.42578125" style="1058" customWidth="1"/>
    <col min="1052" max="1052" width="4.140625" style="1058" customWidth="1"/>
    <col min="1053" max="1054" width="11" style="1058" customWidth="1"/>
    <col min="1055" max="1055" width="14.42578125" style="1058" customWidth="1"/>
    <col min="1056" max="1056" width="4.140625" style="1058" customWidth="1"/>
    <col min="1057" max="1057" width="14.42578125" style="1058" customWidth="1"/>
    <col min="1058" max="1255" width="11" style="1058"/>
    <col min="1256" max="1256" width="27.5703125" style="1058" customWidth="1"/>
    <col min="1257" max="1257" width="4.42578125" style="1058" customWidth="1"/>
    <col min="1258" max="1258" width="8.140625" style="1058" customWidth="1"/>
    <col min="1259" max="1260" width="6.42578125" style="1058" customWidth="1"/>
    <col min="1261" max="1261" width="8.42578125" style="1058" customWidth="1"/>
    <col min="1262" max="1262" width="6.5703125" style="1058" customWidth="1"/>
    <col min="1263" max="1263" width="6.140625" style="1058" customWidth="1"/>
    <col min="1264" max="1264" width="26" style="1058" customWidth="1"/>
    <col min="1265" max="1265" width="8.5703125" style="1058" customWidth="1"/>
    <col min="1266" max="1266" width="11" style="1058" customWidth="1"/>
    <col min="1267" max="1267" width="7.42578125" style="1058" customWidth="1"/>
    <col min="1268" max="1268" width="8" style="1058" customWidth="1"/>
    <col min="1269" max="1269" width="6.5703125" style="1058" customWidth="1"/>
    <col min="1270" max="1270" width="8.5703125" style="1058" customWidth="1"/>
    <col min="1271" max="1271" width="4.42578125" style="1058" customWidth="1"/>
    <col min="1272" max="1272" width="4.85546875" style="1058" customWidth="1"/>
    <col min="1273" max="1273" width="6.85546875" style="1058" customWidth="1"/>
    <col min="1274" max="1274" width="9.85546875" style="1058" customWidth="1"/>
    <col min="1275" max="1275" width="7.5703125" style="1058" customWidth="1"/>
    <col min="1276" max="1279" width="11" style="1058" customWidth="1"/>
    <col min="1280" max="1282" width="14.42578125" style="1058" customWidth="1"/>
    <col min="1283" max="1283" width="32.5703125" style="1058" customWidth="1"/>
    <col min="1284" max="1284" width="14.42578125" style="1058" customWidth="1"/>
    <col min="1285" max="1285" width="13.42578125" style="1058" customWidth="1"/>
    <col min="1286" max="1287" width="11" style="1058" customWidth="1"/>
    <col min="1288" max="1289" width="13.42578125" style="1058" customWidth="1"/>
    <col min="1290" max="1297" width="9.85546875" style="1058" customWidth="1"/>
    <col min="1298" max="1301" width="11" style="1058" customWidth="1"/>
    <col min="1302" max="1302" width="14.42578125" style="1058" customWidth="1"/>
    <col min="1303" max="1303" width="4.140625" style="1058" customWidth="1"/>
    <col min="1304" max="1304" width="13.42578125" style="1058" customWidth="1"/>
    <col min="1305" max="1305" width="28.140625" style="1058" customWidth="1"/>
    <col min="1306" max="1306" width="11" style="1058" customWidth="1"/>
    <col min="1307" max="1307" width="14.42578125" style="1058" customWidth="1"/>
    <col min="1308" max="1308" width="4.140625" style="1058" customWidth="1"/>
    <col min="1309" max="1310" width="11" style="1058" customWidth="1"/>
    <col min="1311" max="1311" width="14.42578125" style="1058" customWidth="1"/>
    <col min="1312" max="1312" width="4.140625" style="1058" customWidth="1"/>
    <col min="1313" max="1313" width="14.42578125" style="1058" customWidth="1"/>
    <col min="1314" max="1511" width="11" style="1058"/>
    <col min="1512" max="1512" width="27.5703125" style="1058" customWidth="1"/>
    <col min="1513" max="1513" width="4.42578125" style="1058" customWidth="1"/>
    <col min="1514" max="1514" width="8.140625" style="1058" customWidth="1"/>
    <col min="1515" max="1516" width="6.42578125" style="1058" customWidth="1"/>
    <col min="1517" max="1517" width="8.42578125" style="1058" customWidth="1"/>
    <col min="1518" max="1518" width="6.5703125" style="1058" customWidth="1"/>
    <col min="1519" max="1519" width="6.140625" style="1058" customWidth="1"/>
    <col min="1520" max="1520" width="26" style="1058" customWidth="1"/>
    <col min="1521" max="1521" width="8.5703125" style="1058" customWidth="1"/>
    <col min="1522" max="1522" width="11" style="1058" customWidth="1"/>
    <col min="1523" max="1523" width="7.42578125" style="1058" customWidth="1"/>
    <col min="1524" max="1524" width="8" style="1058" customWidth="1"/>
    <col min="1525" max="1525" width="6.5703125" style="1058" customWidth="1"/>
    <col min="1526" max="1526" width="8.5703125" style="1058" customWidth="1"/>
    <col min="1527" max="1527" width="4.42578125" style="1058" customWidth="1"/>
    <col min="1528" max="1528" width="4.85546875" style="1058" customWidth="1"/>
    <col min="1529" max="1529" width="6.85546875" style="1058" customWidth="1"/>
    <col min="1530" max="1530" width="9.85546875" style="1058" customWidth="1"/>
    <col min="1531" max="1531" width="7.5703125" style="1058" customWidth="1"/>
    <col min="1532" max="1535" width="11" style="1058" customWidth="1"/>
    <col min="1536" max="1538" width="14.42578125" style="1058" customWidth="1"/>
    <col min="1539" max="1539" width="32.5703125" style="1058" customWidth="1"/>
    <col min="1540" max="1540" width="14.42578125" style="1058" customWidth="1"/>
    <col min="1541" max="1541" width="13.42578125" style="1058" customWidth="1"/>
    <col min="1542" max="1543" width="11" style="1058" customWidth="1"/>
    <col min="1544" max="1545" width="13.42578125" style="1058" customWidth="1"/>
    <col min="1546" max="1553" width="9.85546875" style="1058" customWidth="1"/>
    <col min="1554" max="1557" width="11" style="1058" customWidth="1"/>
    <col min="1558" max="1558" width="14.42578125" style="1058" customWidth="1"/>
    <col min="1559" max="1559" width="4.140625" style="1058" customWidth="1"/>
    <col min="1560" max="1560" width="13.42578125" style="1058" customWidth="1"/>
    <col min="1561" max="1561" width="28.140625" style="1058" customWidth="1"/>
    <col min="1562" max="1562" width="11" style="1058" customWidth="1"/>
    <col min="1563" max="1563" width="14.42578125" style="1058" customWidth="1"/>
    <col min="1564" max="1564" width="4.140625" style="1058" customWidth="1"/>
    <col min="1565" max="1566" width="11" style="1058" customWidth="1"/>
    <col min="1567" max="1567" width="14.42578125" style="1058" customWidth="1"/>
    <col min="1568" max="1568" width="4.140625" style="1058" customWidth="1"/>
    <col min="1569" max="1569" width="14.42578125" style="1058" customWidth="1"/>
    <col min="1570" max="1767" width="11" style="1058"/>
    <col min="1768" max="1768" width="27.5703125" style="1058" customWidth="1"/>
    <col min="1769" max="1769" width="4.42578125" style="1058" customWidth="1"/>
    <col min="1770" max="1770" width="8.140625" style="1058" customWidth="1"/>
    <col min="1771" max="1772" width="6.42578125" style="1058" customWidth="1"/>
    <col min="1773" max="1773" width="8.42578125" style="1058" customWidth="1"/>
    <col min="1774" max="1774" width="6.5703125" style="1058" customWidth="1"/>
    <col min="1775" max="1775" width="6.140625" style="1058" customWidth="1"/>
    <col min="1776" max="1776" width="26" style="1058" customWidth="1"/>
    <col min="1777" max="1777" width="8.5703125" style="1058" customWidth="1"/>
    <col min="1778" max="1778" width="11" style="1058" customWidth="1"/>
    <col min="1779" max="1779" width="7.42578125" style="1058" customWidth="1"/>
    <col min="1780" max="1780" width="8" style="1058" customWidth="1"/>
    <col min="1781" max="1781" width="6.5703125" style="1058" customWidth="1"/>
    <col min="1782" max="1782" width="8.5703125" style="1058" customWidth="1"/>
    <col min="1783" max="1783" width="4.42578125" style="1058" customWidth="1"/>
    <col min="1784" max="1784" width="4.85546875" style="1058" customWidth="1"/>
    <col min="1785" max="1785" width="6.85546875" style="1058" customWidth="1"/>
    <col min="1786" max="1786" width="9.85546875" style="1058" customWidth="1"/>
    <col min="1787" max="1787" width="7.5703125" style="1058" customWidth="1"/>
    <col min="1788" max="1791" width="11" style="1058" customWidth="1"/>
    <col min="1792" max="1794" width="14.42578125" style="1058" customWidth="1"/>
    <col min="1795" max="1795" width="32.5703125" style="1058" customWidth="1"/>
    <col min="1796" max="1796" width="14.42578125" style="1058" customWidth="1"/>
    <col min="1797" max="1797" width="13.42578125" style="1058" customWidth="1"/>
    <col min="1798" max="1799" width="11" style="1058" customWidth="1"/>
    <col min="1800" max="1801" width="13.42578125" style="1058" customWidth="1"/>
    <col min="1802" max="1809" width="9.85546875" style="1058" customWidth="1"/>
    <col min="1810" max="1813" width="11" style="1058" customWidth="1"/>
    <col min="1814" max="1814" width="14.42578125" style="1058" customWidth="1"/>
    <col min="1815" max="1815" width="4.140625" style="1058" customWidth="1"/>
    <col min="1816" max="1816" width="13.42578125" style="1058" customWidth="1"/>
    <col min="1817" max="1817" width="28.140625" style="1058" customWidth="1"/>
    <col min="1818" max="1818" width="11" style="1058" customWidth="1"/>
    <col min="1819" max="1819" width="14.42578125" style="1058" customWidth="1"/>
    <col min="1820" max="1820" width="4.140625" style="1058" customWidth="1"/>
    <col min="1821" max="1822" width="11" style="1058" customWidth="1"/>
    <col min="1823" max="1823" width="14.42578125" style="1058" customWidth="1"/>
    <col min="1824" max="1824" width="4.140625" style="1058" customWidth="1"/>
    <col min="1825" max="1825" width="14.42578125" style="1058" customWidth="1"/>
    <col min="1826" max="2023" width="11" style="1058"/>
    <col min="2024" max="2024" width="27.5703125" style="1058" customWidth="1"/>
    <col min="2025" max="2025" width="4.42578125" style="1058" customWidth="1"/>
    <col min="2026" max="2026" width="8.140625" style="1058" customWidth="1"/>
    <col min="2027" max="2028" width="6.42578125" style="1058" customWidth="1"/>
    <col min="2029" max="2029" width="8.42578125" style="1058" customWidth="1"/>
    <col min="2030" max="2030" width="6.5703125" style="1058" customWidth="1"/>
    <col min="2031" max="2031" width="6.140625" style="1058" customWidth="1"/>
    <col min="2032" max="2032" width="26" style="1058" customWidth="1"/>
    <col min="2033" max="2033" width="8.5703125" style="1058" customWidth="1"/>
    <col min="2034" max="2034" width="11" style="1058" customWidth="1"/>
    <col min="2035" max="2035" width="7.42578125" style="1058" customWidth="1"/>
    <col min="2036" max="2036" width="8" style="1058" customWidth="1"/>
    <col min="2037" max="2037" width="6.5703125" style="1058" customWidth="1"/>
    <col min="2038" max="2038" width="8.5703125" style="1058" customWidth="1"/>
    <col min="2039" max="2039" width="4.42578125" style="1058" customWidth="1"/>
    <col min="2040" max="2040" width="4.85546875" style="1058" customWidth="1"/>
    <col min="2041" max="2041" width="6.85546875" style="1058" customWidth="1"/>
    <col min="2042" max="2042" width="9.85546875" style="1058" customWidth="1"/>
    <col min="2043" max="2043" width="7.5703125" style="1058" customWidth="1"/>
    <col min="2044" max="2047" width="11" style="1058" customWidth="1"/>
    <col min="2048" max="2050" width="14.42578125" style="1058" customWidth="1"/>
    <col min="2051" max="2051" width="32.5703125" style="1058" customWidth="1"/>
    <col min="2052" max="2052" width="14.42578125" style="1058" customWidth="1"/>
    <col min="2053" max="2053" width="13.42578125" style="1058" customWidth="1"/>
    <col min="2054" max="2055" width="11" style="1058" customWidth="1"/>
    <col min="2056" max="2057" width="13.42578125" style="1058" customWidth="1"/>
    <col min="2058" max="2065" width="9.85546875" style="1058" customWidth="1"/>
    <col min="2066" max="2069" width="11" style="1058" customWidth="1"/>
    <col min="2070" max="2070" width="14.42578125" style="1058" customWidth="1"/>
    <col min="2071" max="2071" width="4.140625" style="1058" customWidth="1"/>
    <col min="2072" max="2072" width="13.42578125" style="1058" customWidth="1"/>
    <col min="2073" max="2073" width="28.140625" style="1058" customWidth="1"/>
    <col min="2074" max="2074" width="11" style="1058" customWidth="1"/>
    <col min="2075" max="2075" width="14.42578125" style="1058" customWidth="1"/>
    <col min="2076" max="2076" width="4.140625" style="1058" customWidth="1"/>
    <col min="2077" max="2078" width="11" style="1058" customWidth="1"/>
    <col min="2079" max="2079" width="14.42578125" style="1058" customWidth="1"/>
    <col min="2080" max="2080" width="4.140625" style="1058" customWidth="1"/>
    <col min="2081" max="2081" width="14.42578125" style="1058" customWidth="1"/>
    <col min="2082" max="2279" width="11" style="1058"/>
    <col min="2280" max="2280" width="27.5703125" style="1058" customWidth="1"/>
    <col min="2281" max="2281" width="4.42578125" style="1058" customWidth="1"/>
    <col min="2282" max="2282" width="8.140625" style="1058" customWidth="1"/>
    <col min="2283" max="2284" width="6.42578125" style="1058" customWidth="1"/>
    <col min="2285" max="2285" width="8.42578125" style="1058" customWidth="1"/>
    <col min="2286" max="2286" width="6.5703125" style="1058" customWidth="1"/>
    <col min="2287" max="2287" width="6.140625" style="1058" customWidth="1"/>
    <col min="2288" max="2288" width="26" style="1058" customWidth="1"/>
    <col min="2289" max="2289" width="8.5703125" style="1058" customWidth="1"/>
    <col min="2290" max="2290" width="11" style="1058" customWidth="1"/>
    <col min="2291" max="2291" width="7.42578125" style="1058" customWidth="1"/>
    <col min="2292" max="2292" width="8" style="1058" customWidth="1"/>
    <col min="2293" max="2293" width="6.5703125" style="1058" customWidth="1"/>
    <col min="2294" max="2294" width="8.5703125" style="1058" customWidth="1"/>
    <col min="2295" max="2295" width="4.42578125" style="1058" customWidth="1"/>
    <col min="2296" max="2296" width="4.85546875" style="1058" customWidth="1"/>
    <col min="2297" max="2297" width="6.85546875" style="1058" customWidth="1"/>
    <col min="2298" max="2298" width="9.85546875" style="1058" customWidth="1"/>
    <col min="2299" max="2299" width="7.5703125" style="1058" customWidth="1"/>
    <col min="2300" max="2303" width="11" style="1058" customWidth="1"/>
    <col min="2304" max="2306" width="14.42578125" style="1058" customWidth="1"/>
    <col min="2307" max="2307" width="32.5703125" style="1058" customWidth="1"/>
    <col min="2308" max="2308" width="14.42578125" style="1058" customWidth="1"/>
    <col min="2309" max="2309" width="13.42578125" style="1058" customWidth="1"/>
    <col min="2310" max="2311" width="11" style="1058" customWidth="1"/>
    <col min="2312" max="2313" width="13.42578125" style="1058" customWidth="1"/>
    <col min="2314" max="2321" width="9.85546875" style="1058" customWidth="1"/>
    <col min="2322" max="2325" width="11" style="1058" customWidth="1"/>
    <col min="2326" max="2326" width="14.42578125" style="1058" customWidth="1"/>
    <col min="2327" max="2327" width="4.140625" style="1058" customWidth="1"/>
    <col min="2328" max="2328" width="13.42578125" style="1058" customWidth="1"/>
    <col min="2329" max="2329" width="28.140625" style="1058" customWidth="1"/>
    <col min="2330" max="2330" width="11" style="1058" customWidth="1"/>
    <col min="2331" max="2331" width="14.42578125" style="1058" customWidth="1"/>
    <col min="2332" max="2332" width="4.140625" style="1058" customWidth="1"/>
    <col min="2333" max="2334" width="11" style="1058" customWidth="1"/>
    <col min="2335" max="2335" width="14.42578125" style="1058" customWidth="1"/>
    <col min="2336" max="2336" width="4.140625" style="1058" customWidth="1"/>
    <col min="2337" max="2337" width="14.42578125" style="1058" customWidth="1"/>
    <col min="2338" max="2535" width="11" style="1058"/>
    <col min="2536" max="2536" width="27.5703125" style="1058" customWidth="1"/>
    <col min="2537" max="2537" width="4.42578125" style="1058" customWidth="1"/>
    <col min="2538" max="2538" width="8.140625" style="1058" customWidth="1"/>
    <col min="2539" max="2540" width="6.42578125" style="1058" customWidth="1"/>
    <col min="2541" max="2541" width="8.42578125" style="1058" customWidth="1"/>
    <col min="2542" max="2542" width="6.5703125" style="1058" customWidth="1"/>
    <col min="2543" max="2543" width="6.140625" style="1058" customWidth="1"/>
    <col min="2544" max="2544" width="26" style="1058" customWidth="1"/>
    <col min="2545" max="2545" width="8.5703125" style="1058" customWidth="1"/>
    <col min="2546" max="2546" width="11" style="1058" customWidth="1"/>
    <col min="2547" max="2547" width="7.42578125" style="1058" customWidth="1"/>
    <col min="2548" max="2548" width="8" style="1058" customWidth="1"/>
    <col min="2549" max="2549" width="6.5703125" style="1058" customWidth="1"/>
    <col min="2550" max="2550" width="8.5703125" style="1058" customWidth="1"/>
    <col min="2551" max="2551" width="4.42578125" style="1058" customWidth="1"/>
    <col min="2552" max="2552" width="4.85546875" style="1058" customWidth="1"/>
    <col min="2553" max="2553" width="6.85546875" style="1058" customWidth="1"/>
    <col min="2554" max="2554" width="9.85546875" style="1058" customWidth="1"/>
    <col min="2555" max="2555" width="7.5703125" style="1058" customWidth="1"/>
    <col min="2556" max="2559" width="11" style="1058" customWidth="1"/>
    <col min="2560" max="2562" width="14.42578125" style="1058" customWidth="1"/>
    <col min="2563" max="2563" width="32.5703125" style="1058" customWidth="1"/>
    <col min="2564" max="2564" width="14.42578125" style="1058" customWidth="1"/>
    <col min="2565" max="2565" width="13.42578125" style="1058" customWidth="1"/>
    <col min="2566" max="2567" width="11" style="1058" customWidth="1"/>
    <col min="2568" max="2569" width="13.42578125" style="1058" customWidth="1"/>
    <col min="2570" max="2577" width="9.85546875" style="1058" customWidth="1"/>
    <col min="2578" max="2581" width="11" style="1058" customWidth="1"/>
    <col min="2582" max="2582" width="14.42578125" style="1058" customWidth="1"/>
    <col min="2583" max="2583" width="4.140625" style="1058" customWidth="1"/>
    <col min="2584" max="2584" width="13.42578125" style="1058" customWidth="1"/>
    <col min="2585" max="2585" width="28.140625" style="1058" customWidth="1"/>
    <col min="2586" max="2586" width="11" style="1058" customWidth="1"/>
    <col min="2587" max="2587" width="14.42578125" style="1058" customWidth="1"/>
    <col min="2588" max="2588" width="4.140625" style="1058" customWidth="1"/>
    <col min="2589" max="2590" width="11" style="1058" customWidth="1"/>
    <col min="2591" max="2591" width="14.42578125" style="1058" customWidth="1"/>
    <col min="2592" max="2592" width="4.140625" style="1058" customWidth="1"/>
    <col min="2593" max="2593" width="14.42578125" style="1058" customWidth="1"/>
    <col min="2594" max="2791" width="11" style="1058"/>
    <col min="2792" max="2792" width="27.5703125" style="1058" customWidth="1"/>
    <col min="2793" max="2793" width="4.42578125" style="1058" customWidth="1"/>
    <col min="2794" max="2794" width="8.140625" style="1058" customWidth="1"/>
    <col min="2795" max="2796" width="6.42578125" style="1058" customWidth="1"/>
    <col min="2797" max="2797" width="8.42578125" style="1058" customWidth="1"/>
    <col min="2798" max="2798" width="6.5703125" style="1058" customWidth="1"/>
    <col min="2799" max="2799" width="6.140625" style="1058" customWidth="1"/>
    <col min="2800" max="2800" width="26" style="1058" customWidth="1"/>
    <col min="2801" max="2801" width="8.5703125" style="1058" customWidth="1"/>
    <col min="2802" max="2802" width="11" style="1058" customWidth="1"/>
    <col min="2803" max="2803" width="7.42578125" style="1058" customWidth="1"/>
    <col min="2804" max="2804" width="8" style="1058" customWidth="1"/>
    <col min="2805" max="2805" width="6.5703125" style="1058" customWidth="1"/>
    <col min="2806" max="2806" width="8.5703125" style="1058" customWidth="1"/>
    <col min="2807" max="2807" width="4.42578125" style="1058" customWidth="1"/>
    <col min="2808" max="2808" width="4.85546875" style="1058" customWidth="1"/>
    <col min="2809" max="2809" width="6.85546875" style="1058" customWidth="1"/>
    <col min="2810" max="2810" width="9.85546875" style="1058" customWidth="1"/>
    <col min="2811" max="2811" width="7.5703125" style="1058" customWidth="1"/>
    <col min="2812" max="2815" width="11" style="1058" customWidth="1"/>
    <col min="2816" max="2818" width="14.42578125" style="1058" customWidth="1"/>
    <col min="2819" max="2819" width="32.5703125" style="1058" customWidth="1"/>
    <col min="2820" max="2820" width="14.42578125" style="1058" customWidth="1"/>
    <col min="2821" max="2821" width="13.42578125" style="1058" customWidth="1"/>
    <col min="2822" max="2823" width="11" style="1058" customWidth="1"/>
    <col min="2824" max="2825" width="13.42578125" style="1058" customWidth="1"/>
    <col min="2826" max="2833" width="9.85546875" style="1058" customWidth="1"/>
    <col min="2834" max="2837" width="11" style="1058" customWidth="1"/>
    <col min="2838" max="2838" width="14.42578125" style="1058" customWidth="1"/>
    <col min="2839" max="2839" width="4.140625" style="1058" customWidth="1"/>
    <col min="2840" max="2840" width="13.42578125" style="1058" customWidth="1"/>
    <col min="2841" max="2841" width="28.140625" style="1058" customWidth="1"/>
    <col min="2842" max="2842" width="11" style="1058" customWidth="1"/>
    <col min="2843" max="2843" width="14.42578125" style="1058" customWidth="1"/>
    <col min="2844" max="2844" width="4.140625" style="1058" customWidth="1"/>
    <col min="2845" max="2846" width="11" style="1058" customWidth="1"/>
    <col min="2847" max="2847" width="14.42578125" style="1058" customWidth="1"/>
    <col min="2848" max="2848" width="4.140625" style="1058" customWidth="1"/>
    <col min="2849" max="2849" width="14.42578125" style="1058" customWidth="1"/>
    <col min="2850" max="3047" width="11" style="1058"/>
    <col min="3048" max="3048" width="27.5703125" style="1058" customWidth="1"/>
    <col min="3049" max="3049" width="4.42578125" style="1058" customWidth="1"/>
    <col min="3050" max="3050" width="8.140625" style="1058" customWidth="1"/>
    <col min="3051" max="3052" width="6.42578125" style="1058" customWidth="1"/>
    <col min="3053" max="3053" width="8.42578125" style="1058" customWidth="1"/>
    <col min="3054" max="3054" width="6.5703125" style="1058" customWidth="1"/>
    <col min="3055" max="3055" width="6.140625" style="1058" customWidth="1"/>
    <col min="3056" max="3056" width="26" style="1058" customWidth="1"/>
    <col min="3057" max="3057" width="8.5703125" style="1058" customWidth="1"/>
    <col min="3058" max="3058" width="11" style="1058" customWidth="1"/>
    <col min="3059" max="3059" width="7.42578125" style="1058" customWidth="1"/>
    <col min="3060" max="3060" width="8" style="1058" customWidth="1"/>
    <col min="3061" max="3061" width="6.5703125" style="1058" customWidth="1"/>
    <col min="3062" max="3062" width="8.5703125" style="1058" customWidth="1"/>
    <col min="3063" max="3063" width="4.42578125" style="1058" customWidth="1"/>
    <col min="3064" max="3064" width="4.85546875" style="1058" customWidth="1"/>
    <col min="3065" max="3065" width="6.85546875" style="1058" customWidth="1"/>
    <col min="3066" max="3066" width="9.85546875" style="1058" customWidth="1"/>
    <col min="3067" max="3067" width="7.5703125" style="1058" customWidth="1"/>
    <col min="3068" max="3071" width="11" style="1058" customWidth="1"/>
    <col min="3072" max="3074" width="14.42578125" style="1058" customWidth="1"/>
    <col min="3075" max="3075" width="32.5703125" style="1058" customWidth="1"/>
    <col min="3076" max="3076" width="14.42578125" style="1058" customWidth="1"/>
    <col min="3077" max="3077" width="13.42578125" style="1058" customWidth="1"/>
    <col min="3078" max="3079" width="11" style="1058" customWidth="1"/>
    <col min="3080" max="3081" width="13.42578125" style="1058" customWidth="1"/>
    <col min="3082" max="3089" width="9.85546875" style="1058" customWidth="1"/>
    <col min="3090" max="3093" width="11" style="1058" customWidth="1"/>
    <col min="3094" max="3094" width="14.42578125" style="1058" customWidth="1"/>
    <col min="3095" max="3095" width="4.140625" style="1058" customWidth="1"/>
    <col min="3096" max="3096" width="13.42578125" style="1058" customWidth="1"/>
    <col min="3097" max="3097" width="28.140625" style="1058" customWidth="1"/>
    <col min="3098" max="3098" width="11" style="1058" customWidth="1"/>
    <col min="3099" max="3099" width="14.42578125" style="1058" customWidth="1"/>
    <col min="3100" max="3100" width="4.140625" style="1058" customWidth="1"/>
    <col min="3101" max="3102" width="11" style="1058" customWidth="1"/>
    <col min="3103" max="3103" width="14.42578125" style="1058" customWidth="1"/>
    <col min="3104" max="3104" width="4.140625" style="1058" customWidth="1"/>
    <col min="3105" max="3105" width="14.42578125" style="1058" customWidth="1"/>
    <col min="3106" max="3303" width="11" style="1058"/>
    <col min="3304" max="3304" width="27.5703125" style="1058" customWidth="1"/>
    <col min="3305" max="3305" width="4.42578125" style="1058" customWidth="1"/>
    <col min="3306" max="3306" width="8.140625" style="1058" customWidth="1"/>
    <col min="3307" max="3308" width="6.42578125" style="1058" customWidth="1"/>
    <col min="3309" max="3309" width="8.42578125" style="1058" customWidth="1"/>
    <col min="3310" max="3310" width="6.5703125" style="1058" customWidth="1"/>
    <col min="3311" max="3311" width="6.140625" style="1058" customWidth="1"/>
    <col min="3312" max="3312" width="26" style="1058" customWidth="1"/>
    <col min="3313" max="3313" width="8.5703125" style="1058" customWidth="1"/>
    <col min="3314" max="3314" width="11" style="1058" customWidth="1"/>
    <col min="3315" max="3315" width="7.42578125" style="1058" customWidth="1"/>
    <col min="3316" max="3316" width="8" style="1058" customWidth="1"/>
    <col min="3317" max="3317" width="6.5703125" style="1058" customWidth="1"/>
    <col min="3318" max="3318" width="8.5703125" style="1058" customWidth="1"/>
    <col min="3319" max="3319" width="4.42578125" style="1058" customWidth="1"/>
    <col min="3320" max="3320" width="4.85546875" style="1058" customWidth="1"/>
    <col min="3321" max="3321" width="6.85546875" style="1058" customWidth="1"/>
    <col min="3322" max="3322" width="9.85546875" style="1058" customWidth="1"/>
    <col min="3323" max="3323" width="7.5703125" style="1058" customWidth="1"/>
    <col min="3324" max="3327" width="11" style="1058" customWidth="1"/>
    <col min="3328" max="3330" width="14.42578125" style="1058" customWidth="1"/>
    <col min="3331" max="3331" width="32.5703125" style="1058" customWidth="1"/>
    <col min="3332" max="3332" width="14.42578125" style="1058" customWidth="1"/>
    <col min="3333" max="3333" width="13.42578125" style="1058" customWidth="1"/>
    <col min="3334" max="3335" width="11" style="1058" customWidth="1"/>
    <col min="3336" max="3337" width="13.42578125" style="1058" customWidth="1"/>
    <col min="3338" max="3345" width="9.85546875" style="1058" customWidth="1"/>
    <col min="3346" max="3349" width="11" style="1058" customWidth="1"/>
    <col min="3350" max="3350" width="14.42578125" style="1058" customWidth="1"/>
    <col min="3351" max="3351" width="4.140625" style="1058" customWidth="1"/>
    <col min="3352" max="3352" width="13.42578125" style="1058" customWidth="1"/>
    <col min="3353" max="3353" width="28.140625" style="1058" customWidth="1"/>
    <col min="3354" max="3354" width="11" style="1058" customWidth="1"/>
    <col min="3355" max="3355" width="14.42578125" style="1058" customWidth="1"/>
    <col min="3356" max="3356" width="4.140625" style="1058" customWidth="1"/>
    <col min="3357" max="3358" width="11" style="1058" customWidth="1"/>
    <col min="3359" max="3359" width="14.42578125" style="1058" customWidth="1"/>
    <col min="3360" max="3360" width="4.140625" style="1058" customWidth="1"/>
    <col min="3361" max="3361" width="14.42578125" style="1058" customWidth="1"/>
    <col min="3362" max="3559" width="11" style="1058"/>
    <col min="3560" max="3560" width="27.5703125" style="1058" customWidth="1"/>
    <col min="3561" max="3561" width="4.42578125" style="1058" customWidth="1"/>
    <col min="3562" max="3562" width="8.140625" style="1058" customWidth="1"/>
    <col min="3563" max="3564" width="6.42578125" style="1058" customWidth="1"/>
    <col min="3565" max="3565" width="8.42578125" style="1058" customWidth="1"/>
    <col min="3566" max="3566" width="6.5703125" style="1058" customWidth="1"/>
    <col min="3567" max="3567" width="6.140625" style="1058" customWidth="1"/>
    <col min="3568" max="3568" width="26" style="1058" customWidth="1"/>
    <col min="3569" max="3569" width="8.5703125" style="1058" customWidth="1"/>
    <col min="3570" max="3570" width="11" style="1058" customWidth="1"/>
    <col min="3571" max="3571" width="7.42578125" style="1058" customWidth="1"/>
    <col min="3572" max="3572" width="8" style="1058" customWidth="1"/>
    <col min="3573" max="3573" width="6.5703125" style="1058" customWidth="1"/>
    <col min="3574" max="3574" width="8.5703125" style="1058" customWidth="1"/>
    <col min="3575" max="3575" width="4.42578125" style="1058" customWidth="1"/>
    <col min="3576" max="3576" width="4.85546875" style="1058" customWidth="1"/>
    <col min="3577" max="3577" width="6.85546875" style="1058" customWidth="1"/>
    <col min="3578" max="3578" width="9.85546875" style="1058" customWidth="1"/>
    <col min="3579" max="3579" width="7.5703125" style="1058" customWidth="1"/>
    <col min="3580" max="3583" width="11" style="1058" customWidth="1"/>
    <col min="3584" max="3586" width="14.42578125" style="1058" customWidth="1"/>
    <col min="3587" max="3587" width="32.5703125" style="1058" customWidth="1"/>
    <col min="3588" max="3588" width="14.42578125" style="1058" customWidth="1"/>
    <col min="3589" max="3589" width="13.42578125" style="1058" customWidth="1"/>
    <col min="3590" max="3591" width="11" style="1058" customWidth="1"/>
    <col min="3592" max="3593" width="13.42578125" style="1058" customWidth="1"/>
    <col min="3594" max="3601" width="9.85546875" style="1058" customWidth="1"/>
    <col min="3602" max="3605" width="11" style="1058" customWidth="1"/>
    <col min="3606" max="3606" width="14.42578125" style="1058" customWidth="1"/>
    <col min="3607" max="3607" width="4.140625" style="1058" customWidth="1"/>
    <col min="3608" max="3608" width="13.42578125" style="1058" customWidth="1"/>
    <col min="3609" max="3609" width="28.140625" style="1058" customWidth="1"/>
    <col min="3610" max="3610" width="11" style="1058" customWidth="1"/>
    <col min="3611" max="3611" width="14.42578125" style="1058" customWidth="1"/>
    <col min="3612" max="3612" width="4.140625" style="1058" customWidth="1"/>
    <col min="3613" max="3614" width="11" style="1058" customWidth="1"/>
    <col min="3615" max="3615" width="14.42578125" style="1058" customWidth="1"/>
    <col min="3616" max="3616" width="4.140625" style="1058" customWidth="1"/>
    <col min="3617" max="3617" width="14.42578125" style="1058" customWidth="1"/>
    <col min="3618" max="3815" width="11" style="1058"/>
    <col min="3816" max="3816" width="27.5703125" style="1058" customWidth="1"/>
    <col min="3817" max="3817" width="4.42578125" style="1058" customWidth="1"/>
    <col min="3818" max="3818" width="8.140625" style="1058" customWidth="1"/>
    <col min="3819" max="3820" width="6.42578125" style="1058" customWidth="1"/>
    <col min="3821" max="3821" width="8.42578125" style="1058" customWidth="1"/>
    <col min="3822" max="3822" width="6.5703125" style="1058" customWidth="1"/>
    <col min="3823" max="3823" width="6.140625" style="1058" customWidth="1"/>
    <col min="3824" max="3824" width="26" style="1058" customWidth="1"/>
    <col min="3825" max="3825" width="8.5703125" style="1058" customWidth="1"/>
    <col min="3826" max="3826" width="11" style="1058" customWidth="1"/>
    <col min="3827" max="3827" width="7.42578125" style="1058" customWidth="1"/>
    <col min="3828" max="3828" width="8" style="1058" customWidth="1"/>
    <col min="3829" max="3829" width="6.5703125" style="1058" customWidth="1"/>
    <col min="3830" max="3830" width="8.5703125" style="1058" customWidth="1"/>
    <col min="3831" max="3831" width="4.42578125" style="1058" customWidth="1"/>
    <col min="3832" max="3832" width="4.85546875" style="1058" customWidth="1"/>
    <col min="3833" max="3833" width="6.85546875" style="1058" customWidth="1"/>
    <col min="3834" max="3834" width="9.85546875" style="1058" customWidth="1"/>
    <col min="3835" max="3835" width="7.5703125" style="1058" customWidth="1"/>
    <col min="3836" max="3839" width="11" style="1058" customWidth="1"/>
    <col min="3840" max="3842" width="14.42578125" style="1058" customWidth="1"/>
    <col min="3843" max="3843" width="32.5703125" style="1058" customWidth="1"/>
    <col min="3844" max="3844" width="14.42578125" style="1058" customWidth="1"/>
    <col min="3845" max="3845" width="13.42578125" style="1058" customWidth="1"/>
    <col min="3846" max="3847" width="11" style="1058" customWidth="1"/>
    <col min="3848" max="3849" width="13.42578125" style="1058" customWidth="1"/>
    <col min="3850" max="3857" width="9.85546875" style="1058" customWidth="1"/>
    <col min="3858" max="3861" width="11" style="1058" customWidth="1"/>
    <col min="3862" max="3862" width="14.42578125" style="1058" customWidth="1"/>
    <col min="3863" max="3863" width="4.140625" style="1058" customWidth="1"/>
    <col min="3864" max="3864" width="13.42578125" style="1058" customWidth="1"/>
    <col min="3865" max="3865" width="28.140625" style="1058" customWidth="1"/>
    <col min="3866" max="3866" width="11" style="1058" customWidth="1"/>
    <col min="3867" max="3867" width="14.42578125" style="1058" customWidth="1"/>
    <col min="3868" max="3868" width="4.140625" style="1058" customWidth="1"/>
    <col min="3869" max="3870" width="11" style="1058" customWidth="1"/>
    <col min="3871" max="3871" width="14.42578125" style="1058" customWidth="1"/>
    <col min="3872" max="3872" width="4.140625" style="1058" customWidth="1"/>
    <col min="3873" max="3873" width="14.42578125" style="1058" customWidth="1"/>
    <col min="3874" max="4071" width="11" style="1058"/>
    <col min="4072" max="4072" width="27.5703125" style="1058" customWidth="1"/>
    <col min="4073" max="4073" width="4.42578125" style="1058" customWidth="1"/>
    <col min="4074" max="4074" width="8.140625" style="1058" customWidth="1"/>
    <col min="4075" max="4076" width="6.42578125" style="1058" customWidth="1"/>
    <col min="4077" max="4077" width="8.42578125" style="1058" customWidth="1"/>
    <col min="4078" max="4078" width="6.5703125" style="1058" customWidth="1"/>
    <col min="4079" max="4079" width="6.140625" style="1058" customWidth="1"/>
    <col min="4080" max="4080" width="26" style="1058" customWidth="1"/>
    <col min="4081" max="4081" width="8.5703125" style="1058" customWidth="1"/>
    <col min="4082" max="4082" width="11" style="1058" customWidth="1"/>
    <col min="4083" max="4083" width="7.42578125" style="1058" customWidth="1"/>
    <col min="4084" max="4084" width="8" style="1058" customWidth="1"/>
    <col min="4085" max="4085" width="6.5703125" style="1058" customWidth="1"/>
    <col min="4086" max="4086" width="8.5703125" style="1058" customWidth="1"/>
    <col min="4087" max="4087" width="4.42578125" style="1058" customWidth="1"/>
    <col min="4088" max="4088" width="4.85546875" style="1058" customWidth="1"/>
    <col min="4089" max="4089" width="6.85546875" style="1058" customWidth="1"/>
    <col min="4090" max="4090" width="9.85546875" style="1058" customWidth="1"/>
    <col min="4091" max="4091" width="7.5703125" style="1058" customWidth="1"/>
    <col min="4092" max="4095" width="11" style="1058" customWidth="1"/>
    <col min="4096" max="4098" width="14.42578125" style="1058" customWidth="1"/>
    <col min="4099" max="4099" width="32.5703125" style="1058" customWidth="1"/>
    <col min="4100" max="4100" width="14.42578125" style="1058" customWidth="1"/>
    <col min="4101" max="4101" width="13.42578125" style="1058" customWidth="1"/>
    <col min="4102" max="4103" width="11" style="1058" customWidth="1"/>
    <col min="4104" max="4105" width="13.42578125" style="1058" customWidth="1"/>
    <col min="4106" max="4113" width="9.85546875" style="1058" customWidth="1"/>
    <col min="4114" max="4117" width="11" style="1058" customWidth="1"/>
    <col min="4118" max="4118" width="14.42578125" style="1058" customWidth="1"/>
    <col min="4119" max="4119" width="4.140625" style="1058" customWidth="1"/>
    <col min="4120" max="4120" width="13.42578125" style="1058" customWidth="1"/>
    <col min="4121" max="4121" width="28.140625" style="1058" customWidth="1"/>
    <col min="4122" max="4122" width="11" style="1058" customWidth="1"/>
    <col min="4123" max="4123" width="14.42578125" style="1058" customWidth="1"/>
    <col min="4124" max="4124" width="4.140625" style="1058" customWidth="1"/>
    <col min="4125" max="4126" width="11" style="1058" customWidth="1"/>
    <col min="4127" max="4127" width="14.42578125" style="1058" customWidth="1"/>
    <col min="4128" max="4128" width="4.140625" style="1058" customWidth="1"/>
    <col min="4129" max="4129" width="14.42578125" style="1058" customWidth="1"/>
    <col min="4130" max="4327" width="11" style="1058"/>
    <col min="4328" max="4328" width="27.5703125" style="1058" customWidth="1"/>
    <col min="4329" max="4329" width="4.42578125" style="1058" customWidth="1"/>
    <col min="4330" max="4330" width="8.140625" style="1058" customWidth="1"/>
    <col min="4331" max="4332" width="6.42578125" style="1058" customWidth="1"/>
    <col min="4333" max="4333" width="8.42578125" style="1058" customWidth="1"/>
    <col min="4334" max="4334" width="6.5703125" style="1058" customWidth="1"/>
    <col min="4335" max="4335" width="6.140625" style="1058" customWidth="1"/>
    <col min="4336" max="4336" width="26" style="1058" customWidth="1"/>
    <col min="4337" max="4337" width="8.5703125" style="1058" customWidth="1"/>
    <col min="4338" max="4338" width="11" style="1058" customWidth="1"/>
    <col min="4339" max="4339" width="7.42578125" style="1058" customWidth="1"/>
    <col min="4340" max="4340" width="8" style="1058" customWidth="1"/>
    <col min="4341" max="4341" width="6.5703125" style="1058" customWidth="1"/>
    <col min="4342" max="4342" width="8.5703125" style="1058" customWidth="1"/>
    <col min="4343" max="4343" width="4.42578125" style="1058" customWidth="1"/>
    <col min="4344" max="4344" width="4.85546875" style="1058" customWidth="1"/>
    <col min="4345" max="4345" width="6.85546875" style="1058" customWidth="1"/>
    <col min="4346" max="4346" width="9.85546875" style="1058" customWidth="1"/>
    <col min="4347" max="4347" width="7.5703125" style="1058" customWidth="1"/>
    <col min="4348" max="4351" width="11" style="1058" customWidth="1"/>
    <col min="4352" max="4354" width="14.42578125" style="1058" customWidth="1"/>
    <col min="4355" max="4355" width="32.5703125" style="1058" customWidth="1"/>
    <col min="4356" max="4356" width="14.42578125" style="1058" customWidth="1"/>
    <col min="4357" max="4357" width="13.42578125" style="1058" customWidth="1"/>
    <col min="4358" max="4359" width="11" style="1058" customWidth="1"/>
    <col min="4360" max="4361" width="13.42578125" style="1058" customWidth="1"/>
    <col min="4362" max="4369" width="9.85546875" style="1058" customWidth="1"/>
    <col min="4370" max="4373" width="11" style="1058" customWidth="1"/>
    <col min="4374" max="4374" width="14.42578125" style="1058" customWidth="1"/>
    <col min="4375" max="4375" width="4.140625" style="1058" customWidth="1"/>
    <col min="4376" max="4376" width="13.42578125" style="1058" customWidth="1"/>
    <col min="4377" max="4377" width="28.140625" style="1058" customWidth="1"/>
    <col min="4378" max="4378" width="11" style="1058" customWidth="1"/>
    <col min="4379" max="4379" width="14.42578125" style="1058" customWidth="1"/>
    <col min="4380" max="4380" width="4.140625" style="1058" customWidth="1"/>
    <col min="4381" max="4382" width="11" style="1058" customWidth="1"/>
    <col min="4383" max="4383" width="14.42578125" style="1058" customWidth="1"/>
    <col min="4384" max="4384" width="4.140625" style="1058" customWidth="1"/>
    <col min="4385" max="4385" width="14.42578125" style="1058" customWidth="1"/>
    <col min="4386" max="4583" width="11" style="1058"/>
    <col min="4584" max="4584" width="27.5703125" style="1058" customWidth="1"/>
    <col min="4585" max="4585" width="4.42578125" style="1058" customWidth="1"/>
    <col min="4586" max="4586" width="8.140625" style="1058" customWidth="1"/>
    <col min="4587" max="4588" width="6.42578125" style="1058" customWidth="1"/>
    <col min="4589" max="4589" width="8.42578125" style="1058" customWidth="1"/>
    <col min="4590" max="4590" width="6.5703125" style="1058" customWidth="1"/>
    <col min="4591" max="4591" width="6.140625" style="1058" customWidth="1"/>
    <col min="4592" max="4592" width="26" style="1058" customWidth="1"/>
    <col min="4593" max="4593" width="8.5703125" style="1058" customWidth="1"/>
    <col min="4594" max="4594" width="11" style="1058" customWidth="1"/>
    <col min="4595" max="4595" width="7.42578125" style="1058" customWidth="1"/>
    <col min="4596" max="4596" width="8" style="1058" customWidth="1"/>
    <col min="4597" max="4597" width="6.5703125" style="1058" customWidth="1"/>
    <col min="4598" max="4598" width="8.5703125" style="1058" customWidth="1"/>
    <col min="4599" max="4599" width="4.42578125" style="1058" customWidth="1"/>
    <col min="4600" max="4600" width="4.85546875" style="1058" customWidth="1"/>
    <col min="4601" max="4601" width="6.85546875" style="1058" customWidth="1"/>
    <col min="4602" max="4602" width="9.85546875" style="1058" customWidth="1"/>
    <col min="4603" max="4603" width="7.5703125" style="1058" customWidth="1"/>
    <col min="4604" max="4607" width="11" style="1058" customWidth="1"/>
    <col min="4608" max="4610" width="14.42578125" style="1058" customWidth="1"/>
    <col min="4611" max="4611" width="32.5703125" style="1058" customWidth="1"/>
    <col min="4612" max="4612" width="14.42578125" style="1058" customWidth="1"/>
    <col min="4613" max="4613" width="13.42578125" style="1058" customWidth="1"/>
    <col min="4614" max="4615" width="11" style="1058" customWidth="1"/>
    <col min="4616" max="4617" width="13.42578125" style="1058" customWidth="1"/>
    <col min="4618" max="4625" width="9.85546875" style="1058" customWidth="1"/>
    <col min="4626" max="4629" width="11" style="1058" customWidth="1"/>
    <col min="4630" max="4630" width="14.42578125" style="1058" customWidth="1"/>
    <col min="4631" max="4631" width="4.140625" style="1058" customWidth="1"/>
    <col min="4632" max="4632" width="13.42578125" style="1058" customWidth="1"/>
    <col min="4633" max="4633" width="28.140625" style="1058" customWidth="1"/>
    <col min="4634" max="4634" width="11" style="1058" customWidth="1"/>
    <col min="4635" max="4635" width="14.42578125" style="1058" customWidth="1"/>
    <col min="4636" max="4636" width="4.140625" style="1058" customWidth="1"/>
    <col min="4637" max="4638" width="11" style="1058" customWidth="1"/>
    <col min="4639" max="4639" width="14.42578125" style="1058" customWidth="1"/>
    <col min="4640" max="4640" width="4.140625" style="1058" customWidth="1"/>
    <col min="4641" max="4641" width="14.42578125" style="1058" customWidth="1"/>
    <col min="4642" max="4839" width="11" style="1058"/>
    <col min="4840" max="4840" width="27.5703125" style="1058" customWidth="1"/>
    <col min="4841" max="4841" width="4.42578125" style="1058" customWidth="1"/>
    <col min="4842" max="4842" width="8.140625" style="1058" customWidth="1"/>
    <col min="4843" max="4844" width="6.42578125" style="1058" customWidth="1"/>
    <col min="4845" max="4845" width="8.42578125" style="1058" customWidth="1"/>
    <col min="4846" max="4846" width="6.5703125" style="1058" customWidth="1"/>
    <col min="4847" max="4847" width="6.140625" style="1058" customWidth="1"/>
    <col min="4848" max="4848" width="26" style="1058" customWidth="1"/>
    <col min="4849" max="4849" width="8.5703125" style="1058" customWidth="1"/>
    <col min="4850" max="4850" width="11" style="1058" customWidth="1"/>
    <col min="4851" max="4851" width="7.42578125" style="1058" customWidth="1"/>
    <col min="4852" max="4852" width="8" style="1058" customWidth="1"/>
    <col min="4853" max="4853" width="6.5703125" style="1058" customWidth="1"/>
    <col min="4854" max="4854" width="8.5703125" style="1058" customWidth="1"/>
    <col min="4855" max="4855" width="4.42578125" style="1058" customWidth="1"/>
    <col min="4856" max="4856" width="4.85546875" style="1058" customWidth="1"/>
    <col min="4857" max="4857" width="6.85546875" style="1058" customWidth="1"/>
    <col min="4858" max="4858" width="9.85546875" style="1058" customWidth="1"/>
    <col min="4859" max="4859" width="7.5703125" style="1058" customWidth="1"/>
    <col min="4860" max="4863" width="11" style="1058" customWidth="1"/>
    <col min="4864" max="4866" width="14.42578125" style="1058" customWidth="1"/>
    <col min="4867" max="4867" width="32.5703125" style="1058" customWidth="1"/>
    <col min="4868" max="4868" width="14.42578125" style="1058" customWidth="1"/>
    <col min="4869" max="4869" width="13.42578125" style="1058" customWidth="1"/>
    <col min="4870" max="4871" width="11" style="1058" customWidth="1"/>
    <col min="4872" max="4873" width="13.42578125" style="1058" customWidth="1"/>
    <col min="4874" max="4881" width="9.85546875" style="1058" customWidth="1"/>
    <col min="4882" max="4885" width="11" style="1058" customWidth="1"/>
    <col min="4886" max="4886" width="14.42578125" style="1058" customWidth="1"/>
    <col min="4887" max="4887" width="4.140625" style="1058" customWidth="1"/>
    <col min="4888" max="4888" width="13.42578125" style="1058" customWidth="1"/>
    <col min="4889" max="4889" width="28.140625" style="1058" customWidth="1"/>
    <col min="4890" max="4890" width="11" style="1058" customWidth="1"/>
    <col min="4891" max="4891" width="14.42578125" style="1058" customWidth="1"/>
    <col min="4892" max="4892" width="4.140625" style="1058" customWidth="1"/>
    <col min="4893" max="4894" width="11" style="1058" customWidth="1"/>
    <col min="4895" max="4895" width="14.42578125" style="1058" customWidth="1"/>
    <col min="4896" max="4896" width="4.140625" style="1058" customWidth="1"/>
    <col min="4897" max="4897" width="14.42578125" style="1058" customWidth="1"/>
    <col min="4898" max="5095" width="11" style="1058"/>
    <col min="5096" max="5096" width="27.5703125" style="1058" customWidth="1"/>
    <col min="5097" max="5097" width="4.42578125" style="1058" customWidth="1"/>
    <col min="5098" max="5098" width="8.140625" style="1058" customWidth="1"/>
    <col min="5099" max="5100" width="6.42578125" style="1058" customWidth="1"/>
    <col min="5101" max="5101" width="8.42578125" style="1058" customWidth="1"/>
    <col min="5102" max="5102" width="6.5703125" style="1058" customWidth="1"/>
    <col min="5103" max="5103" width="6.140625" style="1058" customWidth="1"/>
    <col min="5104" max="5104" width="26" style="1058" customWidth="1"/>
    <col min="5105" max="5105" width="8.5703125" style="1058" customWidth="1"/>
    <col min="5106" max="5106" width="11" style="1058" customWidth="1"/>
    <col min="5107" max="5107" width="7.42578125" style="1058" customWidth="1"/>
    <col min="5108" max="5108" width="8" style="1058" customWidth="1"/>
    <col min="5109" max="5109" width="6.5703125" style="1058" customWidth="1"/>
    <col min="5110" max="5110" width="8.5703125" style="1058" customWidth="1"/>
    <col min="5111" max="5111" width="4.42578125" style="1058" customWidth="1"/>
    <col min="5112" max="5112" width="4.85546875" style="1058" customWidth="1"/>
    <col min="5113" max="5113" width="6.85546875" style="1058" customWidth="1"/>
    <col min="5114" max="5114" width="9.85546875" style="1058" customWidth="1"/>
    <col min="5115" max="5115" width="7.5703125" style="1058" customWidth="1"/>
    <col min="5116" max="5119" width="11" style="1058" customWidth="1"/>
    <col min="5120" max="5122" width="14.42578125" style="1058" customWidth="1"/>
    <col min="5123" max="5123" width="32.5703125" style="1058" customWidth="1"/>
    <col min="5124" max="5124" width="14.42578125" style="1058" customWidth="1"/>
    <col min="5125" max="5125" width="13.42578125" style="1058" customWidth="1"/>
    <col min="5126" max="5127" width="11" style="1058" customWidth="1"/>
    <col min="5128" max="5129" width="13.42578125" style="1058" customWidth="1"/>
    <col min="5130" max="5137" width="9.85546875" style="1058" customWidth="1"/>
    <col min="5138" max="5141" width="11" style="1058" customWidth="1"/>
    <col min="5142" max="5142" width="14.42578125" style="1058" customWidth="1"/>
    <col min="5143" max="5143" width="4.140625" style="1058" customWidth="1"/>
    <col min="5144" max="5144" width="13.42578125" style="1058" customWidth="1"/>
    <col min="5145" max="5145" width="28.140625" style="1058" customWidth="1"/>
    <col min="5146" max="5146" width="11" style="1058" customWidth="1"/>
    <col min="5147" max="5147" width="14.42578125" style="1058" customWidth="1"/>
    <col min="5148" max="5148" width="4.140625" style="1058" customWidth="1"/>
    <col min="5149" max="5150" width="11" style="1058" customWidth="1"/>
    <col min="5151" max="5151" width="14.42578125" style="1058" customWidth="1"/>
    <col min="5152" max="5152" width="4.140625" style="1058" customWidth="1"/>
    <col min="5153" max="5153" width="14.42578125" style="1058" customWidth="1"/>
    <col min="5154" max="5351" width="11" style="1058"/>
    <col min="5352" max="5352" width="27.5703125" style="1058" customWidth="1"/>
    <col min="5353" max="5353" width="4.42578125" style="1058" customWidth="1"/>
    <col min="5354" max="5354" width="8.140625" style="1058" customWidth="1"/>
    <col min="5355" max="5356" width="6.42578125" style="1058" customWidth="1"/>
    <col min="5357" max="5357" width="8.42578125" style="1058" customWidth="1"/>
    <col min="5358" max="5358" width="6.5703125" style="1058" customWidth="1"/>
    <col min="5359" max="5359" width="6.140625" style="1058" customWidth="1"/>
    <col min="5360" max="5360" width="26" style="1058" customWidth="1"/>
    <col min="5361" max="5361" width="8.5703125" style="1058" customWidth="1"/>
    <col min="5362" max="5362" width="11" style="1058" customWidth="1"/>
    <col min="5363" max="5363" width="7.42578125" style="1058" customWidth="1"/>
    <col min="5364" max="5364" width="8" style="1058" customWidth="1"/>
    <col min="5365" max="5365" width="6.5703125" style="1058" customWidth="1"/>
    <col min="5366" max="5366" width="8.5703125" style="1058" customWidth="1"/>
    <col min="5367" max="5367" width="4.42578125" style="1058" customWidth="1"/>
    <col min="5368" max="5368" width="4.85546875" style="1058" customWidth="1"/>
    <col min="5369" max="5369" width="6.85546875" style="1058" customWidth="1"/>
    <col min="5370" max="5370" width="9.85546875" style="1058" customWidth="1"/>
    <col min="5371" max="5371" width="7.5703125" style="1058" customWidth="1"/>
    <col min="5372" max="5375" width="11" style="1058" customWidth="1"/>
    <col min="5376" max="5378" width="14.42578125" style="1058" customWidth="1"/>
    <col min="5379" max="5379" width="32.5703125" style="1058" customWidth="1"/>
    <col min="5380" max="5380" width="14.42578125" style="1058" customWidth="1"/>
    <col min="5381" max="5381" width="13.42578125" style="1058" customWidth="1"/>
    <col min="5382" max="5383" width="11" style="1058" customWidth="1"/>
    <col min="5384" max="5385" width="13.42578125" style="1058" customWidth="1"/>
    <col min="5386" max="5393" width="9.85546875" style="1058" customWidth="1"/>
    <col min="5394" max="5397" width="11" style="1058" customWidth="1"/>
    <col min="5398" max="5398" width="14.42578125" style="1058" customWidth="1"/>
    <col min="5399" max="5399" width="4.140625" style="1058" customWidth="1"/>
    <col min="5400" max="5400" width="13.42578125" style="1058" customWidth="1"/>
    <col min="5401" max="5401" width="28.140625" style="1058" customWidth="1"/>
    <col min="5402" max="5402" width="11" style="1058" customWidth="1"/>
    <col min="5403" max="5403" width="14.42578125" style="1058" customWidth="1"/>
    <col min="5404" max="5404" width="4.140625" style="1058" customWidth="1"/>
    <col min="5405" max="5406" width="11" style="1058" customWidth="1"/>
    <col min="5407" max="5407" width="14.42578125" style="1058" customWidth="1"/>
    <col min="5408" max="5408" width="4.140625" style="1058" customWidth="1"/>
    <col min="5409" max="5409" width="14.42578125" style="1058" customWidth="1"/>
    <col min="5410" max="5607" width="11" style="1058"/>
    <col min="5608" max="5608" width="27.5703125" style="1058" customWidth="1"/>
    <col min="5609" max="5609" width="4.42578125" style="1058" customWidth="1"/>
    <col min="5610" max="5610" width="8.140625" style="1058" customWidth="1"/>
    <col min="5611" max="5612" width="6.42578125" style="1058" customWidth="1"/>
    <col min="5613" max="5613" width="8.42578125" style="1058" customWidth="1"/>
    <col min="5614" max="5614" width="6.5703125" style="1058" customWidth="1"/>
    <col min="5615" max="5615" width="6.140625" style="1058" customWidth="1"/>
    <col min="5616" max="5616" width="26" style="1058" customWidth="1"/>
    <col min="5617" max="5617" width="8.5703125" style="1058" customWidth="1"/>
    <col min="5618" max="5618" width="11" style="1058" customWidth="1"/>
    <col min="5619" max="5619" width="7.42578125" style="1058" customWidth="1"/>
    <col min="5620" max="5620" width="8" style="1058" customWidth="1"/>
    <col min="5621" max="5621" width="6.5703125" style="1058" customWidth="1"/>
    <col min="5622" max="5622" width="8.5703125" style="1058" customWidth="1"/>
    <col min="5623" max="5623" width="4.42578125" style="1058" customWidth="1"/>
    <col min="5624" max="5624" width="4.85546875" style="1058" customWidth="1"/>
    <col min="5625" max="5625" width="6.85546875" style="1058" customWidth="1"/>
    <col min="5626" max="5626" width="9.85546875" style="1058" customWidth="1"/>
    <col min="5627" max="5627" width="7.5703125" style="1058" customWidth="1"/>
    <col min="5628" max="5631" width="11" style="1058" customWidth="1"/>
    <col min="5632" max="5634" width="14.42578125" style="1058" customWidth="1"/>
    <col min="5635" max="5635" width="32.5703125" style="1058" customWidth="1"/>
    <col min="5636" max="5636" width="14.42578125" style="1058" customWidth="1"/>
    <col min="5637" max="5637" width="13.42578125" style="1058" customWidth="1"/>
    <col min="5638" max="5639" width="11" style="1058" customWidth="1"/>
    <col min="5640" max="5641" width="13.42578125" style="1058" customWidth="1"/>
    <col min="5642" max="5649" width="9.85546875" style="1058" customWidth="1"/>
    <col min="5650" max="5653" width="11" style="1058" customWidth="1"/>
    <col min="5654" max="5654" width="14.42578125" style="1058" customWidth="1"/>
    <col min="5655" max="5655" width="4.140625" style="1058" customWidth="1"/>
    <col min="5656" max="5656" width="13.42578125" style="1058" customWidth="1"/>
    <col min="5657" max="5657" width="28.140625" style="1058" customWidth="1"/>
    <col min="5658" max="5658" width="11" style="1058" customWidth="1"/>
    <col min="5659" max="5659" width="14.42578125" style="1058" customWidth="1"/>
    <col min="5660" max="5660" width="4.140625" style="1058" customWidth="1"/>
    <col min="5661" max="5662" width="11" style="1058" customWidth="1"/>
    <col min="5663" max="5663" width="14.42578125" style="1058" customWidth="1"/>
    <col min="5664" max="5664" width="4.140625" style="1058" customWidth="1"/>
    <col min="5665" max="5665" width="14.42578125" style="1058" customWidth="1"/>
    <col min="5666" max="5863" width="11" style="1058"/>
    <col min="5864" max="5864" width="27.5703125" style="1058" customWidth="1"/>
    <col min="5865" max="5865" width="4.42578125" style="1058" customWidth="1"/>
    <col min="5866" max="5866" width="8.140625" style="1058" customWidth="1"/>
    <col min="5867" max="5868" width="6.42578125" style="1058" customWidth="1"/>
    <col min="5869" max="5869" width="8.42578125" style="1058" customWidth="1"/>
    <col min="5870" max="5870" width="6.5703125" style="1058" customWidth="1"/>
    <col min="5871" max="5871" width="6.140625" style="1058" customWidth="1"/>
    <col min="5872" max="5872" width="26" style="1058" customWidth="1"/>
    <col min="5873" max="5873" width="8.5703125" style="1058" customWidth="1"/>
    <col min="5874" max="5874" width="11" style="1058" customWidth="1"/>
    <col min="5875" max="5875" width="7.42578125" style="1058" customWidth="1"/>
    <col min="5876" max="5876" width="8" style="1058" customWidth="1"/>
    <col min="5877" max="5877" width="6.5703125" style="1058" customWidth="1"/>
    <col min="5878" max="5878" width="8.5703125" style="1058" customWidth="1"/>
    <col min="5879" max="5879" width="4.42578125" style="1058" customWidth="1"/>
    <col min="5880" max="5880" width="4.85546875" style="1058" customWidth="1"/>
    <col min="5881" max="5881" width="6.85546875" style="1058" customWidth="1"/>
    <col min="5882" max="5882" width="9.85546875" style="1058" customWidth="1"/>
    <col min="5883" max="5883" width="7.5703125" style="1058" customWidth="1"/>
    <col min="5884" max="5887" width="11" style="1058" customWidth="1"/>
    <col min="5888" max="5890" width="14.42578125" style="1058" customWidth="1"/>
    <col min="5891" max="5891" width="32.5703125" style="1058" customWidth="1"/>
    <col min="5892" max="5892" width="14.42578125" style="1058" customWidth="1"/>
    <col min="5893" max="5893" width="13.42578125" style="1058" customWidth="1"/>
    <col min="5894" max="5895" width="11" style="1058" customWidth="1"/>
    <col min="5896" max="5897" width="13.42578125" style="1058" customWidth="1"/>
    <col min="5898" max="5905" width="9.85546875" style="1058" customWidth="1"/>
    <col min="5906" max="5909" width="11" style="1058" customWidth="1"/>
    <col min="5910" max="5910" width="14.42578125" style="1058" customWidth="1"/>
    <col min="5911" max="5911" width="4.140625" style="1058" customWidth="1"/>
    <col min="5912" max="5912" width="13.42578125" style="1058" customWidth="1"/>
    <col min="5913" max="5913" width="28.140625" style="1058" customWidth="1"/>
    <col min="5914" max="5914" width="11" style="1058" customWidth="1"/>
    <col min="5915" max="5915" width="14.42578125" style="1058" customWidth="1"/>
    <col min="5916" max="5916" width="4.140625" style="1058" customWidth="1"/>
    <col min="5917" max="5918" width="11" style="1058" customWidth="1"/>
    <col min="5919" max="5919" width="14.42578125" style="1058" customWidth="1"/>
    <col min="5920" max="5920" width="4.140625" style="1058" customWidth="1"/>
    <col min="5921" max="5921" width="14.42578125" style="1058" customWidth="1"/>
    <col min="5922" max="6119" width="11" style="1058"/>
    <col min="6120" max="6120" width="27.5703125" style="1058" customWidth="1"/>
    <col min="6121" max="6121" width="4.42578125" style="1058" customWidth="1"/>
    <col min="6122" max="6122" width="8.140625" style="1058" customWidth="1"/>
    <col min="6123" max="6124" width="6.42578125" style="1058" customWidth="1"/>
    <col min="6125" max="6125" width="8.42578125" style="1058" customWidth="1"/>
    <col min="6126" max="6126" width="6.5703125" style="1058" customWidth="1"/>
    <col min="6127" max="6127" width="6.140625" style="1058" customWidth="1"/>
    <col min="6128" max="6128" width="26" style="1058" customWidth="1"/>
    <col min="6129" max="6129" width="8.5703125" style="1058" customWidth="1"/>
    <col min="6130" max="6130" width="11" style="1058" customWidth="1"/>
    <col min="6131" max="6131" width="7.42578125" style="1058" customWidth="1"/>
    <col min="6132" max="6132" width="8" style="1058" customWidth="1"/>
    <col min="6133" max="6133" width="6.5703125" style="1058" customWidth="1"/>
    <col min="6134" max="6134" width="8.5703125" style="1058" customWidth="1"/>
    <col min="6135" max="6135" width="4.42578125" style="1058" customWidth="1"/>
    <col min="6136" max="6136" width="4.85546875" style="1058" customWidth="1"/>
    <col min="6137" max="6137" width="6.85546875" style="1058" customWidth="1"/>
    <col min="6138" max="6138" width="9.85546875" style="1058" customWidth="1"/>
    <col min="6139" max="6139" width="7.5703125" style="1058" customWidth="1"/>
    <col min="6140" max="6143" width="11" style="1058" customWidth="1"/>
    <col min="6144" max="6146" width="14.42578125" style="1058" customWidth="1"/>
    <col min="6147" max="6147" width="32.5703125" style="1058" customWidth="1"/>
    <col min="6148" max="6148" width="14.42578125" style="1058" customWidth="1"/>
    <col min="6149" max="6149" width="13.42578125" style="1058" customWidth="1"/>
    <col min="6150" max="6151" width="11" style="1058" customWidth="1"/>
    <col min="6152" max="6153" width="13.42578125" style="1058" customWidth="1"/>
    <col min="6154" max="6161" width="9.85546875" style="1058" customWidth="1"/>
    <col min="6162" max="6165" width="11" style="1058" customWidth="1"/>
    <col min="6166" max="6166" width="14.42578125" style="1058" customWidth="1"/>
    <col min="6167" max="6167" width="4.140625" style="1058" customWidth="1"/>
    <col min="6168" max="6168" width="13.42578125" style="1058" customWidth="1"/>
    <col min="6169" max="6169" width="28.140625" style="1058" customWidth="1"/>
    <col min="6170" max="6170" width="11" style="1058" customWidth="1"/>
    <col min="6171" max="6171" width="14.42578125" style="1058" customWidth="1"/>
    <col min="6172" max="6172" width="4.140625" style="1058" customWidth="1"/>
    <col min="6173" max="6174" width="11" style="1058" customWidth="1"/>
    <col min="6175" max="6175" width="14.42578125" style="1058" customWidth="1"/>
    <col min="6176" max="6176" width="4.140625" style="1058" customWidth="1"/>
    <col min="6177" max="6177" width="14.42578125" style="1058" customWidth="1"/>
    <col min="6178" max="6375" width="11" style="1058"/>
    <col min="6376" max="6376" width="27.5703125" style="1058" customWidth="1"/>
    <col min="6377" max="6377" width="4.42578125" style="1058" customWidth="1"/>
    <col min="6378" max="6378" width="8.140625" style="1058" customWidth="1"/>
    <col min="6379" max="6380" width="6.42578125" style="1058" customWidth="1"/>
    <col min="6381" max="6381" width="8.42578125" style="1058" customWidth="1"/>
    <col min="6382" max="6382" width="6.5703125" style="1058" customWidth="1"/>
    <col min="6383" max="6383" width="6.140625" style="1058" customWidth="1"/>
    <col min="6384" max="6384" width="26" style="1058" customWidth="1"/>
    <col min="6385" max="6385" width="8.5703125" style="1058" customWidth="1"/>
    <col min="6386" max="6386" width="11" style="1058" customWidth="1"/>
    <col min="6387" max="6387" width="7.42578125" style="1058" customWidth="1"/>
    <col min="6388" max="6388" width="8" style="1058" customWidth="1"/>
    <col min="6389" max="6389" width="6.5703125" style="1058" customWidth="1"/>
    <col min="6390" max="6390" width="8.5703125" style="1058" customWidth="1"/>
    <col min="6391" max="6391" width="4.42578125" style="1058" customWidth="1"/>
    <col min="6392" max="6392" width="4.85546875" style="1058" customWidth="1"/>
    <col min="6393" max="6393" width="6.85546875" style="1058" customWidth="1"/>
    <col min="6394" max="6394" width="9.85546875" style="1058" customWidth="1"/>
    <col min="6395" max="6395" width="7.5703125" style="1058" customWidth="1"/>
    <col min="6396" max="6399" width="11" style="1058" customWidth="1"/>
    <col min="6400" max="6402" width="14.42578125" style="1058" customWidth="1"/>
    <col min="6403" max="6403" width="32.5703125" style="1058" customWidth="1"/>
    <col min="6404" max="6404" width="14.42578125" style="1058" customWidth="1"/>
    <col min="6405" max="6405" width="13.42578125" style="1058" customWidth="1"/>
    <col min="6406" max="6407" width="11" style="1058" customWidth="1"/>
    <col min="6408" max="6409" width="13.42578125" style="1058" customWidth="1"/>
    <col min="6410" max="6417" width="9.85546875" style="1058" customWidth="1"/>
    <col min="6418" max="6421" width="11" style="1058" customWidth="1"/>
    <col min="6422" max="6422" width="14.42578125" style="1058" customWidth="1"/>
    <col min="6423" max="6423" width="4.140625" style="1058" customWidth="1"/>
    <col min="6424" max="6424" width="13.42578125" style="1058" customWidth="1"/>
    <col min="6425" max="6425" width="28.140625" style="1058" customWidth="1"/>
    <col min="6426" max="6426" width="11" style="1058" customWidth="1"/>
    <col min="6427" max="6427" width="14.42578125" style="1058" customWidth="1"/>
    <col min="6428" max="6428" width="4.140625" style="1058" customWidth="1"/>
    <col min="6429" max="6430" width="11" style="1058" customWidth="1"/>
    <col min="6431" max="6431" width="14.42578125" style="1058" customWidth="1"/>
    <col min="6432" max="6432" width="4.140625" style="1058" customWidth="1"/>
    <col min="6433" max="6433" width="14.42578125" style="1058" customWidth="1"/>
    <col min="6434" max="6631" width="11" style="1058"/>
    <col min="6632" max="6632" width="27.5703125" style="1058" customWidth="1"/>
    <col min="6633" max="6633" width="4.42578125" style="1058" customWidth="1"/>
    <col min="6634" max="6634" width="8.140625" style="1058" customWidth="1"/>
    <col min="6635" max="6636" width="6.42578125" style="1058" customWidth="1"/>
    <col min="6637" max="6637" width="8.42578125" style="1058" customWidth="1"/>
    <col min="6638" max="6638" width="6.5703125" style="1058" customWidth="1"/>
    <col min="6639" max="6639" width="6.140625" style="1058" customWidth="1"/>
    <col min="6640" max="6640" width="26" style="1058" customWidth="1"/>
    <col min="6641" max="6641" width="8.5703125" style="1058" customWidth="1"/>
    <col min="6642" max="6642" width="11" style="1058" customWidth="1"/>
    <col min="6643" max="6643" width="7.42578125" style="1058" customWidth="1"/>
    <col min="6644" max="6644" width="8" style="1058" customWidth="1"/>
    <col min="6645" max="6645" width="6.5703125" style="1058" customWidth="1"/>
    <col min="6646" max="6646" width="8.5703125" style="1058" customWidth="1"/>
    <col min="6647" max="6647" width="4.42578125" style="1058" customWidth="1"/>
    <col min="6648" max="6648" width="4.85546875" style="1058" customWidth="1"/>
    <col min="6649" max="6649" width="6.85546875" style="1058" customWidth="1"/>
    <col min="6650" max="6650" width="9.85546875" style="1058" customWidth="1"/>
    <col min="6651" max="6651" width="7.5703125" style="1058" customWidth="1"/>
    <col min="6652" max="6655" width="11" style="1058" customWidth="1"/>
    <col min="6656" max="6658" width="14.42578125" style="1058" customWidth="1"/>
    <col min="6659" max="6659" width="32.5703125" style="1058" customWidth="1"/>
    <col min="6660" max="6660" width="14.42578125" style="1058" customWidth="1"/>
    <col min="6661" max="6661" width="13.42578125" style="1058" customWidth="1"/>
    <col min="6662" max="6663" width="11" style="1058" customWidth="1"/>
    <col min="6664" max="6665" width="13.42578125" style="1058" customWidth="1"/>
    <col min="6666" max="6673" width="9.85546875" style="1058" customWidth="1"/>
    <col min="6674" max="6677" width="11" style="1058" customWidth="1"/>
    <col min="6678" max="6678" width="14.42578125" style="1058" customWidth="1"/>
    <col min="6679" max="6679" width="4.140625" style="1058" customWidth="1"/>
    <col min="6680" max="6680" width="13.42578125" style="1058" customWidth="1"/>
    <col min="6681" max="6681" width="28.140625" style="1058" customWidth="1"/>
    <col min="6682" max="6682" width="11" style="1058" customWidth="1"/>
    <col min="6683" max="6683" width="14.42578125" style="1058" customWidth="1"/>
    <col min="6684" max="6684" width="4.140625" style="1058" customWidth="1"/>
    <col min="6685" max="6686" width="11" style="1058" customWidth="1"/>
    <col min="6687" max="6687" width="14.42578125" style="1058" customWidth="1"/>
    <col min="6688" max="6688" width="4.140625" style="1058" customWidth="1"/>
    <col min="6689" max="6689" width="14.42578125" style="1058" customWidth="1"/>
    <col min="6690" max="6887" width="11" style="1058"/>
    <col min="6888" max="6888" width="27.5703125" style="1058" customWidth="1"/>
    <col min="6889" max="6889" width="4.42578125" style="1058" customWidth="1"/>
    <col min="6890" max="6890" width="8.140625" style="1058" customWidth="1"/>
    <col min="6891" max="6892" width="6.42578125" style="1058" customWidth="1"/>
    <col min="6893" max="6893" width="8.42578125" style="1058" customWidth="1"/>
    <col min="6894" max="6894" width="6.5703125" style="1058" customWidth="1"/>
    <col min="6895" max="6895" width="6.140625" style="1058" customWidth="1"/>
    <col min="6896" max="6896" width="26" style="1058" customWidth="1"/>
    <col min="6897" max="6897" width="8.5703125" style="1058" customWidth="1"/>
    <col min="6898" max="6898" width="11" style="1058" customWidth="1"/>
    <col min="6899" max="6899" width="7.42578125" style="1058" customWidth="1"/>
    <col min="6900" max="6900" width="8" style="1058" customWidth="1"/>
    <col min="6901" max="6901" width="6.5703125" style="1058" customWidth="1"/>
    <col min="6902" max="6902" width="8.5703125" style="1058" customWidth="1"/>
    <col min="6903" max="6903" width="4.42578125" style="1058" customWidth="1"/>
    <col min="6904" max="6904" width="4.85546875" style="1058" customWidth="1"/>
    <col min="6905" max="6905" width="6.85546875" style="1058" customWidth="1"/>
    <col min="6906" max="6906" width="9.85546875" style="1058" customWidth="1"/>
    <col min="6907" max="6907" width="7.5703125" style="1058" customWidth="1"/>
    <col min="6908" max="6911" width="11" style="1058" customWidth="1"/>
    <col min="6912" max="6914" width="14.42578125" style="1058" customWidth="1"/>
    <col min="6915" max="6915" width="32.5703125" style="1058" customWidth="1"/>
    <col min="6916" max="6916" width="14.42578125" style="1058" customWidth="1"/>
    <col min="6917" max="6917" width="13.42578125" style="1058" customWidth="1"/>
    <col min="6918" max="6919" width="11" style="1058" customWidth="1"/>
    <col min="6920" max="6921" width="13.42578125" style="1058" customWidth="1"/>
    <col min="6922" max="6929" width="9.85546875" style="1058" customWidth="1"/>
    <col min="6930" max="6933" width="11" style="1058" customWidth="1"/>
    <col min="6934" max="6934" width="14.42578125" style="1058" customWidth="1"/>
    <col min="6935" max="6935" width="4.140625" style="1058" customWidth="1"/>
    <col min="6936" max="6936" width="13.42578125" style="1058" customWidth="1"/>
    <col min="6937" max="6937" width="28.140625" style="1058" customWidth="1"/>
    <col min="6938" max="6938" width="11" style="1058" customWidth="1"/>
    <col min="6939" max="6939" width="14.42578125" style="1058" customWidth="1"/>
    <col min="6940" max="6940" width="4.140625" style="1058" customWidth="1"/>
    <col min="6941" max="6942" width="11" style="1058" customWidth="1"/>
    <col min="6943" max="6943" width="14.42578125" style="1058" customWidth="1"/>
    <col min="6944" max="6944" width="4.140625" style="1058" customWidth="1"/>
    <col min="6945" max="6945" width="14.42578125" style="1058" customWidth="1"/>
    <col min="6946" max="7143" width="11" style="1058"/>
    <col min="7144" max="7144" width="27.5703125" style="1058" customWidth="1"/>
    <col min="7145" max="7145" width="4.42578125" style="1058" customWidth="1"/>
    <col min="7146" max="7146" width="8.140625" style="1058" customWidth="1"/>
    <col min="7147" max="7148" width="6.42578125" style="1058" customWidth="1"/>
    <col min="7149" max="7149" width="8.42578125" style="1058" customWidth="1"/>
    <col min="7150" max="7150" width="6.5703125" style="1058" customWidth="1"/>
    <col min="7151" max="7151" width="6.140625" style="1058" customWidth="1"/>
    <col min="7152" max="7152" width="26" style="1058" customWidth="1"/>
    <col min="7153" max="7153" width="8.5703125" style="1058" customWidth="1"/>
    <col min="7154" max="7154" width="11" style="1058" customWidth="1"/>
    <col min="7155" max="7155" width="7.42578125" style="1058" customWidth="1"/>
    <col min="7156" max="7156" width="8" style="1058" customWidth="1"/>
    <col min="7157" max="7157" width="6.5703125" style="1058" customWidth="1"/>
    <col min="7158" max="7158" width="8.5703125" style="1058" customWidth="1"/>
    <col min="7159" max="7159" width="4.42578125" style="1058" customWidth="1"/>
    <col min="7160" max="7160" width="4.85546875" style="1058" customWidth="1"/>
    <col min="7161" max="7161" width="6.85546875" style="1058" customWidth="1"/>
    <col min="7162" max="7162" width="9.85546875" style="1058" customWidth="1"/>
    <col min="7163" max="7163" width="7.5703125" style="1058" customWidth="1"/>
    <col min="7164" max="7167" width="11" style="1058" customWidth="1"/>
    <col min="7168" max="7170" width="14.42578125" style="1058" customWidth="1"/>
    <col min="7171" max="7171" width="32.5703125" style="1058" customWidth="1"/>
    <col min="7172" max="7172" width="14.42578125" style="1058" customWidth="1"/>
    <col min="7173" max="7173" width="13.42578125" style="1058" customWidth="1"/>
    <col min="7174" max="7175" width="11" style="1058" customWidth="1"/>
    <col min="7176" max="7177" width="13.42578125" style="1058" customWidth="1"/>
    <col min="7178" max="7185" width="9.85546875" style="1058" customWidth="1"/>
    <col min="7186" max="7189" width="11" style="1058" customWidth="1"/>
    <col min="7190" max="7190" width="14.42578125" style="1058" customWidth="1"/>
    <col min="7191" max="7191" width="4.140625" style="1058" customWidth="1"/>
    <col min="7192" max="7192" width="13.42578125" style="1058" customWidth="1"/>
    <col min="7193" max="7193" width="28.140625" style="1058" customWidth="1"/>
    <col min="7194" max="7194" width="11" style="1058" customWidth="1"/>
    <col min="7195" max="7195" width="14.42578125" style="1058" customWidth="1"/>
    <col min="7196" max="7196" width="4.140625" style="1058" customWidth="1"/>
    <col min="7197" max="7198" width="11" style="1058" customWidth="1"/>
    <col min="7199" max="7199" width="14.42578125" style="1058" customWidth="1"/>
    <col min="7200" max="7200" width="4.140625" style="1058" customWidth="1"/>
    <col min="7201" max="7201" width="14.42578125" style="1058" customWidth="1"/>
    <col min="7202" max="7399" width="11" style="1058"/>
    <col min="7400" max="7400" width="27.5703125" style="1058" customWidth="1"/>
    <col min="7401" max="7401" width="4.42578125" style="1058" customWidth="1"/>
    <col min="7402" max="7402" width="8.140625" style="1058" customWidth="1"/>
    <col min="7403" max="7404" width="6.42578125" style="1058" customWidth="1"/>
    <col min="7405" max="7405" width="8.42578125" style="1058" customWidth="1"/>
    <col min="7406" max="7406" width="6.5703125" style="1058" customWidth="1"/>
    <col min="7407" max="7407" width="6.140625" style="1058" customWidth="1"/>
    <col min="7408" max="7408" width="26" style="1058" customWidth="1"/>
    <col min="7409" max="7409" width="8.5703125" style="1058" customWidth="1"/>
    <col min="7410" max="7410" width="11" style="1058" customWidth="1"/>
    <col min="7411" max="7411" width="7.42578125" style="1058" customWidth="1"/>
    <col min="7412" max="7412" width="8" style="1058" customWidth="1"/>
    <col min="7413" max="7413" width="6.5703125" style="1058" customWidth="1"/>
    <col min="7414" max="7414" width="8.5703125" style="1058" customWidth="1"/>
    <col min="7415" max="7415" width="4.42578125" style="1058" customWidth="1"/>
    <col min="7416" max="7416" width="4.85546875" style="1058" customWidth="1"/>
    <col min="7417" max="7417" width="6.85546875" style="1058" customWidth="1"/>
    <col min="7418" max="7418" width="9.85546875" style="1058" customWidth="1"/>
    <col min="7419" max="7419" width="7.5703125" style="1058" customWidth="1"/>
    <col min="7420" max="7423" width="11" style="1058" customWidth="1"/>
    <col min="7424" max="7426" width="14.42578125" style="1058" customWidth="1"/>
    <col min="7427" max="7427" width="32.5703125" style="1058" customWidth="1"/>
    <col min="7428" max="7428" width="14.42578125" style="1058" customWidth="1"/>
    <col min="7429" max="7429" width="13.42578125" style="1058" customWidth="1"/>
    <col min="7430" max="7431" width="11" style="1058" customWidth="1"/>
    <col min="7432" max="7433" width="13.42578125" style="1058" customWidth="1"/>
    <col min="7434" max="7441" width="9.85546875" style="1058" customWidth="1"/>
    <col min="7442" max="7445" width="11" style="1058" customWidth="1"/>
    <col min="7446" max="7446" width="14.42578125" style="1058" customWidth="1"/>
    <col min="7447" max="7447" width="4.140625" style="1058" customWidth="1"/>
    <col min="7448" max="7448" width="13.42578125" style="1058" customWidth="1"/>
    <col min="7449" max="7449" width="28.140625" style="1058" customWidth="1"/>
    <col min="7450" max="7450" width="11" style="1058" customWidth="1"/>
    <col min="7451" max="7451" width="14.42578125" style="1058" customWidth="1"/>
    <col min="7452" max="7452" width="4.140625" style="1058" customWidth="1"/>
    <col min="7453" max="7454" width="11" style="1058" customWidth="1"/>
    <col min="7455" max="7455" width="14.42578125" style="1058" customWidth="1"/>
    <col min="7456" max="7456" width="4.140625" style="1058" customWidth="1"/>
    <col min="7457" max="7457" width="14.42578125" style="1058" customWidth="1"/>
    <col min="7458" max="7655" width="11" style="1058"/>
    <col min="7656" max="7656" width="27.5703125" style="1058" customWidth="1"/>
    <col min="7657" max="7657" width="4.42578125" style="1058" customWidth="1"/>
    <col min="7658" max="7658" width="8.140625" style="1058" customWidth="1"/>
    <col min="7659" max="7660" width="6.42578125" style="1058" customWidth="1"/>
    <col min="7661" max="7661" width="8.42578125" style="1058" customWidth="1"/>
    <col min="7662" max="7662" width="6.5703125" style="1058" customWidth="1"/>
    <col min="7663" max="7663" width="6.140625" style="1058" customWidth="1"/>
    <col min="7664" max="7664" width="26" style="1058" customWidth="1"/>
    <col min="7665" max="7665" width="8.5703125" style="1058" customWidth="1"/>
    <col min="7666" max="7666" width="11" style="1058" customWidth="1"/>
    <col min="7667" max="7667" width="7.42578125" style="1058" customWidth="1"/>
    <col min="7668" max="7668" width="8" style="1058" customWidth="1"/>
    <col min="7669" max="7669" width="6.5703125" style="1058" customWidth="1"/>
    <col min="7670" max="7670" width="8.5703125" style="1058" customWidth="1"/>
    <col min="7671" max="7671" width="4.42578125" style="1058" customWidth="1"/>
    <col min="7672" max="7672" width="4.85546875" style="1058" customWidth="1"/>
    <col min="7673" max="7673" width="6.85546875" style="1058" customWidth="1"/>
    <col min="7674" max="7674" width="9.85546875" style="1058" customWidth="1"/>
    <col min="7675" max="7675" width="7.5703125" style="1058" customWidth="1"/>
    <col min="7676" max="7679" width="11" style="1058" customWidth="1"/>
    <col min="7680" max="7682" width="14.42578125" style="1058" customWidth="1"/>
    <col min="7683" max="7683" width="32.5703125" style="1058" customWidth="1"/>
    <col min="7684" max="7684" width="14.42578125" style="1058" customWidth="1"/>
    <col min="7685" max="7685" width="13.42578125" style="1058" customWidth="1"/>
    <col min="7686" max="7687" width="11" style="1058" customWidth="1"/>
    <col min="7688" max="7689" width="13.42578125" style="1058" customWidth="1"/>
    <col min="7690" max="7697" width="9.85546875" style="1058" customWidth="1"/>
    <col min="7698" max="7701" width="11" style="1058" customWidth="1"/>
    <col min="7702" max="7702" width="14.42578125" style="1058" customWidth="1"/>
    <col min="7703" max="7703" width="4.140625" style="1058" customWidth="1"/>
    <col min="7704" max="7704" width="13.42578125" style="1058" customWidth="1"/>
    <col min="7705" max="7705" width="28.140625" style="1058" customWidth="1"/>
    <col min="7706" max="7706" width="11" style="1058" customWidth="1"/>
    <col min="7707" max="7707" width="14.42578125" style="1058" customWidth="1"/>
    <col min="7708" max="7708" width="4.140625" style="1058" customWidth="1"/>
    <col min="7709" max="7710" width="11" style="1058" customWidth="1"/>
    <col min="7711" max="7711" width="14.42578125" style="1058" customWidth="1"/>
    <col min="7712" max="7712" width="4.140625" style="1058" customWidth="1"/>
    <col min="7713" max="7713" width="14.42578125" style="1058" customWidth="1"/>
    <col min="7714" max="7911" width="11" style="1058"/>
    <col min="7912" max="7912" width="27.5703125" style="1058" customWidth="1"/>
    <col min="7913" max="7913" width="4.42578125" style="1058" customWidth="1"/>
    <col min="7914" max="7914" width="8.140625" style="1058" customWidth="1"/>
    <col min="7915" max="7916" width="6.42578125" style="1058" customWidth="1"/>
    <col min="7917" max="7917" width="8.42578125" style="1058" customWidth="1"/>
    <col min="7918" max="7918" width="6.5703125" style="1058" customWidth="1"/>
    <col min="7919" max="7919" width="6.140625" style="1058" customWidth="1"/>
    <col min="7920" max="7920" width="26" style="1058" customWidth="1"/>
    <col min="7921" max="7921" width="8.5703125" style="1058" customWidth="1"/>
    <col min="7922" max="7922" width="11" style="1058" customWidth="1"/>
    <col min="7923" max="7923" width="7.42578125" style="1058" customWidth="1"/>
    <col min="7924" max="7924" width="8" style="1058" customWidth="1"/>
    <col min="7925" max="7925" width="6.5703125" style="1058" customWidth="1"/>
    <col min="7926" max="7926" width="8.5703125" style="1058" customWidth="1"/>
    <col min="7927" max="7927" width="4.42578125" style="1058" customWidth="1"/>
    <col min="7928" max="7928" width="4.85546875" style="1058" customWidth="1"/>
    <col min="7929" max="7929" width="6.85546875" style="1058" customWidth="1"/>
    <col min="7930" max="7930" width="9.85546875" style="1058" customWidth="1"/>
    <col min="7931" max="7931" width="7.5703125" style="1058" customWidth="1"/>
    <col min="7932" max="7935" width="11" style="1058" customWidth="1"/>
    <col min="7936" max="7938" width="14.42578125" style="1058" customWidth="1"/>
    <col min="7939" max="7939" width="32.5703125" style="1058" customWidth="1"/>
    <col min="7940" max="7940" width="14.42578125" style="1058" customWidth="1"/>
    <col min="7941" max="7941" width="13.42578125" style="1058" customWidth="1"/>
    <col min="7942" max="7943" width="11" style="1058" customWidth="1"/>
    <col min="7944" max="7945" width="13.42578125" style="1058" customWidth="1"/>
    <col min="7946" max="7953" width="9.85546875" style="1058" customWidth="1"/>
    <col min="7954" max="7957" width="11" style="1058" customWidth="1"/>
    <col min="7958" max="7958" width="14.42578125" style="1058" customWidth="1"/>
    <col min="7959" max="7959" width="4.140625" style="1058" customWidth="1"/>
    <col min="7960" max="7960" width="13.42578125" style="1058" customWidth="1"/>
    <col min="7961" max="7961" width="28.140625" style="1058" customWidth="1"/>
    <col min="7962" max="7962" width="11" style="1058" customWidth="1"/>
    <col min="7963" max="7963" width="14.42578125" style="1058" customWidth="1"/>
    <col min="7964" max="7964" width="4.140625" style="1058" customWidth="1"/>
    <col min="7965" max="7966" width="11" style="1058" customWidth="1"/>
    <col min="7967" max="7967" width="14.42578125" style="1058" customWidth="1"/>
    <col min="7968" max="7968" width="4.140625" style="1058" customWidth="1"/>
    <col min="7969" max="7969" width="14.42578125" style="1058" customWidth="1"/>
    <col min="7970" max="8167" width="11" style="1058"/>
    <col min="8168" max="8168" width="27.5703125" style="1058" customWidth="1"/>
    <col min="8169" max="8169" width="4.42578125" style="1058" customWidth="1"/>
    <col min="8170" max="8170" width="8.140625" style="1058" customWidth="1"/>
    <col min="8171" max="8172" width="6.42578125" style="1058" customWidth="1"/>
    <col min="8173" max="8173" width="8.42578125" style="1058" customWidth="1"/>
    <col min="8174" max="8174" width="6.5703125" style="1058" customWidth="1"/>
    <col min="8175" max="8175" width="6.140625" style="1058" customWidth="1"/>
    <col min="8176" max="8176" width="26" style="1058" customWidth="1"/>
    <col min="8177" max="8177" width="8.5703125" style="1058" customWidth="1"/>
    <col min="8178" max="8178" width="11" style="1058" customWidth="1"/>
    <col min="8179" max="8179" width="7.42578125" style="1058" customWidth="1"/>
    <col min="8180" max="8180" width="8" style="1058" customWidth="1"/>
    <col min="8181" max="8181" width="6.5703125" style="1058" customWidth="1"/>
    <col min="8182" max="8182" width="8.5703125" style="1058" customWidth="1"/>
    <col min="8183" max="8183" width="4.42578125" style="1058" customWidth="1"/>
    <col min="8184" max="8184" width="4.85546875" style="1058" customWidth="1"/>
    <col min="8185" max="8185" width="6.85546875" style="1058" customWidth="1"/>
    <col min="8186" max="8186" width="9.85546875" style="1058" customWidth="1"/>
    <col min="8187" max="8187" width="7.5703125" style="1058" customWidth="1"/>
    <col min="8188" max="8191" width="11" style="1058" customWidth="1"/>
    <col min="8192" max="8194" width="14.42578125" style="1058" customWidth="1"/>
    <col min="8195" max="8195" width="32.5703125" style="1058" customWidth="1"/>
    <col min="8196" max="8196" width="14.42578125" style="1058" customWidth="1"/>
    <col min="8197" max="8197" width="13.42578125" style="1058" customWidth="1"/>
    <col min="8198" max="8199" width="11" style="1058" customWidth="1"/>
    <col min="8200" max="8201" width="13.42578125" style="1058" customWidth="1"/>
    <col min="8202" max="8209" width="9.85546875" style="1058" customWidth="1"/>
    <col min="8210" max="8213" width="11" style="1058" customWidth="1"/>
    <col min="8214" max="8214" width="14.42578125" style="1058" customWidth="1"/>
    <col min="8215" max="8215" width="4.140625" style="1058" customWidth="1"/>
    <col min="8216" max="8216" width="13.42578125" style="1058" customWidth="1"/>
    <col min="8217" max="8217" width="28.140625" style="1058" customWidth="1"/>
    <col min="8218" max="8218" width="11" style="1058" customWidth="1"/>
    <col min="8219" max="8219" width="14.42578125" style="1058" customWidth="1"/>
    <col min="8220" max="8220" width="4.140625" style="1058" customWidth="1"/>
    <col min="8221" max="8222" width="11" style="1058" customWidth="1"/>
    <col min="8223" max="8223" width="14.42578125" style="1058" customWidth="1"/>
    <col min="8224" max="8224" width="4.140625" style="1058" customWidth="1"/>
    <col min="8225" max="8225" width="14.42578125" style="1058" customWidth="1"/>
    <col min="8226" max="8423" width="11" style="1058"/>
    <col min="8424" max="8424" width="27.5703125" style="1058" customWidth="1"/>
    <col min="8425" max="8425" width="4.42578125" style="1058" customWidth="1"/>
    <col min="8426" max="8426" width="8.140625" style="1058" customWidth="1"/>
    <col min="8427" max="8428" width="6.42578125" style="1058" customWidth="1"/>
    <col min="8429" max="8429" width="8.42578125" style="1058" customWidth="1"/>
    <col min="8430" max="8430" width="6.5703125" style="1058" customWidth="1"/>
    <col min="8431" max="8431" width="6.140625" style="1058" customWidth="1"/>
    <col min="8432" max="8432" width="26" style="1058" customWidth="1"/>
    <col min="8433" max="8433" width="8.5703125" style="1058" customWidth="1"/>
    <col min="8434" max="8434" width="11" style="1058" customWidth="1"/>
    <col min="8435" max="8435" width="7.42578125" style="1058" customWidth="1"/>
    <col min="8436" max="8436" width="8" style="1058" customWidth="1"/>
    <col min="8437" max="8437" width="6.5703125" style="1058" customWidth="1"/>
    <col min="8438" max="8438" width="8.5703125" style="1058" customWidth="1"/>
    <col min="8439" max="8439" width="4.42578125" style="1058" customWidth="1"/>
    <col min="8440" max="8440" width="4.85546875" style="1058" customWidth="1"/>
    <col min="8441" max="8441" width="6.85546875" style="1058" customWidth="1"/>
    <col min="8442" max="8442" width="9.85546875" style="1058" customWidth="1"/>
    <col min="8443" max="8443" width="7.5703125" style="1058" customWidth="1"/>
    <col min="8444" max="8447" width="11" style="1058" customWidth="1"/>
    <col min="8448" max="8450" width="14.42578125" style="1058" customWidth="1"/>
    <col min="8451" max="8451" width="32.5703125" style="1058" customWidth="1"/>
    <col min="8452" max="8452" width="14.42578125" style="1058" customWidth="1"/>
    <col min="8453" max="8453" width="13.42578125" style="1058" customWidth="1"/>
    <col min="8454" max="8455" width="11" style="1058" customWidth="1"/>
    <col min="8456" max="8457" width="13.42578125" style="1058" customWidth="1"/>
    <col min="8458" max="8465" width="9.85546875" style="1058" customWidth="1"/>
    <col min="8466" max="8469" width="11" style="1058" customWidth="1"/>
    <col min="8470" max="8470" width="14.42578125" style="1058" customWidth="1"/>
    <col min="8471" max="8471" width="4.140625" style="1058" customWidth="1"/>
    <col min="8472" max="8472" width="13.42578125" style="1058" customWidth="1"/>
    <col min="8473" max="8473" width="28.140625" style="1058" customWidth="1"/>
    <col min="8474" max="8474" width="11" style="1058" customWidth="1"/>
    <col min="8475" max="8475" width="14.42578125" style="1058" customWidth="1"/>
    <col min="8476" max="8476" width="4.140625" style="1058" customWidth="1"/>
    <col min="8477" max="8478" width="11" style="1058" customWidth="1"/>
    <col min="8479" max="8479" width="14.42578125" style="1058" customWidth="1"/>
    <col min="8480" max="8480" width="4.140625" style="1058" customWidth="1"/>
    <col min="8481" max="8481" width="14.42578125" style="1058" customWidth="1"/>
    <col min="8482" max="8679" width="11" style="1058"/>
    <col min="8680" max="8680" width="27.5703125" style="1058" customWidth="1"/>
    <col min="8681" max="8681" width="4.42578125" style="1058" customWidth="1"/>
    <col min="8682" max="8682" width="8.140625" style="1058" customWidth="1"/>
    <col min="8683" max="8684" width="6.42578125" style="1058" customWidth="1"/>
    <col min="8685" max="8685" width="8.42578125" style="1058" customWidth="1"/>
    <col min="8686" max="8686" width="6.5703125" style="1058" customWidth="1"/>
    <col min="8687" max="8687" width="6.140625" style="1058" customWidth="1"/>
    <col min="8688" max="8688" width="26" style="1058" customWidth="1"/>
    <col min="8689" max="8689" width="8.5703125" style="1058" customWidth="1"/>
    <col min="8690" max="8690" width="11" style="1058" customWidth="1"/>
    <col min="8691" max="8691" width="7.42578125" style="1058" customWidth="1"/>
    <col min="8692" max="8692" width="8" style="1058" customWidth="1"/>
    <col min="8693" max="8693" width="6.5703125" style="1058" customWidth="1"/>
    <col min="8694" max="8694" width="8.5703125" style="1058" customWidth="1"/>
    <col min="8695" max="8695" width="4.42578125" style="1058" customWidth="1"/>
    <col min="8696" max="8696" width="4.85546875" style="1058" customWidth="1"/>
    <col min="8697" max="8697" width="6.85546875" style="1058" customWidth="1"/>
    <col min="8698" max="8698" width="9.85546875" style="1058" customWidth="1"/>
    <col min="8699" max="8699" width="7.5703125" style="1058" customWidth="1"/>
    <col min="8700" max="8703" width="11" style="1058" customWidth="1"/>
    <col min="8704" max="8706" width="14.42578125" style="1058" customWidth="1"/>
    <col min="8707" max="8707" width="32.5703125" style="1058" customWidth="1"/>
    <col min="8708" max="8708" width="14.42578125" style="1058" customWidth="1"/>
    <col min="8709" max="8709" width="13.42578125" style="1058" customWidth="1"/>
    <col min="8710" max="8711" width="11" style="1058" customWidth="1"/>
    <col min="8712" max="8713" width="13.42578125" style="1058" customWidth="1"/>
    <col min="8714" max="8721" width="9.85546875" style="1058" customWidth="1"/>
    <col min="8722" max="8725" width="11" style="1058" customWidth="1"/>
    <col min="8726" max="8726" width="14.42578125" style="1058" customWidth="1"/>
    <col min="8727" max="8727" width="4.140625" style="1058" customWidth="1"/>
    <col min="8728" max="8728" width="13.42578125" style="1058" customWidth="1"/>
    <col min="8729" max="8729" width="28.140625" style="1058" customWidth="1"/>
    <col min="8730" max="8730" width="11" style="1058" customWidth="1"/>
    <col min="8731" max="8731" width="14.42578125" style="1058" customWidth="1"/>
    <col min="8732" max="8732" width="4.140625" style="1058" customWidth="1"/>
    <col min="8733" max="8734" width="11" style="1058" customWidth="1"/>
    <col min="8735" max="8735" width="14.42578125" style="1058" customWidth="1"/>
    <col min="8736" max="8736" width="4.140625" style="1058" customWidth="1"/>
    <col min="8737" max="8737" width="14.42578125" style="1058" customWidth="1"/>
    <col min="8738" max="8935" width="11" style="1058"/>
    <col min="8936" max="8936" width="27.5703125" style="1058" customWidth="1"/>
    <col min="8937" max="8937" width="4.42578125" style="1058" customWidth="1"/>
    <col min="8938" max="8938" width="8.140625" style="1058" customWidth="1"/>
    <col min="8939" max="8940" width="6.42578125" style="1058" customWidth="1"/>
    <col min="8941" max="8941" width="8.42578125" style="1058" customWidth="1"/>
    <col min="8942" max="8942" width="6.5703125" style="1058" customWidth="1"/>
    <col min="8943" max="8943" width="6.140625" style="1058" customWidth="1"/>
    <col min="8944" max="8944" width="26" style="1058" customWidth="1"/>
    <col min="8945" max="8945" width="8.5703125" style="1058" customWidth="1"/>
    <col min="8946" max="8946" width="11" style="1058" customWidth="1"/>
    <col min="8947" max="8947" width="7.42578125" style="1058" customWidth="1"/>
    <col min="8948" max="8948" width="8" style="1058" customWidth="1"/>
    <col min="8949" max="8949" width="6.5703125" style="1058" customWidth="1"/>
    <col min="8950" max="8950" width="8.5703125" style="1058" customWidth="1"/>
    <col min="8951" max="8951" width="4.42578125" style="1058" customWidth="1"/>
    <col min="8952" max="8952" width="4.85546875" style="1058" customWidth="1"/>
    <col min="8953" max="8953" width="6.85546875" style="1058" customWidth="1"/>
    <col min="8954" max="8954" width="9.85546875" style="1058" customWidth="1"/>
    <col min="8955" max="8955" width="7.5703125" style="1058" customWidth="1"/>
    <col min="8956" max="8959" width="11" style="1058" customWidth="1"/>
    <col min="8960" max="8962" width="14.42578125" style="1058" customWidth="1"/>
    <col min="8963" max="8963" width="32.5703125" style="1058" customWidth="1"/>
    <col min="8964" max="8964" width="14.42578125" style="1058" customWidth="1"/>
    <col min="8965" max="8965" width="13.42578125" style="1058" customWidth="1"/>
    <col min="8966" max="8967" width="11" style="1058" customWidth="1"/>
    <col min="8968" max="8969" width="13.42578125" style="1058" customWidth="1"/>
    <col min="8970" max="8977" width="9.85546875" style="1058" customWidth="1"/>
    <col min="8978" max="8981" width="11" style="1058" customWidth="1"/>
    <col min="8982" max="8982" width="14.42578125" style="1058" customWidth="1"/>
    <col min="8983" max="8983" width="4.140625" style="1058" customWidth="1"/>
    <col min="8984" max="8984" width="13.42578125" style="1058" customWidth="1"/>
    <col min="8985" max="8985" width="28.140625" style="1058" customWidth="1"/>
    <col min="8986" max="8986" width="11" style="1058" customWidth="1"/>
    <col min="8987" max="8987" width="14.42578125" style="1058" customWidth="1"/>
    <col min="8988" max="8988" width="4.140625" style="1058" customWidth="1"/>
    <col min="8989" max="8990" width="11" style="1058" customWidth="1"/>
    <col min="8991" max="8991" width="14.42578125" style="1058" customWidth="1"/>
    <col min="8992" max="8992" width="4.140625" style="1058" customWidth="1"/>
    <col min="8993" max="8993" width="14.42578125" style="1058" customWidth="1"/>
    <col min="8994" max="9191" width="11" style="1058"/>
    <col min="9192" max="9192" width="27.5703125" style="1058" customWidth="1"/>
    <col min="9193" max="9193" width="4.42578125" style="1058" customWidth="1"/>
    <col min="9194" max="9194" width="8.140625" style="1058" customWidth="1"/>
    <col min="9195" max="9196" width="6.42578125" style="1058" customWidth="1"/>
    <col min="9197" max="9197" width="8.42578125" style="1058" customWidth="1"/>
    <col min="9198" max="9198" width="6.5703125" style="1058" customWidth="1"/>
    <col min="9199" max="9199" width="6.140625" style="1058" customWidth="1"/>
    <col min="9200" max="9200" width="26" style="1058" customWidth="1"/>
    <col min="9201" max="9201" width="8.5703125" style="1058" customWidth="1"/>
    <col min="9202" max="9202" width="11" style="1058" customWidth="1"/>
    <col min="9203" max="9203" width="7.42578125" style="1058" customWidth="1"/>
    <col min="9204" max="9204" width="8" style="1058" customWidth="1"/>
    <col min="9205" max="9205" width="6.5703125" style="1058" customWidth="1"/>
    <col min="9206" max="9206" width="8.5703125" style="1058" customWidth="1"/>
    <col min="9207" max="9207" width="4.42578125" style="1058" customWidth="1"/>
    <col min="9208" max="9208" width="4.85546875" style="1058" customWidth="1"/>
    <col min="9209" max="9209" width="6.85546875" style="1058" customWidth="1"/>
    <col min="9210" max="9210" width="9.85546875" style="1058" customWidth="1"/>
    <col min="9211" max="9211" width="7.5703125" style="1058" customWidth="1"/>
    <col min="9212" max="9215" width="11" style="1058" customWidth="1"/>
    <col min="9216" max="9218" width="14.42578125" style="1058" customWidth="1"/>
    <col min="9219" max="9219" width="32.5703125" style="1058" customWidth="1"/>
    <col min="9220" max="9220" width="14.42578125" style="1058" customWidth="1"/>
    <col min="9221" max="9221" width="13.42578125" style="1058" customWidth="1"/>
    <col min="9222" max="9223" width="11" style="1058" customWidth="1"/>
    <col min="9224" max="9225" width="13.42578125" style="1058" customWidth="1"/>
    <col min="9226" max="9233" width="9.85546875" style="1058" customWidth="1"/>
    <col min="9234" max="9237" width="11" style="1058" customWidth="1"/>
    <col min="9238" max="9238" width="14.42578125" style="1058" customWidth="1"/>
    <col min="9239" max="9239" width="4.140625" style="1058" customWidth="1"/>
    <col min="9240" max="9240" width="13.42578125" style="1058" customWidth="1"/>
    <col min="9241" max="9241" width="28.140625" style="1058" customWidth="1"/>
    <col min="9242" max="9242" width="11" style="1058" customWidth="1"/>
    <col min="9243" max="9243" width="14.42578125" style="1058" customWidth="1"/>
    <col min="9244" max="9244" width="4.140625" style="1058" customWidth="1"/>
    <col min="9245" max="9246" width="11" style="1058" customWidth="1"/>
    <col min="9247" max="9247" width="14.42578125" style="1058" customWidth="1"/>
    <col min="9248" max="9248" width="4.140625" style="1058" customWidth="1"/>
    <col min="9249" max="9249" width="14.42578125" style="1058" customWidth="1"/>
    <col min="9250" max="9447" width="11" style="1058"/>
    <col min="9448" max="9448" width="27.5703125" style="1058" customWidth="1"/>
    <col min="9449" max="9449" width="4.42578125" style="1058" customWidth="1"/>
    <col min="9450" max="9450" width="8.140625" style="1058" customWidth="1"/>
    <col min="9451" max="9452" width="6.42578125" style="1058" customWidth="1"/>
    <col min="9453" max="9453" width="8.42578125" style="1058" customWidth="1"/>
    <col min="9454" max="9454" width="6.5703125" style="1058" customWidth="1"/>
    <col min="9455" max="9455" width="6.140625" style="1058" customWidth="1"/>
    <col min="9456" max="9456" width="26" style="1058" customWidth="1"/>
    <col min="9457" max="9457" width="8.5703125" style="1058" customWidth="1"/>
    <col min="9458" max="9458" width="11" style="1058" customWidth="1"/>
    <col min="9459" max="9459" width="7.42578125" style="1058" customWidth="1"/>
    <col min="9460" max="9460" width="8" style="1058" customWidth="1"/>
    <col min="9461" max="9461" width="6.5703125" style="1058" customWidth="1"/>
    <col min="9462" max="9462" width="8.5703125" style="1058" customWidth="1"/>
    <col min="9463" max="9463" width="4.42578125" style="1058" customWidth="1"/>
    <col min="9464" max="9464" width="4.85546875" style="1058" customWidth="1"/>
    <col min="9465" max="9465" width="6.85546875" style="1058" customWidth="1"/>
    <col min="9466" max="9466" width="9.85546875" style="1058" customWidth="1"/>
    <col min="9467" max="9467" width="7.5703125" style="1058" customWidth="1"/>
    <col min="9468" max="9471" width="11" style="1058" customWidth="1"/>
    <col min="9472" max="9474" width="14.42578125" style="1058" customWidth="1"/>
    <col min="9475" max="9475" width="32.5703125" style="1058" customWidth="1"/>
    <col min="9476" max="9476" width="14.42578125" style="1058" customWidth="1"/>
    <col min="9477" max="9477" width="13.42578125" style="1058" customWidth="1"/>
    <col min="9478" max="9479" width="11" style="1058" customWidth="1"/>
    <col min="9480" max="9481" width="13.42578125" style="1058" customWidth="1"/>
    <col min="9482" max="9489" width="9.85546875" style="1058" customWidth="1"/>
    <col min="9490" max="9493" width="11" style="1058" customWidth="1"/>
    <col min="9494" max="9494" width="14.42578125" style="1058" customWidth="1"/>
    <col min="9495" max="9495" width="4.140625" style="1058" customWidth="1"/>
    <col min="9496" max="9496" width="13.42578125" style="1058" customWidth="1"/>
    <col min="9497" max="9497" width="28.140625" style="1058" customWidth="1"/>
    <col min="9498" max="9498" width="11" style="1058" customWidth="1"/>
    <col min="9499" max="9499" width="14.42578125" style="1058" customWidth="1"/>
    <col min="9500" max="9500" width="4.140625" style="1058" customWidth="1"/>
    <col min="9501" max="9502" width="11" style="1058" customWidth="1"/>
    <col min="9503" max="9503" width="14.42578125" style="1058" customWidth="1"/>
    <col min="9504" max="9504" width="4.140625" style="1058" customWidth="1"/>
    <col min="9505" max="9505" width="14.42578125" style="1058" customWidth="1"/>
    <col min="9506" max="9703" width="11" style="1058"/>
    <col min="9704" max="9704" width="27.5703125" style="1058" customWidth="1"/>
    <col min="9705" max="9705" width="4.42578125" style="1058" customWidth="1"/>
    <col min="9706" max="9706" width="8.140625" style="1058" customWidth="1"/>
    <col min="9707" max="9708" width="6.42578125" style="1058" customWidth="1"/>
    <col min="9709" max="9709" width="8.42578125" style="1058" customWidth="1"/>
    <col min="9710" max="9710" width="6.5703125" style="1058" customWidth="1"/>
    <col min="9711" max="9711" width="6.140625" style="1058" customWidth="1"/>
    <col min="9712" max="9712" width="26" style="1058" customWidth="1"/>
    <col min="9713" max="9713" width="8.5703125" style="1058" customWidth="1"/>
    <col min="9714" max="9714" width="11" style="1058" customWidth="1"/>
    <col min="9715" max="9715" width="7.42578125" style="1058" customWidth="1"/>
    <col min="9716" max="9716" width="8" style="1058" customWidth="1"/>
    <col min="9717" max="9717" width="6.5703125" style="1058" customWidth="1"/>
    <col min="9718" max="9718" width="8.5703125" style="1058" customWidth="1"/>
    <col min="9719" max="9719" width="4.42578125" style="1058" customWidth="1"/>
    <col min="9720" max="9720" width="4.85546875" style="1058" customWidth="1"/>
    <col min="9721" max="9721" width="6.85546875" style="1058" customWidth="1"/>
    <col min="9722" max="9722" width="9.85546875" style="1058" customWidth="1"/>
    <col min="9723" max="9723" width="7.5703125" style="1058" customWidth="1"/>
    <col min="9724" max="9727" width="11" style="1058" customWidth="1"/>
    <col min="9728" max="9730" width="14.42578125" style="1058" customWidth="1"/>
    <col min="9731" max="9731" width="32.5703125" style="1058" customWidth="1"/>
    <col min="9732" max="9732" width="14.42578125" style="1058" customWidth="1"/>
    <col min="9733" max="9733" width="13.42578125" style="1058" customWidth="1"/>
    <col min="9734" max="9735" width="11" style="1058" customWidth="1"/>
    <col min="9736" max="9737" width="13.42578125" style="1058" customWidth="1"/>
    <col min="9738" max="9745" width="9.85546875" style="1058" customWidth="1"/>
    <col min="9746" max="9749" width="11" style="1058" customWidth="1"/>
    <col min="9750" max="9750" width="14.42578125" style="1058" customWidth="1"/>
    <col min="9751" max="9751" width="4.140625" style="1058" customWidth="1"/>
    <col min="9752" max="9752" width="13.42578125" style="1058" customWidth="1"/>
    <col min="9753" max="9753" width="28.140625" style="1058" customWidth="1"/>
    <col min="9754" max="9754" width="11" style="1058" customWidth="1"/>
    <col min="9755" max="9755" width="14.42578125" style="1058" customWidth="1"/>
    <col min="9756" max="9756" width="4.140625" style="1058" customWidth="1"/>
    <col min="9757" max="9758" width="11" style="1058" customWidth="1"/>
    <col min="9759" max="9759" width="14.42578125" style="1058" customWidth="1"/>
    <col min="9760" max="9760" width="4.140625" style="1058" customWidth="1"/>
    <col min="9761" max="9761" width="14.42578125" style="1058" customWidth="1"/>
    <col min="9762" max="9959" width="11" style="1058"/>
    <col min="9960" max="9960" width="27.5703125" style="1058" customWidth="1"/>
    <col min="9961" max="9961" width="4.42578125" style="1058" customWidth="1"/>
    <col min="9962" max="9962" width="8.140625" style="1058" customWidth="1"/>
    <col min="9963" max="9964" width="6.42578125" style="1058" customWidth="1"/>
    <col min="9965" max="9965" width="8.42578125" style="1058" customWidth="1"/>
    <col min="9966" max="9966" width="6.5703125" style="1058" customWidth="1"/>
    <col min="9967" max="9967" width="6.140625" style="1058" customWidth="1"/>
    <col min="9968" max="9968" width="26" style="1058" customWidth="1"/>
    <col min="9969" max="9969" width="8.5703125" style="1058" customWidth="1"/>
    <col min="9970" max="9970" width="11" style="1058" customWidth="1"/>
    <col min="9971" max="9971" width="7.42578125" style="1058" customWidth="1"/>
    <col min="9972" max="9972" width="8" style="1058" customWidth="1"/>
    <col min="9973" max="9973" width="6.5703125" style="1058" customWidth="1"/>
    <col min="9974" max="9974" width="8.5703125" style="1058" customWidth="1"/>
    <col min="9975" max="9975" width="4.42578125" style="1058" customWidth="1"/>
    <col min="9976" max="9976" width="4.85546875" style="1058" customWidth="1"/>
    <col min="9977" max="9977" width="6.85546875" style="1058" customWidth="1"/>
    <col min="9978" max="9978" width="9.85546875" style="1058" customWidth="1"/>
    <col min="9979" max="9979" width="7.5703125" style="1058" customWidth="1"/>
    <col min="9980" max="9983" width="11" style="1058" customWidth="1"/>
    <col min="9984" max="9986" width="14.42578125" style="1058" customWidth="1"/>
    <col min="9987" max="9987" width="32.5703125" style="1058" customWidth="1"/>
    <col min="9988" max="9988" width="14.42578125" style="1058" customWidth="1"/>
    <col min="9989" max="9989" width="13.42578125" style="1058" customWidth="1"/>
    <col min="9990" max="9991" width="11" style="1058" customWidth="1"/>
    <col min="9992" max="9993" width="13.42578125" style="1058" customWidth="1"/>
    <col min="9994" max="10001" width="9.85546875" style="1058" customWidth="1"/>
    <col min="10002" max="10005" width="11" style="1058" customWidth="1"/>
    <col min="10006" max="10006" width="14.42578125" style="1058" customWidth="1"/>
    <col min="10007" max="10007" width="4.140625" style="1058" customWidth="1"/>
    <col min="10008" max="10008" width="13.42578125" style="1058" customWidth="1"/>
    <col min="10009" max="10009" width="28.140625" style="1058" customWidth="1"/>
    <col min="10010" max="10010" width="11" style="1058" customWidth="1"/>
    <col min="10011" max="10011" width="14.42578125" style="1058" customWidth="1"/>
    <col min="10012" max="10012" width="4.140625" style="1058" customWidth="1"/>
    <col min="10013" max="10014" width="11" style="1058" customWidth="1"/>
    <col min="10015" max="10015" width="14.42578125" style="1058" customWidth="1"/>
    <col min="10016" max="10016" width="4.140625" style="1058" customWidth="1"/>
    <col min="10017" max="10017" width="14.42578125" style="1058" customWidth="1"/>
    <col min="10018" max="10215" width="11" style="1058"/>
    <col min="10216" max="10216" width="27.5703125" style="1058" customWidth="1"/>
    <col min="10217" max="10217" width="4.42578125" style="1058" customWidth="1"/>
    <col min="10218" max="10218" width="8.140625" style="1058" customWidth="1"/>
    <col min="10219" max="10220" width="6.42578125" style="1058" customWidth="1"/>
    <col min="10221" max="10221" width="8.42578125" style="1058" customWidth="1"/>
    <col min="10222" max="10222" width="6.5703125" style="1058" customWidth="1"/>
    <col min="10223" max="10223" width="6.140625" style="1058" customWidth="1"/>
    <col min="10224" max="10224" width="26" style="1058" customWidth="1"/>
    <col min="10225" max="10225" width="8.5703125" style="1058" customWidth="1"/>
    <col min="10226" max="10226" width="11" style="1058" customWidth="1"/>
    <col min="10227" max="10227" width="7.42578125" style="1058" customWidth="1"/>
    <col min="10228" max="10228" width="8" style="1058" customWidth="1"/>
    <col min="10229" max="10229" width="6.5703125" style="1058" customWidth="1"/>
    <col min="10230" max="10230" width="8.5703125" style="1058" customWidth="1"/>
    <col min="10231" max="10231" width="4.42578125" style="1058" customWidth="1"/>
    <col min="10232" max="10232" width="4.85546875" style="1058" customWidth="1"/>
    <col min="10233" max="10233" width="6.85546875" style="1058" customWidth="1"/>
    <col min="10234" max="10234" width="9.85546875" style="1058" customWidth="1"/>
    <col min="10235" max="10235" width="7.5703125" style="1058" customWidth="1"/>
    <col min="10236" max="10239" width="11" style="1058" customWidth="1"/>
    <col min="10240" max="10242" width="14.42578125" style="1058" customWidth="1"/>
    <col min="10243" max="10243" width="32.5703125" style="1058" customWidth="1"/>
    <col min="10244" max="10244" width="14.42578125" style="1058" customWidth="1"/>
    <col min="10245" max="10245" width="13.42578125" style="1058" customWidth="1"/>
    <col min="10246" max="10247" width="11" style="1058" customWidth="1"/>
    <col min="10248" max="10249" width="13.42578125" style="1058" customWidth="1"/>
    <col min="10250" max="10257" width="9.85546875" style="1058" customWidth="1"/>
    <col min="10258" max="10261" width="11" style="1058" customWidth="1"/>
    <col min="10262" max="10262" width="14.42578125" style="1058" customWidth="1"/>
    <col min="10263" max="10263" width="4.140625" style="1058" customWidth="1"/>
    <col min="10264" max="10264" width="13.42578125" style="1058" customWidth="1"/>
    <col min="10265" max="10265" width="28.140625" style="1058" customWidth="1"/>
    <col min="10266" max="10266" width="11" style="1058" customWidth="1"/>
    <col min="10267" max="10267" width="14.42578125" style="1058" customWidth="1"/>
    <col min="10268" max="10268" width="4.140625" style="1058" customWidth="1"/>
    <col min="10269" max="10270" width="11" style="1058" customWidth="1"/>
    <col min="10271" max="10271" width="14.42578125" style="1058" customWidth="1"/>
    <col min="10272" max="10272" width="4.140625" style="1058" customWidth="1"/>
    <col min="10273" max="10273" width="14.42578125" style="1058" customWidth="1"/>
    <col min="10274" max="10471" width="11" style="1058"/>
    <col min="10472" max="10472" width="27.5703125" style="1058" customWidth="1"/>
    <col min="10473" max="10473" width="4.42578125" style="1058" customWidth="1"/>
    <col min="10474" max="10474" width="8.140625" style="1058" customWidth="1"/>
    <col min="10475" max="10476" width="6.42578125" style="1058" customWidth="1"/>
    <col min="10477" max="10477" width="8.42578125" style="1058" customWidth="1"/>
    <col min="10478" max="10478" width="6.5703125" style="1058" customWidth="1"/>
    <col min="10479" max="10479" width="6.140625" style="1058" customWidth="1"/>
    <col min="10480" max="10480" width="26" style="1058" customWidth="1"/>
    <col min="10481" max="10481" width="8.5703125" style="1058" customWidth="1"/>
    <col min="10482" max="10482" width="11" style="1058" customWidth="1"/>
    <col min="10483" max="10483" width="7.42578125" style="1058" customWidth="1"/>
    <col min="10484" max="10484" width="8" style="1058" customWidth="1"/>
    <col min="10485" max="10485" width="6.5703125" style="1058" customWidth="1"/>
    <col min="10486" max="10486" width="8.5703125" style="1058" customWidth="1"/>
    <col min="10487" max="10487" width="4.42578125" style="1058" customWidth="1"/>
    <col min="10488" max="10488" width="4.85546875" style="1058" customWidth="1"/>
    <col min="10489" max="10489" width="6.85546875" style="1058" customWidth="1"/>
    <col min="10490" max="10490" width="9.85546875" style="1058" customWidth="1"/>
    <col min="10491" max="10491" width="7.5703125" style="1058" customWidth="1"/>
    <col min="10492" max="10495" width="11" style="1058" customWidth="1"/>
    <col min="10496" max="10498" width="14.42578125" style="1058" customWidth="1"/>
    <col min="10499" max="10499" width="32.5703125" style="1058" customWidth="1"/>
    <col min="10500" max="10500" width="14.42578125" style="1058" customWidth="1"/>
    <col min="10501" max="10501" width="13.42578125" style="1058" customWidth="1"/>
    <col min="10502" max="10503" width="11" style="1058" customWidth="1"/>
    <col min="10504" max="10505" width="13.42578125" style="1058" customWidth="1"/>
    <col min="10506" max="10513" width="9.85546875" style="1058" customWidth="1"/>
    <col min="10514" max="10517" width="11" style="1058" customWidth="1"/>
    <col min="10518" max="10518" width="14.42578125" style="1058" customWidth="1"/>
    <col min="10519" max="10519" width="4.140625" style="1058" customWidth="1"/>
    <col min="10520" max="10520" width="13.42578125" style="1058" customWidth="1"/>
    <col min="10521" max="10521" width="28.140625" style="1058" customWidth="1"/>
    <col min="10522" max="10522" width="11" style="1058" customWidth="1"/>
    <col min="10523" max="10523" width="14.42578125" style="1058" customWidth="1"/>
    <col min="10524" max="10524" width="4.140625" style="1058" customWidth="1"/>
    <col min="10525" max="10526" width="11" style="1058" customWidth="1"/>
    <col min="10527" max="10527" width="14.42578125" style="1058" customWidth="1"/>
    <col min="10528" max="10528" width="4.140625" style="1058" customWidth="1"/>
    <col min="10529" max="10529" width="14.42578125" style="1058" customWidth="1"/>
    <col min="10530" max="10727" width="11" style="1058"/>
    <col min="10728" max="10728" width="27.5703125" style="1058" customWidth="1"/>
    <col min="10729" max="10729" width="4.42578125" style="1058" customWidth="1"/>
    <col min="10730" max="10730" width="8.140625" style="1058" customWidth="1"/>
    <col min="10731" max="10732" width="6.42578125" style="1058" customWidth="1"/>
    <col min="10733" max="10733" width="8.42578125" style="1058" customWidth="1"/>
    <col min="10734" max="10734" width="6.5703125" style="1058" customWidth="1"/>
    <col min="10735" max="10735" width="6.140625" style="1058" customWidth="1"/>
    <col min="10736" max="10736" width="26" style="1058" customWidth="1"/>
    <col min="10737" max="10737" width="8.5703125" style="1058" customWidth="1"/>
    <col min="10738" max="10738" width="11" style="1058" customWidth="1"/>
    <col min="10739" max="10739" width="7.42578125" style="1058" customWidth="1"/>
    <col min="10740" max="10740" width="8" style="1058" customWidth="1"/>
    <col min="10741" max="10741" width="6.5703125" style="1058" customWidth="1"/>
    <col min="10742" max="10742" width="8.5703125" style="1058" customWidth="1"/>
    <col min="10743" max="10743" width="4.42578125" style="1058" customWidth="1"/>
    <col min="10744" max="10744" width="4.85546875" style="1058" customWidth="1"/>
    <col min="10745" max="10745" width="6.85546875" style="1058" customWidth="1"/>
    <col min="10746" max="10746" width="9.85546875" style="1058" customWidth="1"/>
    <col min="10747" max="10747" width="7.5703125" style="1058" customWidth="1"/>
    <col min="10748" max="10751" width="11" style="1058" customWidth="1"/>
    <col min="10752" max="10754" width="14.42578125" style="1058" customWidth="1"/>
    <col min="10755" max="10755" width="32.5703125" style="1058" customWidth="1"/>
    <col min="10756" max="10756" width="14.42578125" style="1058" customWidth="1"/>
    <col min="10757" max="10757" width="13.42578125" style="1058" customWidth="1"/>
    <col min="10758" max="10759" width="11" style="1058" customWidth="1"/>
    <col min="10760" max="10761" width="13.42578125" style="1058" customWidth="1"/>
    <col min="10762" max="10769" width="9.85546875" style="1058" customWidth="1"/>
    <col min="10770" max="10773" width="11" style="1058" customWidth="1"/>
    <col min="10774" max="10774" width="14.42578125" style="1058" customWidth="1"/>
    <col min="10775" max="10775" width="4.140625" style="1058" customWidth="1"/>
    <col min="10776" max="10776" width="13.42578125" style="1058" customWidth="1"/>
    <col min="10777" max="10777" width="28.140625" style="1058" customWidth="1"/>
    <col min="10778" max="10778" width="11" style="1058" customWidth="1"/>
    <col min="10779" max="10779" width="14.42578125" style="1058" customWidth="1"/>
    <col min="10780" max="10780" width="4.140625" style="1058" customWidth="1"/>
    <col min="10781" max="10782" width="11" style="1058" customWidth="1"/>
    <col min="10783" max="10783" width="14.42578125" style="1058" customWidth="1"/>
    <col min="10784" max="10784" width="4.140625" style="1058" customWidth="1"/>
    <col min="10785" max="10785" width="14.42578125" style="1058" customWidth="1"/>
    <col min="10786" max="10983" width="11" style="1058"/>
    <col min="10984" max="10984" width="27.5703125" style="1058" customWidth="1"/>
    <col min="10985" max="10985" width="4.42578125" style="1058" customWidth="1"/>
    <col min="10986" max="10986" width="8.140625" style="1058" customWidth="1"/>
    <col min="10987" max="10988" width="6.42578125" style="1058" customWidth="1"/>
    <col min="10989" max="10989" width="8.42578125" style="1058" customWidth="1"/>
    <col min="10990" max="10990" width="6.5703125" style="1058" customWidth="1"/>
    <col min="10991" max="10991" width="6.140625" style="1058" customWidth="1"/>
    <col min="10992" max="10992" width="26" style="1058" customWidth="1"/>
    <col min="10993" max="10993" width="8.5703125" style="1058" customWidth="1"/>
    <col min="10994" max="10994" width="11" style="1058" customWidth="1"/>
    <col min="10995" max="10995" width="7.42578125" style="1058" customWidth="1"/>
    <col min="10996" max="10996" width="8" style="1058" customWidth="1"/>
    <col min="10997" max="10997" width="6.5703125" style="1058" customWidth="1"/>
    <col min="10998" max="10998" width="8.5703125" style="1058" customWidth="1"/>
    <col min="10999" max="10999" width="4.42578125" style="1058" customWidth="1"/>
    <col min="11000" max="11000" width="4.85546875" style="1058" customWidth="1"/>
    <col min="11001" max="11001" width="6.85546875" style="1058" customWidth="1"/>
    <col min="11002" max="11002" width="9.85546875" style="1058" customWidth="1"/>
    <col min="11003" max="11003" width="7.5703125" style="1058" customWidth="1"/>
    <col min="11004" max="11007" width="11" style="1058" customWidth="1"/>
    <col min="11008" max="11010" width="14.42578125" style="1058" customWidth="1"/>
    <col min="11011" max="11011" width="32.5703125" style="1058" customWidth="1"/>
    <col min="11012" max="11012" width="14.42578125" style="1058" customWidth="1"/>
    <col min="11013" max="11013" width="13.42578125" style="1058" customWidth="1"/>
    <col min="11014" max="11015" width="11" style="1058" customWidth="1"/>
    <col min="11016" max="11017" width="13.42578125" style="1058" customWidth="1"/>
    <col min="11018" max="11025" width="9.85546875" style="1058" customWidth="1"/>
    <col min="11026" max="11029" width="11" style="1058" customWidth="1"/>
    <col min="11030" max="11030" width="14.42578125" style="1058" customWidth="1"/>
    <col min="11031" max="11031" width="4.140625" style="1058" customWidth="1"/>
    <col min="11032" max="11032" width="13.42578125" style="1058" customWidth="1"/>
    <col min="11033" max="11033" width="28.140625" style="1058" customWidth="1"/>
    <col min="11034" max="11034" width="11" style="1058" customWidth="1"/>
    <col min="11035" max="11035" width="14.42578125" style="1058" customWidth="1"/>
    <col min="11036" max="11036" width="4.140625" style="1058" customWidth="1"/>
    <col min="11037" max="11038" width="11" style="1058" customWidth="1"/>
    <col min="11039" max="11039" width="14.42578125" style="1058" customWidth="1"/>
    <col min="11040" max="11040" width="4.140625" style="1058" customWidth="1"/>
    <col min="11041" max="11041" width="14.42578125" style="1058" customWidth="1"/>
    <col min="11042" max="11239" width="11" style="1058"/>
    <col min="11240" max="11240" width="27.5703125" style="1058" customWidth="1"/>
    <col min="11241" max="11241" width="4.42578125" style="1058" customWidth="1"/>
    <col min="11242" max="11242" width="8.140625" style="1058" customWidth="1"/>
    <col min="11243" max="11244" width="6.42578125" style="1058" customWidth="1"/>
    <col min="11245" max="11245" width="8.42578125" style="1058" customWidth="1"/>
    <col min="11246" max="11246" width="6.5703125" style="1058" customWidth="1"/>
    <col min="11247" max="11247" width="6.140625" style="1058" customWidth="1"/>
    <col min="11248" max="11248" width="26" style="1058" customWidth="1"/>
    <col min="11249" max="11249" width="8.5703125" style="1058" customWidth="1"/>
    <col min="11250" max="11250" width="11" style="1058" customWidth="1"/>
    <col min="11251" max="11251" width="7.42578125" style="1058" customWidth="1"/>
    <col min="11252" max="11252" width="8" style="1058" customWidth="1"/>
    <col min="11253" max="11253" width="6.5703125" style="1058" customWidth="1"/>
    <col min="11254" max="11254" width="8.5703125" style="1058" customWidth="1"/>
    <col min="11255" max="11255" width="4.42578125" style="1058" customWidth="1"/>
    <col min="11256" max="11256" width="4.85546875" style="1058" customWidth="1"/>
    <col min="11257" max="11257" width="6.85546875" style="1058" customWidth="1"/>
    <col min="11258" max="11258" width="9.85546875" style="1058" customWidth="1"/>
    <col min="11259" max="11259" width="7.5703125" style="1058" customWidth="1"/>
    <col min="11260" max="11263" width="11" style="1058" customWidth="1"/>
    <col min="11264" max="11266" width="14.42578125" style="1058" customWidth="1"/>
    <col min="11267" max="11267" width="32.5703125" style="1058" customWidth="1"/>
    <col min="11268" max="11268" width="14.42578125" style="1058" customWidth="1"/>
    <col min="11269" max="11269" width="13.42578125" style="1058" customWidth="1"/>
    <col min="11270" max="11271" width="11" style="1058" customWidth="1"/>
    <col min="11272" max="11273" width="13.42578125" style="1058" customWidth="1"/>
    <col min="11274" max="11281" width="9.85546875" style="1058" customWidth="1"/>
    <col min="11282" max="11285" width="11" style="1058" customWidth="1"/>
    <col min="11286" max="11286" width="14.42578125" style="1058" customWidth="1"/>
    <col min="11287" max="11287" width="4.140625" style="1058" customWidth="1"/>
    <col min="11288" max="11288" width="13.42578125" style="1058" customWidth="1"/>
    <col min="11289" max="11289" width="28.140625" style="1058" customWidth="1"/>
    <col min="11290" max="11290" width="11" style="1058" customWidth="1"/>
    <col min="11291" max="11291" width="14.42578125" style="1058" customWidth="1"/>
    <col min="11292" max="11292" width="4.140625" style="1058" customWidth="1"/>
    <col min="11293" max="11294" width="11" style="1058" customWidth="1"/>
    <col min="11295" max="11295" width="14.42578125" style="1058" customWidth="1"/>
    <col min="11296" max="11296" width="4.140625" style="1058" customWidth="1"/>
    <col min="11297" max="11297" width="14.42578125" style="1058" customWidth="1"/>
    <col min="11298" max="11495" width="11" style="1058"/>
    <col min="11496" max="11496" width="27.5703125" style="1058" customWidth="1"/>
    <col min="11497" max="11497" width="4.42578125" style="1058" customWidth="1"/>
    <col min="11498" max="11498" width="8.140625" style="1058" customWidth="1"/>
    <col min="11499" max="11500" width="6.42578125" style="1058" customWidth="1"/>
    <col min="11501" max="11501" width="8.42578125" style="1058" customWidth="1"/>
    <col min="11502" max="11502" width="6.5703125" style="1058" customWidth="1"/>
    <col min="11503" max="11503" width="6.140625" style="1058" customWidth="1"/>
    <col min="11504" max="11504" width="26" style="1058" customWidth="1"/>
    <col min="11505" max="11505" width="8.5703125" style="1058" customWidth="1"/>
    <col min="11506" max="11506" width="11" style="1058" customWidth="1"/>
    <col min="11507" max="11507" width="7.42578125" style="1058" customWidth="1"/>
    <col min="11508" max="11508" width="8" style="1058" customWidth="1"/>
    <col min="11509" max="11509" width="6.5703125" style="1058" customWidth="1"/>
    <col min="11510" max="11510" width="8.5703125" style="1058" customWidth="1"/>
    <col min="11511" max="11511" width="4.42578125" style="1058" customWidth="1"/>
    <col min="11512" max="11512" width="4.85546875" style="1058" customWidth="1"/>
    <col min="11513" max="11513" width="6.85546875" style="1058" customWidth="1"/>
    <col min="11514" max="11514" width="9.85546875" style="1058" customWidth="1"/>
    <col min="11515" max="11515" width="7.5703125" style="1058" customWidth="1"/>
    <col min="11516" max="11519" width="11" style="1058" customWidth="1"/>
    <col min="11520" max="11522" width="14.42578125" style="1058" customWidth="1"/>
    <col min="11523" max="11523" width="32.5703125" style="1058" customWidth="1"/>
    <col min="11524" max="11524" width="14.42578125" style="1058" customWidth="1"/>
    <col min="11525" max="11525" width="13.42578125" style="1058" customWidth="1"/>
    <col min="11526" max="11527" width="11" style="1058" customWidth="1"/>
    <col min="11528" max="11529" width="13.42578125" style="1058" customWidth="1"/>
    <col min="11530" max="11537" width="9.85546875" style="1058" customWidth="1"/>
    <col min="11538" max="11541" width="11" style="1058" customWidth="1"/>
    <col min="11542" max="11542" width="14.42578125" style="1058" customWidth="1"/>
    <col min="11543" max="11543" width="4.140625" style="1058" customWidth="1"/>
    <col min="11544" max="11544" width="13.42578125" style="1058" customWidth="1"/>
    <col min="11545" max="11545" width="28.140625" style="1058" customWidth="1"/>
    <col min="11546" max="11546" width="11" style="1058" customWidth="1"/>
    <col min="11547" max="11547" width="14.42578125" style="1058" customWidth="1"/>
    <col min="11548" max="11548" width="4.140625" style="1058" customWidth="1"/>
    <col min="11549" max="11550" width="11" style="1058" customWidth="1"/>
    <col min="11551" max="11551" width="14.42578125" style="1058" customWidth="1"/>
    <col min="11552" max="11552" width="4.140625" style="1058" customWidth="1"/>
    <col min="11553" max="11553" width="14.42578125" style="1058" customWidth="1"/>
    <col min="11554" max="11751" width="11" style="1058"/>
    <col min="11752" max="11752" width="27.5703125" style="1058" customWidth="1"/>
    <col min="11753" max="11753" width="4.42578125" style="1058" customWidth="1"/>
    <col min="11754" max="11754" width="8.140625" style="1058" customWidth="1"/>
    <col min="11755" max="11756" width="6.42578125" style="1058" customWidth="1"/>
    <col min="11757" max="11757" width="8.42578125" style="1058" customWidth="1"/>
    <col min="11758" max="11758" width="6.5703125" style="1058" customWidth="1"/>
    <col min="11759" max="11759" width="6.140625" style="1058" customWidth="1"/>
    <col min="11760" max="11760" width="26" style="1058" customWidth="1"/>
    <col min="11761" max="11761" width="8.5703125" style="1058" customWidth="1"/>
    <col min="11762" max="11762" width="11" style="1058" customWidth="1"/>
    <col min="11763" max="11763" width="7.42578125" style="1058" customWidth="1"/>
    <col min="11764" max="11764" width="8" style="1058" customWidth="1"/>
    <col min="11765" max="11765" width="6.5703125" style="1058" customWidth="1"/>
    <col min="11766" max="11766" width="8.5703125" style="1058" customWidth="1"/>
    <col min="11767" max="11767" width="4.42578125" style="1058" customWidth="1"/>
    <col min="11768" max="11768" width="4.85546875" style="1058" customWidth="1"/>
    <col min="11769" max="11769" width="6.85546875" style="1058" customWidth="1"/>
    <col min="11770" max="11770" width="9.85546875" style="1058" customWidth="1"/>
    <col min="11771" max="11771" width="7.5703125" style="1058" customWidth="1"/>
    <col min="11772" max="11775" width="11" style="1058" customWidth="1"/>
    <col min="11776" max="11778" width="14.42578125" style="1058" customWidth="1"/>
    <col min="11779" max="11779" width="32.5703125" style="1058" customWidth="1"/>
    <col min="11780" max="11780" width="14.42578125" style="1058" customWidth="1"/>
    <col min="11781" max="11781" width="13.42578125" style="1058" customWidth="1"/>
    <col min="11782" max="11783" width="11" style="1058" customWidth="1"/>
    <col min="11784" max="11785" width="13.42578125" style="1058" customWidth="1"/>
    <col min="11786" max="11793" width="9.85546875" style="1058" customWidth="1"/>
    <col min="11794" max="11797" width="11" style="1058" customWidth="1"/>
    <col min="11798" max="11798" width="14.42578125" style="1058" customWidth="1"/>
    <col min="11799" max="11799" width="4.140625" style="1058" customWidth="1"/>
    <col min="11800" max="11800" width="13.42578125" style="1058" customWidth="1"/>
    <col min="11801" max="11801" width="28.140625" style="1058" customWidth="1"/>
    <col min="11802" max="11802" width="11" style="1058" customWidth="1"/>
    <col min="11803" max="11803" width="14.42578125" style="1058" customWidth="1"/>
    <col min="11804" max="11804" width="4.140625" style="1058" customWidth="1"/>
    <col min="11805" max="11806" width="11" style="1058" customWidth="1"/>
    <col min="11807" max="11807" width="14.42578125" style="1058" customWidth="1"/>
    <col min="11808" max="11808" width="4.140625" style="1058" customWidth="1"/>
    <col min="11809" max="11809" width="14.42578125" style="1058" customWidth="1"/>
    <col min="11810" max="12007" width="11" style="1058"/>
    <col min="12008" max="12008" width="27.5703125" style="1058" customWidth="1"/>
    <col min="12009" max="12009" width="4.42578125" style="1058" customWidth="1"/>
    <col min="12010" max="12010" width="8.140625" style="1058" customWidth="1"/>
    <col min="12011" max="12012" width="6.42578125" style="1058" customWidth="1"/>
    <col min="12013" max="12013" width="8.42578125" style="1058" customWidth="1"/>
    <col min="12014" max="12014" width="6.5703125" style="1058" customWidth="1"/>
    <col min="12015" max="12015" width="6.140625" style="1058" customWidth="1"/>
    <col min="12016" max="12016" width="26" style="1058" customWidth="1"/>
    <col min="12017" max="12017" width="8.5703125" style="1058" customWidth="1"/>
    <col min="12018" max="12018" width="11" style="1058" customWidth="1"/>
    <col min="12019" max="12019" width="7.42578125" style="1058" customWidth="1"/>
    <col min="12020" max="12020" width="8" style="1058" customWidth="1"/>
    <col min="12021" max="12021" width="6.5703125" style="1058" customWidth="1"/>
    <col min="12022" max="12022" width="8.5703125" style="1058" customWidth="1"/>
    <col min="12023" max="12023" width="4.42578125" style="1058" customWidth="1"/>
    <col min="12024" max="12024" width="4.85546875" style="1058" customWidth="1"/>
    <col min="12025" max="12025" width="6.85546875" style="1058" customWidth="1"/>
    <col min="12026" max="12026" width="9.85546875" style="1058" customWidth="1"/>
    <col min="12027" max="12027" width="7.5703125" style="1058" customWidth="1"/>
    <col min="12028" max="12031" width="11" style="1058" customWidth="1"/>
    <col min="12032" max="12034" width="14.42578125" style="1058" customWidth="1"/>
    <col min="12035" max="12035" width="32.5703125" style="1058" customWidth="1"/>
    <col min="12036" max="12036" width="14.42578125" style="1058" customWidth="1"/>
    <col min="12037" max="12037" width="13.42578125" style="1058" customWidth="1"/>
    <col min="12038" max="12039" width="11" style="1058" customWidth="1"/>
    <col min="12040" max="12041" width="13.42578125" style="1058" customWidth="1"/>
    <col min="12042" max="12049" width="9.85546875" style="1058" customWidth="1"/>
    <col min="12050" max="12053" width="11" style="1058" customWidth="1"/>
    <col min="12054" max="12054" width="14.42578125" style="1058" customWidth="1"/>
    <col min="12055" max="12055" width="4.140625" style="1058" customWidth="1"/>
    <col min="12056" max="12056" width="13.42578125" style="1058" customWidth="1"/>
    <col min="12057" max="12057" width="28.140625" style="1058" customWidth="1"/>
    <col min="12058" max="12058" width="11" style="1058" customWidth="1"/>
    <col min="12059" max="12059" width="14.42578125" style="1058" customWidth="1"/>
    <col min="12060" max="12060" width="4.140625" style="1058" customWidth="1"/>
    <col min="12061" max="12062" width="11" style="1058" customWidth="1"/>
    <col min="12063" max="12063" width="14.42578125" style="1058" customWidth="1"/>
    <col min="12064" max="12064" width="4.140625" style="1058" customWidth="1"/>
    <col min="12065" max="12065" width="14.42578125" style="1058" customWidth="1"/>
    <col min="12066" max="12263" width="11" style="1058"/>
    <col min="12264" max="12264" width="27.5703125" style="1058" customWidth="1"/>
    <col min="12265" max="12265" width="4.42578125" style="1058" customWidth="1"/>
    <col min="12266" max="12266" width="8.140625" style="1058" customWidth="1"/>
    <col min="12267" max="12268" width="6.42578125" style="1058" customWidth="1"/>
    <col min="12269" max="12269" width="8.42578125" style="1058" customWidth="1"/>
    <col min="12270" max="12270" width="6.5703125" style="1058" customWidth="1"/>
    <col min="12271" max="12271" width="6.140625" style="1058" customWidth="1"/>
    <col min="12272" max="12272" width="26" style="1058" customWidth="1"/>
    <col min="12273" max="12273" width="8.5703125" style="1058" customWidth="1"/>
    <col min="12274" max="12274" width="11" style="1058" customWidth="1"/>
    <col min="12275" max="12275" width="7.42578125" style="1058" customWidth="1"/>
    <col min="12276" max="12276" width="8" style="1058" customWidth="1"/>
    <col min="12277" max="12277" width="6.5703125" style="1058" customWidth="1"/>
    <col min="12278" max="12278" width="8.5703125" style="1058" customWidth="1"/>
    <col min="12279" max="12279" width="4.42578125" style="1058" customWidth="1"/>
    <col min="12280" max="12280" width="4.85546875" style="1058" customWidth="1"/>
    <col min="12281" max="12281" width="6.85546875" style="1058" customWidth="1"/>
    <col min="12282" max="12282" width="9.85546875" style="1058" customWidth="1"/>
    <col min="12283" max="12283" width="7.5703125" style="1058" customWidth="1"/>
    <col min="12284" max="12287" width="11" style="1058" customWidth="1"/>
    <col min="12288" max="12290" width="14.42578125" style="1058" customWidth="1"/>
    <col min="12291" max="12291" width="32.5703125" style="1058" customWidth="1"/>
    <col min="12292" max="12292" width="14.42578125" style="1058" customWidth="1"/>
    <col min="12293" max="12293" width="13.42578125" style="1058" customWidth="1"/>
    <col min="12294" max="12295" width="11" style="1058" customWidth="1"/>
    <col min="12296" max="12297" width="13.42578125" style="1058" customWidth="1"/>
    <col min="12298" max="12305" width="9.85546875" style="1058" customWidth="1"/>
    <col min="12306" max="12309" width="11" style="1058" customWidth="1"/>
    <col min="12310" max="12310" width="14.42578125" style="1058" customWidth="1"/>
    <col min="12311" max="12311" width="4.140625" style="1058" customWidth="1"/>
    <col min="12312" max="12312" width="13.42578125" style="1058" customWidth="1"/>
    <col min="12313" max="12313" width="28.140625" style="1058" customWidth="1"/>
    <col min="12314" max="12314" width="11" style="1058" customWidth="1"/>
    <col min="12315" max="12315" width="14.42578125" style="1058" customWidth="1"/>
    <col min="12316" max="12316" width="4.140625" style="1058" customWidth="1"/>
    <col min="12317" max="12318" width="11" style="1058" customWidth="1"/>
    <col min="12319" max="12319" width="14.42578125" style="1058" customWidth="1"/>
    <col min="12320" max="12320" width="4.140625" style="1058" customWidth="1"/>
    <col min="12321" max="12321" width="14.42578125" style="1058" customWidth="1"/>
    <col min="12322" max="12519" width="11" style="1058"/>
    <col min="12520" max="12520" width="27.5703125" style="1058" customWidth="1"/>
    <col min="12521" max="12521" width="4.42578125" style="1058" customWidth="1"/>
    <col min="12522" max="12522" width="8.140625" style="1058" customWidth="1"/>
    <col min="12523" max="12524" width="6.42578125" style="1058" customWidth="1"/>
    <col min="12525" max="12525" width="8.42578125" style="1058" customWidth="1"/>
    <col min="12526" max="12526" width="6.5703125" style="1058" customWidth="1"/>
    <col min="12527" max="12527" width="6.140625" style="1058" customWidth="1"/>
    <col min="12528" max="12528" width="26" style="1058" customWidth="1"/>
    <col min="12529" max="12529" width="8.5703125" style="1058" customWidth="1"/>
    <col min="12530" max="12530" width="11" style="1058" customWidth="1"/>
    <col min="12531" max="12531" width="7.42578125" style="1058" customWidth="1"/>
    <col min="12532" max="12532" width="8" style="1058" customWidth="1"/>
    <col min="12533" max="12533" width="6.5703125" style="1058" customWidth="1"/>
    <col min="12534" max="12534" width="8.5703125" style="1058" customWidth="1"/>
    <col min="12535" max="12535" width="4.42578125" style="1058" customWidth="1"/>
    <col min="12536" max="12536" width="4.85546875" style="1058" customWidth="1"/>
    <col min="12537" max="12537" width="6.85546875" style="1058" customWidth="1"/>
    <col min="12538" max="12538" width="9.85546875" style="1058" customWidth="1"/>
    <col min="12539" max="12539" width="7.5703125" style="1058" customWidth="1"/>
    <col min="12540" max="12543" width="11" style="1058" customWidth="1"/>
    <col min="12544" max="12546" width="14.42578125" style="1058" customWidth="1"/>
    <col min="12547" max="12547" width="32.5703125" style="1058" customWidth="1"/>
    <col min="12548" max="12548" width="14.42578125" style="1058" customWidth="1"/>
    <col min="12549" max="12549" width="13.42578125" style="1058" customWidth="1"/>
    <col min="12550" max="12551" width="11" style="1058" customWidth="1"/>
    <col min="12552" max="12553" width="13.42578125" style="1058" customWidth="1"/>
    <col min="12554" max="12561" width="9.85546875" style="1058" customWidth="1"/>
    <col min="12562" max="12565" width="11" style="1058" customWidth="1"/>
    <col min="12566" max="12566" width="14.42578125" style="1058" customWidth="1"/>
    <col min="12567" max="12567" width="4.140625" style="1058" customWidth="1"/>
    <col min="12568" max="12568" width="13.42578125" style="1058" customWidth="1"/>
    <col min="12569" max="12569" width="28.140625" style="1058" customWidth="1"/>
    <col min="12570" max="12570" width="11" style="1058" customWidth="1"/>
    <col min="12571" max="12571" width="14.42578125" style="1058" customWidth="1"/>
    <col min="12572" max="12572" width="4.140625" style="1058" customWidth="1"/>
    <col min="12573" max="12574" width="11" style="1058" customWidth="1"/>
    <col min="12575" max="12575" width="14.42578125" style="1058" customWidth="1"/>
    <col min="12576" max="12576" width="4.140625" style="1058" customWidth="1"/>
    <col min="12577" max="12577" width="14.42578125" style="1058" customWidth="1"/>
    <col min="12578" max="12775" width="11" style="1058"/>
    <col min="12776" max="12776" width="27.5703125" style="1058" customWidth="1"/>
    <col min="12777" max="12777" width="4.42578125" style="1058" customWidth="1"/>
    <col min="12778" max="12778" width="8.140625" style="1058" customWidth="1"/>
    <col min="12779" max="12780" width="6.42578125" style="1058" customWidth="1"/>
    <col min="12781" max="12781" width="8.42578125" style="1058" customWidth="1"/>
    <col min="12782" max="12782" width="6.5703125" style="1058" customWidth="1"/>
    <col min="12783" max="12783" width="6.140625" style="1058" customWidth="1"/>
    <col min="12784" max="12784" width="26" style="1058" customWidth="1"/>
    <col min="12785" max="12785" width="8.5703125" style="1058" customWidth="1"/>
    <col min="12786" max="12786" width="11" style="1058" customWidth="1"/>
    <col min="12787" max="12787" width="7.42578125" style="1058" customWidth="1"/>
    <col min="12788" max="12788" width="8" style="1058" customWidth="1"/>
    <col min="12789" max="12789" width="6.5703125" style="1058" customWidth="1"/>
    <col min="12790" max="12790" width="8.5703125" style="1058" customWidth="1"/>
    <col min="12791" max="12791" width="4.42578125" style="1058" customWidth="1"/>
    <col min="12792" max="12792" width="4.85546875" style="1058" customWidth="1"/>
    <col min="12793" max="12793" width="6.85546875" style="1058" customWidth="1"/>
    <col min="12794" max="12794" width="9.85546875" style="1058" customWidth="1"/>
    <col min="12795" max="12795" width="7.5703125" style="1058" customWidth="1"/>
    <col min="12796" max="12799" width="11" style="1058" customWidth="1"/>
    <col min="12800" max="12802" width="14.42578125" style="1058" customWidth="1"/>
    <col min="12803" max="12803" width="32.5703125" style="1058" customWidth="1"/>
    <col min="12804" max="12804" width="14.42578125" style="1058" customWidth="1"/>
    <col min="12805" max="12805" width="13.42578125" style="1058" customWidth="1"/>
    <col min="12806" max="12807" width="11" style="1058" customWidth="1"/>
    <col min="12808" max="12809" width="13.42578125" style="1058" customWidth="1"/>
    <col min="12810" max="12817" width="9.85546875" style="1058" customWidth="1"/>
    <col min="12818" max="12821" width="11" style="1058" customWidth="1"/>
    <col min="12822" max="12822" width="14.42578125" style="1058" customWidth="1"/>
    <col min="12823" max="12823" width="4.140625" style="1058" customWidth="1"/>
    <col min="12824" max="12824" width="13.42578125" style="1058" customWidth="1"/>
    <col min="12825" max="12825" width="28.140625" style="1058" customWidth="1"/>
    <col min="12826" max="12826" width="11" style="1058" customWidth="1"/>
    <col min="12827" max="12827" width="14.42578125" style="1058" customWidth="1"/>
    <col min="12828" max="12828" width="4.140625" style="1058" customWidth="1"/>
    <col min="12829" max="12830" width="11" style="1058" customWidth="1"/>
    <col min="12831" max="12831" width="14.42578125" style="1058" customWidth="1"/>
    <col min="12832" max="12832" width="4.140625" style="1058" customWidth="1"/>
    <col min="12833" max="12833" width="14.42578125" style="1058" customWidth="1"/>
    <col min="12834" max="13031" width="11" style="1058"/>
    <col min="13032" max="13032" width="27.5703125" style="1058" customWidth="1"/>
    <col min="13033" max="13033" width="4.42578125" style="1058" customWidth="1"/>
    <col min="13034" max="13034" width="8.140625" style="1058" customWidth="1"/>
    <col min="13035" max="13036" width="6.42578125" style="1058" customWidth="1"/>
    <col min="13037" max="13037" width="8.42578125" style="1058" customWidth="1"/>
    <col min="13038" max="13038" width="6.5703125" style="1058" customWidth="1"/>
    <col min="13039" max="13039" width="6.140625" style="1058" customWidth="1"/>
    <col min="13040" max="13040" width="26" style="1058" customWidth="1"/>
    <col min="13041" max="13041" width="8.5703125" style="1058" customWidth="1"/>
    <col min="13042" max="13042" width="11" style="1058" customWidth="1"/>
    <col min="13043" max="13043" width="7.42578125" style="1058" customWidth="1"/>
    <col min="13044" max="13044" width="8" style="1058" customWidth="1"/>
    <col min="13045" max="13045" width="6.5703125" style="1058" customWidth="1"/>
    <col min="13046" max="13046" width="8.5703125" style="1058" customWidth="1"/>
    <col min="13047" max="13047" width="4.42578125" style="1058" customWidth="1"/>
    <col min="13048" max="13048" width="4.85546875" style="1058" customWidth="1"/>
    <col min="13049" max="13049" width="6.85546875" style="1058" customWidth="1"/>
    <col min="13050" max="13050" width="9.85546875" style="1058" customWidth="1"/>
    <col min="13051" max="13051" width="7.5703125" style="1058" customWidth="1"/>
    <col min="13052" max="13055" width="11" style="1058" customWidth="1"/>
    <col min="13056" max="13058" width="14.42578125" style="1058" customWidth="1"/>
    <col min="13059" max="13059" width="32.5703125" style="1058" customWidth="1"/>
    <col min="13060" max="13060" width="14.42578125" style="1058" customWidth="1"/>
    <col min="13061" max="13061" width="13.42578125" style="1058" customWidth="1"/>
    <col min="13062" max="13063" width="11" style="1058" customWidth="1"/>
    <col min="13064" max="13065" width="13.42578125" style="1058" customWidth="1"/>
    <col min="13066" max="13073" width="9.85546875" style="1058" customWidth="1"/>
    <col min="13074" max="13077" width="11" style="1058" customWidth="1"/>
    <col min="13078" max="13078" width="14.42578125" style="1058" customWidth="1"/>
    <col min="13079" max="13079" width="4.140625" style="1058" customWidth="1"/>
    <col min="13080" max="13080" width="13.42578125" style="1058" customWidth="1"/>
    <col min="13081" max="13081" width="28.140625" style="1058" customWidth="1"/>
    <col min="13082" max="13082" width="11" style="1058" customWidth="1"/>
    <col min="13083" max="13083" width="14.42578125" style="1058" customWidth="1"/>
    <col min="13084" max="13084" width="4.140625" style="1058" customWidth="1"/>
    <col min="13085" max="13086" width="11" style="1058" customWidth="1"/>
    <col min="13087" max="13087" width="14.42578125" style="1058" customWidth="1"/>
    <col min="13088" max="13088" width="4.140625" style="1058" customWidth="1"/>
    <col min="13089" max="13089" width="14.42578125" style="1058" customWidth="1"/>
    <col min="13090" max="13287" width="11" style="1058"/>
    <col min="13288" max="13288" width="27.5703125" style="1058" customWidth="1"/>
    <col min="13289" max="13289" width="4.42578125" style="1058" customWidth="1"/>
    <col min="13290" max="13290" width="8.140625" style="1058" customWidth="1"/>
    <col min="13291" max="13292" width="6.42578125" style="1058" customWidth="1"/>
    <col min="13293" max="13293" width="8.42578125" style="1058" customWidth="1"/>
    <col min="13294" max="13294" width="6.5703125" style="1058" customWidth="1"/>
    <col min="13295" max="13295" width="6.140625" style="1058" customWidth="1"/>
    <col min="13296" max="13296" width="26" style="1058" customWidth="1"/>
    <col min="13297" max="13297" width="8.5703125" style="1058" customWidth="1"/>
    <col min="13298" max="13298" width="11" style="1058" customWidth="1"/>
    <col min="13299" max="13299" width="7.42578125" style="1058" customWidth="1"/>
    <col min="13300" max="13300" width="8" style="1058" customWidth="1"/>
    <col min="13301" max="13301" width="6.5703125" style="1058" customWidth="1"/>
    <col min="13302" max="13302" width="8.5703125" style="1058" customWidth="1"/>
    <col min="13303" max="13303" width="4.42578125" style="1058" customWidth="1"/>
    <col min="13304" max="13304" width="4.85546875" style="1058" customWidth="1"/>
    <col min="13305" max="13305" width="6.85546875" style="1058" customWidth="1"/>
    <col min="13306" max="13306" width="9.85546875" style="1058" customWidth="1"/>
    <col min="13307" max="13307" width="7.5703125" style="1058" customWidth="1"/>
    <col min="13308" max="13311" width="11" style="1058" customWidth="1"/>
    <col min="13312" max="13314" width="14.42578125" style="1058" customWidth="1"/>
    <col min="13315" max="13315" width="32.5703125" style="1058" customWidth="1"/>
    <col min="13316" max="13316" width="14.42578125" style="1058" customWidth="1"/>
    <col min="13317" max="13317" width="13.42578125" style="1058" customWidth="1"/>
    <col min="13318" max="13319" width="11" style="1058" customWidth="1"/>
    <col min="13320" max="13321" width="13.42578125" style="1058" customWidth="1"/>
    <col min="13322" max="13329" width="9.85546875" style="1058" customWidth="1"/>
    <col min="13330" max="13333" width="11" style="1058" customWidth="1"/>
    <col min="13334" max="13334" width="14.42578125" style="1058" customWidth="1"/>
    <col min="13335" max="13335" width="4.140625" style="1058" customWidth="1"/>
    <col min="13336" max="13336" width="13.42578125" style="1058" customWidth="1"/>
    <col min="13337" max="13337" width="28.140625" style="1058" customWidth="1"/>
    <col min="13338" max="13338" width="11" style="1058" customWidth="1"/>
    <col min="13339" max="13339" width="14.42578125" style="1058" customWidth="1"/>
    <col min="13340" max="13340" width="4.140625" style="1058" customWidth="1"/>
    <col min="13341" max="13342" width="11" style="1058" customWidth="1"/>
    <col min="13343" max="13343" width="14.42578125" style="1058" customWidth="1"/>
    <col min="13344" max="13344" width="4.140625" style="1058" customWidth="1"/>
    <col min="13345" max="13345" width="14.42578125" style="1058" customWidth="1"/>
    <col min="13346" max="13543" width="11" style="1058"/>
    <col min="13544" max="13544" width="27.5703125" style="1058" customWidth="1"/>
    <col min="13545" max="13545" width="4.42578125" style="1058" customWidth="1"/>
    <col min="13546" max="13546" width="8.140625" style="1058" customWidth="1"/>
    <col min="13547" max="13548" width="6.42578125" style="1058" customWidth="1"/>
    <col min="13549" max="13549" width="8.42578125" style="1058" customWidth="1"/>
    <col min="13550" max="13550" width="6.5703125" style="1058" customWidth="1"/>
    <col min="13551" max="13551" width="6.140625" style="1058" customWidth="1"/>
    <col min="13552" max="13552" width="26" style="1058" customWidth="1"/>
    <col min="13553" max="13553" width="8.5703125" style="1058" customWidth="1"/>
    <col min="13554" max="13554" width="11" style="1058" customWidth="1"/>
    <col min="13555" max="13555" width="7.42578125" style="1058" customWidth="1"/>
    <col min="13556" max="13556" width="8" style="1058" customWidth="1"/>
    <col min="13557" max="13557" width="6.5703125" style="1058" customWidth="1"/>
    <col min="13558" max="13558" width="8.5703125" style="1058" customWidth="1"/>
    <col min="13559" max="13559" width="4.42578125" style="1058" customWidth="1"/>
    <col min="13560" max="13560" width="4.85546875" style="1058" customWidth="1"/>
    <col min="13561" max="13561" width="6.85546875" style="1058" customWidth="1"/>
    <col min="13562" max="13562" width="9.85546875" style="1058" customWidth="1"/>
    <col min="13563" max="13563" width="7.5703125" style="1058" customWidth="1"/>
    <col min="13564" max="13567" width="11" style="1058" customWidth="1"/>
    <col min="13568" max="13570" width="14.42578125" style="1058" customWidth="1"/>
    <col min="13571" max="13571" width="32.5703125" style="1058" customWidth="1"/>
    <col min="13572" max="13572" width="14.42578125" style="1058" customWidth="1"/>
    <col min="13573" max="13573" width="13.42578125" style="1058" customWidth="1"/>
    <col min="13574" max="13575" width="11" style="1058" customWidth="1"/>
    <col min="13576" max="13577" width="13.42578125" style="1058" customWidth="1"/>
    <col min="13578" max="13585" width="9.85546875" style="1058" customWidth="1"/>
    <col min="13586" max="13589" width="11" style="1058" customWidth="1"/>
    <col min="13590" max="13590" width="14.42578125" style="1058" customWidth="1"/>
    <col min="13591" max="13591" width="4.140625" style="1058" customWidth="1"/>
    <col min="13592" max="13592" width="13.42578125" style="1058" customWidth="1"/>
    <col min="13593" max="13593" width="28.140625" style="1058" customWidth="1"/>
    <col min="13594" max="13594" width="11" style="1058" customWidth="1"/>
    <col min="13595" max="13595" width="14.42578125" style="1058" customWidth="1"/>
    <col min="13596" max="13596" width="4.140625" style="1058" customWidth="1"/>
    <col min="13597" max="13598" width="11" style="1058" customWidth="1"/>
    <col min="13599" max="13599" width="14.42578125" style="1058" customWidth="1"/>
    <col min="13600" max="13600" width="4.140625" style="1058" customWidth="1"/>
    <col min="13601" max="13601" width="14.42578125" style="1058" customWidth="1"/>
    <col min="13602" max="13799" width="11" style="1058"/>
    <col min="13800" max="13800" width="27.5703125" style="1058" customWidth="1"/>
    <col min="13801" max="13801" width="4.42578125" style="1058" customWidth="1"/>
    <col min="13802" max="13802" width="8.140625" style="1058" customWidth="1"/>
    <col min="13803" max="13804" width="6.42578125" style="1058" customWidth="1"/>
    <col min="13805" max="13805" width="8.42578125" style="1058" customWidth="1"/>
    <col min="13806" max="13806" width="6.5703125" style="1058" customWidth="1"/>
    <col min="13807" max="13807" width="6.140625" style="1058" customWidth="1"/>
    <col min="13808" max="13808" width="26" style="1058" customWidth="1"/>
    <col min="13809" max="13809" width="8.5703125" style="1058" customWidth="1"/>
    <col min="13810" max="13810" width="11" style="1058" customWidth="1"/>
    <col min="13811" max="13811" width="7.42578125" style="1058" customWidth="1"/>
    <col min="13812" max="13812" width="8" style="1058" customWidth="1"/>
    <col min="13813" max="13813" width="6.5703125" style="1058" customWidth="1"/>
    <col min="13814" max="13814" width="8.5703125" style="1058" customWidth="1"/>
    <col min="13815" max="13815" width="4.42578125" style="1058" customWidth="1"/>
    <col min="13816" max="13816" width="4.85546875" style="1058" customWidth="1"/>
    <col min="13817" max="13817" width="6.85546875" style="1058" customWidth="1"/>
    <col min="13818" max="13818" width="9.85546875" style="1058" customWidth="1"/>
    <col min="13819" max="13819" width="7.5703125" style="1058" customWidth="1"/>
    <col min="13820" max="13823" width="11" style="1058" customWidth="1"/>
    <col min="13824" max="13826" width="14.42578125" style="1058" customWidth="1"/>
    <col min="13827" max="13827" width="32.5703125" style="1058" customWidth="1"/>
    <col min="13828" max="13828" width="14.42578125" style="1058" customWidth="1"/>
    <col min="13829" max="13829" width="13.42578125" style="1058" customWidth="1"/>
    <col min="13830" max="13831" width="11" style="1058" customWidth="1"/>
    <col min="13832" max="13833" width="13.42578125" style="1058" customWidth="1"/>
    <col min="13834" max="13841" width="9.85546875" style="1058" customWidth="1"/>
    <col min="13842" max="13845" width="11" style="1058" customWidth="1"/>
    <col min="13846" max="13846" width="14.42578125" style="1058" customWidth="1"/>
    <col min="13847" max="13847" width="4.140625" style="1058" customWidth="1"/>
    <col min="13848" max="13848" width="13.42578125" style="1058" customWidth="1"/>
    <col min="13849" max="13849" width="28.140625" style="1058" customWidth="1"/>
    <col min="13850" max="13850" width="11" style="1058" customWidth="1"/>
    <col min="13851" max="13851" width="14.42578125" style="1058" customWidth="1"/>
    <col min="13852" max="13852" width="4.140625" style="1058" customWidth="1"/>
    <col min="13853" max="13854" width="11" style="1058" customWidth="1"/>
    <col min="13855" max="13855" width="14.42578125" style="1058" customWidth="1"/>
    <col min="13856" max="13856" width="4.140625" style="1058" customWidth="1"/>
    <col min="13857" max="13857" width="14.42578125" style="1058" customWidth="1"/>
    <col min="13858" max="14055" width="11" style="1058"/>
    <col min="14056" max="14056" width="27.5703125" style="1058" customWidth="1"/>
    <col min="14057" max="14057" width="4.42578125" style="1058" customWidth="1"/>
    <col min="14058" max="14058" width="8.140625" style="1058" customWidth="1"/>
    <col min="14059" max="14060" width="6.42578125" style="1058" customWidth="1"/>
    <col min="14061" max="14061" width="8.42578125" style="1058" customWidth="1"/>
    <col min="14062" max="14062" width="6.5703125" style="1058" customWidth="1"/>
    <col min="14063" max="14063" width="6.140625" style="1058" customWidth="1"/>
    <col min="14064" max="14064" width="26" style="1058" customWidth="1"/>
    <col min="14065" max="14065" width="8.5703125" style="1058" customWidth="1"/>
    <col min="14066" max="14066" width="11" style="1058" customWidth="1"/>
    <col min="14067" max="14067" width="7.42578125" style="1058" customWidth="1"/>
    <col min="14068" max="14068" width="8" style="1058" customWidth="1"/>
    <col min="14069" max="14069" width="6.5703125" style="1058" customWidth="1"/>
    <col min="14070" max="14070" width="8.5703125" style="1058" customWidth="1"/>
    <col min="14071" max="14071" width="4.42578125" style="1058" customWidth="1"/>
    <col min="14072" max="14072" width="4.85546875" style="1058" customWidth="1"/>
    <col min="14073" max="14073" width="6.85546875" style="1058" customWidth="1"/>
    <col min="14074" max="14074" width="9.85546875" style="1058" customWidth="1"/>
    <col min="14075" max="14075" width="7.5703125" style="1058" customWidth="1"/>
    <col min="14076" max="14079" width="11" style="1058" customWidth="1"/>
    <col min="14080" max="14082" width="14.42578125" style="1058" customWidth="1"/>
    <col min="14083" max="14083" width="32.5703125" style="1058" customWidth="1"/>
    <col min="14084" max="14084" width="14.42578125" style="1058" customWidth="1"/>
    <col min="14085" max="14085" width="13.42578125" style="1058" customWidth="1"/>
    <col min="14086" max="14087" width="11" style="1058" customWidth="1"/>
    <col min="14088" max="14089" width="13.42578125" style="1058" customWidth="1"/>
    <col min="14090" max="14097" width="9.85546875" style="1058" customWidth="1"/>
    <col min="14098" max="14101" width="11" style="1058" customWidth="1"/>
    <col min="14102" max="14102" width="14.42578125" style="1058" customWidth="1"/>
    <col min="14103" max="14103" width="4.140625" style="1058" customWidth="1"/>
    <col min="14104" max="14104" width="13.42578125" style="1058" customWidth="1"/>
    <col min="14105" max="14105" width="28.140625" style="1058" customWidth="1"/>
    <col min="14106" max="14106" width="11" style="1058" customWidth="1"/>
    <col min="14107" max="14107" width="14.42578125" style="1058" customWidth="1"/>
    <col min="14108" max="14108" width="4.140625" style="1058" customWidth="1"/>
    <col min="14109" max="14110" width="11" style="1058" customWidth="1"/>
    <col min="14111" max="14111" width="14.42578125" style="1058" customWidth="1"/>
    <col min="14112" max="14112" width="4.140625" style="1058" customWidth="1"/>
    <col min="14113" max="14113" width="14.42578125" style="1058" customWidth="1"/>
    <col min="14114" max="14311" width="11" style="1058"/>
    <col min="14312" max="14312" width="27.5703125" style="1058" customWidth="1"/>
    <col min="14313" max="14313" width="4.42578125" style="1058" customWidth="1"/>
    <col min="14314" max="14314" width="8.140625" style="1058" customWidth="1"/>
    <col min="14315" max="14316" width="6.42578125" style="1058" customWidth="1"/>
    <col min="14317" max="14317" width="8.42578125" style="1058" customWidth="1"/>
    <col min="14318" max="14318" width="6.5703125" style="1058" customWidth="1"/>
    <col min="14319" max="14319" width="6.140625" style="1058" customWidth="1"/>
    <col min="14320" max="14320" width="26" style="1058" customWidth="1"/>
    <col min="14321" max="14321" width="8.5703125" style="1058" customWidth="1"/>
    <col min="14322" max="14322" width="11" style="1058" customWidth="1"/>
    <col min="14323" max="14323" width="7.42578125" style="1058" customWidth="1"/>
    <col min="14324" max="14324" width="8" style="1058" customWidth="1"/>
    <col min="14325" max="14325" width="6.5703125" style="1058" customWidth="1"/>
    <col min="14326" max="14326" width="8.5703125" style="1058" customWidth="1"/>
    <col min="14327" max="14327" width="4.42578125" style="1058" customWidth="1"/>
    <col min="14328" max="14328" width="4.85546875" style="1058" customWidth="1"/>
    <col min="14329" max="14329" width="6.85546875" style="1058" customWidth="1"/>
    <col min="14330" max="14330" width="9.85546875" style="1058" customWidth="1"/>
    <col min="14331" max="14331" width="7.5703125" style="1058" customWidth="1"/>
    <col min="14332" max="14335" width="11" style="1058" customWidth="1"/>
    <col min="14336" max="14338" width="14.42578125" style="1058" customWidth="1"/>
    <col min="14339" max="14339" width="32.5703125" style="1058" customWidth="1"/>
    <col min="14340" max="14340" width="14.42578125" style="1058" customWidth="1"/>
    <col min="14341" max="14341" width="13.42578125" style="1058" customWidth="1"/>
    <col min="14342" max="14343" width="11" style="1058" customWidth="1"/>
    <col min="14344" max="14345" width="13.42578125" style="1058" customWidth="1"/>
    <col min="14346" max="14353" width="9.85546875" style="1058" customWidth="1"/>
    <col min="14354" max="14357" width="11" style="1058" customWidth="1"/>
    <col min="14358" max="14358" width="14.42578125" style="1058" customWidth="1"/>
    <col min="14359" max="14359" width="4.140625" style="1058" customWidth="1"/>
    <col min="14360" max="14360" width="13.42578125" style="1058" customWidth="1"/>
    <col min="14361" max="14361" width="28.140625" style="1058" customWidth="1"/>
    <col min="14362" max="14362" width="11" style="1058" customWidth="1"/>
    <col min="14363" max="14363" width="14.42578125" style="1058" customWidth="1"/>
    <col min="14364" max="14364" width="4.140625" style="1058" customWidth="1"/>
    <col min="14365" max="14366" width="11" style="1058" customWidth="1"/>
    <col min="14367" max="14367" width="14.42578125" style="1058" customWidth="1"/>
    <col min="14368" max="14368" width="4.140625" style="1058" customWidth="1"/>
    <col min="14369" max="14369" width="14.42578125" style="1058" customWidth="1"/>
    <col min="14370" max="14567" width="11" style="1058"/>
    <col min="14568" max="14568" width="27.5703125" style="1058" customWidth="1"/>
    <col min="14569" max="14569" width="4.42578125" style="1058" customWidth="1"/>
    <col min="14570" max="14570" width="8.140625" style="1058" customWidth="1"/>
    <col min="14571" max="14572" width="6.42578125" style="1058" customWidth="1"/>
    <col min="14573" max="14573" width="8.42578125" style="1058" customWidth="1"/>
    <col min="14574" max="14574" width="6.5703125" style="1058" customWidth="1"/>
    <col min="14575" max="14575" width="6.140625" style="1058" customWidth="1"/>
    <col min="14576" max="14576" width="26" style="1058" customWidth="1"/>
    <col min="14577" max="14577" width="8.5703125" style="1058" customWidth="1"/>
    <col min="14578" max="14578" width="11" style="1058" customWidth="1"/>
    <col min="14579" max="14579" width="7.42578125" style="1058" customWidth="1"/>
    <col min="14580" max="14580" width="8" style="1058" customWidth="1"/>
    <col min="14581" max="14581" width="6.5703125" style="1058" customWidth="1"/>
    <col min="14582" max="14582" width="8.5703125" style="1058" customWidth="1"/>
    <col min="14583" max="14583" width="4.42578125" style="1058" customWidth="1"/>
    <col min="14584" max="14584" width="4.85546875" style="1058" customWidth="1"/>
    <col min="14585" max="14585" width="6.85546875" style="1058" customWidth="1"/>
    <col min="14586" max="14586" width="9.85546875" style="1058" customWidth="1"/>
    <col min="14587" max="14587" width="7.5703125" style="1058" customWidth="1"/>
    <col min="14588" max="14591" width="11" style="1058" customWidth="1"/>
    <col min="14592" max="14594" width="14.42578125" style="1058" customWidth="1"/>
    <col min="14595" max="14595" width="32.5703125" style="1058" customWidth="1"/>
    <col min="14596" max="14596" width="14.42578125" style="1058" customWidth="1"/>
    <col min="14597" max="14597" width="13.42578125" style="1058" customWidth="1"/>
    <col min="14598" max="14599" width="11" style="1058" customWidth="1"/>
    <col min="14600" max="14601" width="13.42578125" style="1058" customWidth="1"/>
    <col min="14602" max="14609" width="9.85546875" style="1058" customWidth="1"/>
    <col min="14610" max="14613" width="11" style="1058" customWidth="1"/>
    <col min="14614" max="14614" width="14.42578125" style="1058" customWidth="1"/>
    <col min="14615" max="14615" width="4.140625" style="1058" customWidth="1"/>
    <col min="14616" max="14616" width="13.42578125" style="1058" customWidth="1"/>
    <col min="14617" max="14617" width="28.140625" style="1058" customWidth="1"/>
    <col min="14618" max="14618" width="11" style="1058" customWidth="1"/>
    <col min="14619" max="14619" width="14.42578125" style="1058" customWidth="1"/>
    <col min="14620" max="14620" width="4.140625" style="1058" customWidth="1"/>
    <col min="14621" max="14622" width="11" style="1058" customWidth="1"/>
    <col min="14623" max="14623" width="14.42578125" style="1058" customWidth="1"/>
    <col min="14624" max="14624" width="4.140625" style="1058" customWidth="1"/>
    <col min="14625" max="14625" width="14.42578125" style="1058" customWidth="1"/>
    <col min="14626" max="14823" width="11" style="1058"/>
    <col min="14824" max="14824" width="27.5703125" style="1058" customWidth="1"/>
    <col min="14825" max="14825" width="4.42578125" style="1058" customWidth="1"/>
    <col min="14826" max="14826" width="8.140625" style="1058" customWidth="1"/>
    <col min="14827" max="14828" width="6.42578125" style="1058" customWidth="1"/>
    <col min="14829" max="14829" width="8.42578125" style="1058" customWidth="1"/>
    <col min="14830" max="14830" width="6.5703125" style="1058" customWidth="1"/>
    <col min="14831" max="14831" width="6.140625" style="1058" customWidth="1"/>
    <col min="14832" max="14832" width="26" style="1058" customWidth="1"/>
    <col min="14833" max="14833" width="8.5703125" style="1058" customWidth="1"/>
    <col min="14834" max="14834" width="11" style="1058" customWidth="1"/>
    <col min="14835" max="14835" width="7.42578125" style="1058" customWidth="1"/>
    <col min="14836" max="14836" width="8" style="1058" customWidth="1"/>
    <col min="14837" max="14837" width="6.5703125" style="1058" customWidth="1"/>
    <col min="14838" max="14838" width="8.5703125" style="1058" customWidth="1"/>
    <col min="14839" max="14839" width="4.42578125" style="1058" customWidth="1"/>
    <col min="14840" max="14840" width="4.85546875" style="1058" customWidth="1"/>
    <col min="14841" max="14841" width="6.85546875" style="1058" customWidth="1"/>
    <col min="14842" max="14842" width="9.85546875" style="1058" customWidth="1"/>
    <col min="14843" max="14843" width="7.5703125" style="1058" customWidth="1"/>
    <col min="14844" max="14847" width="11" style="1058" customWidth="1"/>
    <col min="14848" max="14850" width="14.42578125" style="1058" customWidth="1"/>
    <col min="14851" max="14851" width="32.5703125" style="1058" customWidth="1"/>
    <col min="14852" max="14852" width="14.42578125" style="1058" customWidth="1"/>
    <col min="14853" max="14853" width="13.42578125" style="1058" customWidth="1"/>
    <col min="14854" max="14855" width="11" style="1058" customWidth="1"/>
    <col min="14856" max="14857" width="13.42578125" style="1058" customWidth="1"/>
    <col min="14858" max="14865" width="9.85546875" style="1058" customWidth="1"/>
    <col min="14866" max="14869" width="11" style="1058" customWidth="1"/>
    <col min="14870" max="14870" width="14.42578125" style="1058" customWidth="1"/>
    <col min="14871" max="14871" width="4.140625" style="1058" customWidth="1"/>
    <col min="14872" max="14872" width="13.42578125" style="1058" customWidth="1"/>
    <col min="14873" max="14873" width="28.140625" style="1058" customWidth="1"/>
    <col min="14874" max="14874" width="11" style="1058" customWidth="1"/>
    <col min="14875" max="14875" width="14.42578125" style="1058" customWidth="1"/>
    <col min="14876" max="14876" width="4.140625" style="1058" customWidth="1"/>
    <col min="14877" max="14878" width="11" style="1058" customWidth="1"/>
    <col min="14879" max="14879" width="14.42578125" style="1058" customWidth="1"/>
    <col min="14880" max="14880" width="4.140625" style="1058" customWidth="1"/>
    <col min="14881" max="14881" width="14.42578125" style="1058" customWidth="1"/>
    <col min="14882" max="15079" width="11" style="1058"/>
    <col min="15080" max="15080" width="27.5703125" style="1058" customWidth="1"/>
    <col min="15081" max="15081" width="4.42578125" style="1058" customWidth="1"/>
    <col min="15082" max="15082" width="8.140625" style="1058" customWidth="1"/>
    <col min="15083" max="15084" width="6.42578125" style="1058" customWidth="1"/>
    <col min="15085" max="15085" width="8.42578125" style="1058" customWidth="1"/>
    <col min="15086" max="15086" width="6.5703125" style="1058" customWidth="1"/>
    <col min="15087" max="15087" width="6.140625" style="1058" customWidth="1"/>
    <col min="15088" max="15088" width="26" style="1058" customWidth="1"/>
    <col min="15089" max="15089" width="8.5703125" style="1058" customWidth="1"/>
    <col min="15090" max="15090" width="11" style="1058" customWidth="1"/>
    <col min="15091" max="15091" width="7.42578125" style="1058" customWidth="1"/>
    <col min="15092" max="15092" width="8" style="1058" customWidth="1"/>
    <col min="15093" max="15093" width="6.5703125" style="1058" customWidth="1"/>
    <col min="15094" max="15094" width="8.5703125" style="1058" customWidth="1"/>
    <col min="15095" max="15095" width="4.42578125" style="1058" customWidth="1"/>
    <col min="15096" max="15096" width="4.85546875" style="1058" customWidth="1"/>
    <col min="15097" max="15097" width="6.85546875" style="1058" customWidth="1"/>
    <col min="15098" max="15098" width="9.85546875" style="1058" customWidth="1"/>
    <col min="15099" max="15099" width="7.5703125" style="1058" customWidth="1"/>
    <col min="15100" max="15103" width="11" style="1058" customWidth="1"/>
    <col min="15104" max="15106" width="14.42578125" style="1058" customWidth="1"/>
    <col min="15107" max="15107" width="32.5703125" style="1058" customWidth="1"/>
    <col min="15108" max="15108" width="14.42578125" style="1058" customWidth="1"/>
    <col min="15109" max="15109" width="13.42578125" style="1058" customWidth="1"/>
    <col min="15110" max="15111" width="11" style="1058" customWidth="1"/>
    <col min="15112" max="15113" width="13.42578125" style="1058" customWidth="1"/>
    <col min="15114" max="15121" width="9.85546875" style="1058" customWidth="1"/>
    <col min="15122" max="15125" width="11" style="1058" customWidth="1"/>
    <col min="15126" max="15126" width="14.42578125" style="1058" customWidth="1"/>
    <col min="15127" max="15127" width="4.140625" style="1058" customWidth="1"/>
    <col min="15128" max="15128" width="13.42578125" style="1058" customWidth="1"/>
    <col min="15129" max="15129" width="28.140625" style="1058" customWidth="1"/>
    <col min="15130" max="15130" width="11" style="1058" customWidth="1"/>
    <col min="15131" max="15131" width="14.42578125" style="1058" customWidth="1"/>
    <col min="15132" max="15132" width="4.140625" style="1058" customWidth="1"/>
    <col min="15133" max="15134" width="11" style="1058" customWidth="1"/>
    <col min="15135" max="15135" width="14.42578125" style="1058" customWidth="1"/>
    <col min="15136" max="15136" width="4.140625" style="1058" customWidth="1"/>
    <col min="15137" max="15137" width="14.42578125" style="1058" customWidth="1"/>
    <col min="15138" max="15335" width="11" style="1058"/>
    <col min="15336" max="15336" width="27.5703125" style="1058" customWidth="1"/>
    <col min="15337" max="15337" width="4.42578125" style="1058" customWidth="1"/>
    <col min="15338" max="15338" width="8.140625" style="1058" customWidth="1"/>
    <col min="15339" max="15340" width="6.42578125" style="1058" customWidth="1"/>
    <col min="15341" max="15341" width="8.42578125" style="1058" customWidth="1"/>
    <col min="15342" max="15342" width="6.5703125" style="1058" customWidth="1"/>
    <col min="15343" max="15343" width="6.140625" style="1058" customWidth="1"/>
    <col min="15344" max="15344" width="26" style="1058" customWidth="1"/>
    <col min="15345" max="15345" width="8.5703125" style="1058" customWidth="1"/>
    <col min="15346" max="15346" width="11" style="1058" customWidth="1"/>
    <col min="15347" max="15347" width="7.42578125" style="1058" customWidth="1"/>
    <col min="15348" max="15348" width="8" style="1058" customWidth="1"/>
    <col min="15349" max="15349" width="6.5703125" style="1058" customWidth="1"/>
    <col min="15350" max="15350" width="8.5703125" style="1058" customWidth="1"/>
    <col min="15351" max="15351" width="4.42578125" style="1058" customWidth="1"/>
    <col min="15352" max="15352" width="4.85546875" style="1058" customWidth="1"/>
    <col min="15353" max="15353" width="6.85546875" style="1058" customWidth="1"/>
    <col min="15354" max="15354" width="9.85546875" style="1058" customWidth="1"/>
    <col min="15355" max="15355" width="7.5703125" style="1058" customWidth="1"/>
    <col min="15356" max="15359" width="11" style="1058" customWidth="1"/>
    <col min="15360" max="15362" width="14.42578125" style="1058" customWidth="1"/>
    <col min="15363" max="15363" width="32.5703125" style="1058" customWidth="1"/>
    <col min="15364" max="15364" width="14.42578125" style="1058" customWidth="1"/>
    <col min="15365" max="15365" width="13.42578125" style="1058" customWidth="1"/>
    <col min="15366" max="15367" width="11" style="1058" customWidth="1"/>
    <col min="15368" max="15369" width="13.42578125" style="1058" customWidth="1"/>
    <col min="15370" max="15377" width="9.85546875" style="1058" customWidth="1"/>
    <col min="15378" max="15381" width="11" style="1058" customWidth="1"/>
    <col min="15382" max="15382" width="14.42578125" style="1058" customWidth="1"/>
    <col min="15383" max="15383" width="4.140625" style="1058" customWidth="1"/>
    <col min="15384" max="15384" width="13.42578125" style="1058" customWidth="1"/>
    <col min="15385" max="15385" width="28.140625" style="1058" customWidth="1"/>
    <col min="15386" max="15386" width="11" style="1058" customWidth="1"/>
    <col min="15387" max="15387" width="14.42578125" style="1058" customWidth="1"/>
    <col min="15388" max="15388" width="4.140625" style="1058" customWidth="1"/>
    <col min="15389" max="15390" width="11" style="1058" customWidth="1"/>
    <col min="15391" max="15391" width="14.42578125" style="1058" customWidth="1"/>
    <col min="15392" max="15392" width="4.140625" style="1058" customWidth="1"/>
    <col min="15393" max="15393" width="14.42578125" style="1058" customWidth="1"/>
    <col min="15394" max="15591" width="11" style="1058"/>
    <col min="15592" max="15592" width="27.5703125" style="1058" customWidth="1"/>
    <col min="15593" max="15593" width="4.42578125" style="1058" customWidth="1"/>
    <col min="15594" max="15594" width="8.140625" style="1058" customWidth="1"/>
    <col min="15595" max="15596" width="6.42578125" style="1058" customWidth="1"/>
    <col min="15597" max="15597" width="8.42578125" style="1058" customWidth="1"/>
    <col min="15598" max="15598" width="6.5703125" style="1058" customWidth="1"/>
    <col min="15599" max="15599" width="6.140625" style="1058" customWidth="1"/>
    <col min="15600" max="15600" width="26" style="1058" customWidth="1"/>
    <col min="15601" max="15601" width="8.5703125" style="1058" customWidth="1"/>
    <col min="15602" max="15602" width="11" style="1058" customWidth="1"/>
    <col min="15603" max="15603" width="7.42578125" style="1058" customWidth="1"/>
    <col min="15604" max="15604" width="8" style="1058" customWidth="1"/>
    <col min="15605" max="15605" width="6.5703125" style="1058" customWidth="1"/>
    <col min="15606" max="15606" width="8.5703125" style="1058" customWidth="1"/>
    <col min="15607" max="15607" width="4.42578125" style="1058" customWidth="1"/>
    <col min="15608" max="15608" width="4.85546875" style="1058" customWidth="1"/>
    <col min="15609" max="15609" width="6.85546875" style="1058" customWidth="1"/>
    <col min="15610" max="15610" width="9.85546875" style="1058" customWidth="1"/>
    <col min="15611" max="15611" width="7.5703125" style="1058" customWidth="1"/>
    <col min="15612" max="15615" width="11" style="1058" customWidth="1"/>
    <col min="15616" max="15618" width="14.42578125" style="1058" customWidth="1"/>
    <col min="15619" max="15619" width="32.5703125" style="1058" customWidth="1"/>
    <col min="15620" max="15620" width="14.42578125" style="1058" customWidth="1"/>
    <col min="15621" max="15621" width="13.42578125" style="1058" customWidth="1"/>
    <col min="15622" max="15623" width="11" style="1058" customWidth="1"/>
    <col min="15624" max="15625" width="13.42578125" style="1058" customWidth="1"/>
    <col min="15626" max="15633" width="9.85546875" style="1058" customWidth="1"/>
    <col min="15634" max="15637" width="11" style="1058" customWidth="1"/>
    <col min="15638" max="15638" width="14.42578125" style="1058" customWidth="1"/>
    <col min="15639" max="15639" width="4.140625" style="1058" customWidth="1"/>
    <col min="15640" max="15640" width="13.42578125" style="1058" customWidth="1"/>
    <col min="15641" max="15641" width="28.140625" style="1058" customWidth="1"/>
    <col min="15642" max="15642" width="11" style="1058" customWidth="1"/>
    <col min="15643" max="15643" width="14.42578125" style="1058" customWidth="1"/>
    <col min="15644" max="15644" width="4.140625" style="1058" customWidth="1"/>
    <col min="15645" max="15646" width="11" style="1058" customWidth="1"/>
    <col min="15647" max="15647" width="14.42578125" style="1058" customWidth="1"/>
    <col min="15648" max="15648" width="4.140625" style="1058" customWidth="1"/>
    <col min="15649" max="15649" width="14.42578125" style="1058" customWidth="1"/>
    <col min="15650" max="15847" width="11" style="1058"/>
    <col min="15848" max="15848" width="27.5703125" style="1058" customWidth="1"/>
    <col min="15849" max="15849" width="4.42578125" style="1058" customWidth="1"/>
    <col min="15850" max="15850" width="8.140625" style="1058" customWidth="1"/>
    <col min="15851" max="15852" width="6.42578125" style="1058" customWidth="1"/>
    <col min="15853" max="15853" width="8.42578125" style="1058" customWidth="1"/>
    <col min="15854" max="15854" width="6.5703125" style="1058" customWidth="1"/>
    <col min="15855" max="15855" width="6.140625" style="1058" customWidth="1"/>
    <col min="15856" max="15856" width="26" style="1058" customWidth="1"/>
    <col min="15857" max="15857" width="8.5703125" style="1058" customWidth="1"/>
    <col min="15858" max="15858" width="11" style="1058" customWidth="1"/>
    <col min="15859" max="15859" width="7.42578125" style="1058" customWidth="1"/>
    <col min="15860" max="15860" width="8" style="1058" customWidth="1"/>
    <col min="15861" max="15861" width="6.5703125" style="1058" customWidth="1"/>
    <col min="15862" max="15862" width="8.5703125" style="1058" customWidth="1"/>
    <col min="15863" max="15863" width="4.42578125" style="1058" customWidth="1"/>
    <col min="15864" max="15864" width="4.85546875" style="1058" customWidth="1"/>
    <col min="15865" max="15865" width="6.85546875" style="1058" customWidth="1"/>
    <col min="15866" max="15866" width="9.85546875" style="1058" customWidth="1"/>
    <col min="15867" max="15867" width="7.5703125" style="1058" customWidth="1"/>
    <col min="15868" max="15871" width="11" style="1058" customWidth="1"/>
    <col min="15872" max="15874" width="14.42578125" style="1058" customWidth="1"/>
    <col min="15875" max="15875" width="32.5703125" style="1058" customWidth="1"/>
    <col min="15876" max="15876" width="14.42578125" style="1058" customWidth="1"/>
    <col min="15877" max="15877" width="13.42578125" style="1058" customWidth="1"/>
    <col min="15878" max="15879" width="11" style="1058" customWidth="1"/>
    <col min="15880" max="15881" width="13.42578125" style="1058" customWidth="1"/>
    <col min="15882" max="15889" width="9.85546875" style="1058" customWidth="1"/>
    <col min="15890" max="15893" width="11" style="1058" customWidth="1"/>
    <col min="15894" max="15894" width="14.42578125" style="1058" customWidth="1"/>
    <col min="15895" max="15895" width="4.140625" style="1058" customWidth="1"/>
    <col min="15896" max="15896" width="13.42578125" style="1058" customWidth="1"/>
    <col min="15897" max="15897" width="28.140625" style="1058" customWidth="1"/>
    <col min="15898" max="15898" width="11" style="1058" customWidth="1"/>
    <col min="15899" max="15899" width="14.42578125" style="1058" customWidth="1"/>
    <col min="15900" max="15900" width="4.140625" style="1058" customWidth="1"/>
    <col min="15901" max="15902" width="11" style="1058" customWidth="1"/>
    <col min="15903" max="15903" width="14.42578125" style="1058" customWidth="1"/>
    <col min="15904" max="15904" width="4.140625" style="1058" customWidth="1"/>
    <col min="15905" max="15905" width="14.42578125" style="1058" customWidth="1"/>
    <col min="15906" max="16103" width="11" style="1058"/>
    <col min="16104" max="16104" width="27.5703125" style="1058" customWidth="1"/>
    <col min="16105" max="16105" width="4.42578125" style="1058" customWidth="1"/>
    <col min="16106" max="16106" width="8.140625" style="1058" customWidth="1"/>
    <col min="16107" max="16108" width="6.42578125" style="1058" customWidth="1"/>
    <col min="16109" max="16109" width="8.42578125" style="1058" customWidth="1"/>
    <col min="16110" max="16110" width="6.5703125" style="1058" customWidth="1"/>
    <col min="16111" max="16111" width="6.140625" style="1058" customWidth="1"/>
    <col min="16112" max="16112" width="26" style="1058" customWidth="1"/>
    <col min="16113" max="16113" width="8.5703125" style="1058" customWidth="1"/>
    <col min="16114" max="16114" width="11" style="1058" customWidth="1"/>
    <col min="16115" max="16115" width="7.42578125" style="1058" customWidth="1"/>
    <col min="16116" max="16116" width="8" style="1058" customWidth="1"/>
    <col min="16117" max="16117" width="6.5703125" style="1058" customWidth="1"/>
    <col min="16118" max="16118" width="8.5703125" style="1058" customWidth="1"/>
    <col min="16119" max="16119" width="4.42578125" style="1058" customWidth="1"/>
    <col min="16120" max="16120" width="4.85546875" style="1058" customWidth="1"/>
    <col min="16121" max="16121" width="6.85546875" style="1058" customWidth="1"/>
    <col min="16122" max="16122" width="9.85546875" style="1058" customWidth="1"/>
    <col min="16123" max="16123" width="7.5703125" style="1058" customWidth="1"/>
    <col min="16124" max="16127" width="11" style="1058" customWidth="1"/>
    <col min="16128" max="16130" width="14.42578125" style="1058" customWidth="1"/>
    <col min="16131" max="16131" width="32.5703125" style="1058" customWidth="1"/>
    <col min="16132" max="16132" width="14.42578125" style="1058" customWidth="1"/>
    <col min="16133" max="16133" width="13.42578125" style="1058" customWidth="1"/>
    <col min="16134" max="16135" width="11" style="1058" customWidth="1"/>
    <col min="16136" max="16137" width="13.42578125" style="1058" customWidth="1"/>
    <col min="16138" max="16145" width="9.85546875" style="1058" customWidth="1"/>
    <col min="16146" max="16149" width="11" style="1058" customWidth="1"/>
    <col min="16150" max="16150" width="14.42578125" style="1058" customWidth="1"/>
    <col min="16151" max="16151" width="4.140625" style="1058" customWidth="1"/>
    <col min="16152" max="16152" width="13.42578125" style="1058" customWidth="1"/>
    <col min="16153" max="16153" width="28.140625" style="1058" customWidth="1"/>
    <col min="16154" max="16154" width="11" style="1058" customWidth="1"/>
    <col min="16155" max="16155" width="14.42578125" style="1058" customWidth="1"/>
    <col min="16156" max="16156" width="4.140625" style="1058" customWidth="1"/>
    <col min="16157" max="16158" width="11" style="1058" customWidth="1"/>
    <col min="16159" max="16159" width="14.42578125" style="1058" customWidth="1"/>
    <col min="16160" max="16160" width="4.140625" style="1058" customWidth="1"/>
    <col min="16161" max="16161" width="14.42578125" style="1058" customWidth="1"/>
    <col min="16162" max="16384" width="11" style="1058"/>
  </cols>
  <sheetData>
    <row r="1" spans="1:8" ht="24.75" customHeight="1">
      <c r="A1" s="1056" t="s">
        <v>854</v>
      </c>
      <c r="G1" s="2602" t="s">
        <v>855</v>
      </c>
      <c r="H1" s="2602"/>
    </row>
    <row r="2" spans="1:8" ht="18.95" customHeight="1">
      <c r="H2" s="1060"/>
    </row>
    <row r="3" spans="1:8" s="1063" customFormat="1" ht="18.95" customHeight="1">
      <c r="A3" s="1061" t="s">
        <v>909</v>
      </c>
      <c r="B3" s="1062"/>
      <c r="C3" s="1062"/>
      <c r="D3" s="1062"/>
      <c r="E3" s="1062"/>
      <c r="F3" s="2603" t="s">
        <v>2111</v>
      </c>
      <c r="G3" s="2603"/>
      <c r="H3" s="2603"/>
    </row>
    <row r="4" spans="1:8" s="1063" customFormat="1" ht="18.95" customHeight="1">
      <c r="A4" s="1061" t="s">
        <v>910</v>
      </c>
      <c r="B4" s="1062"/>
      <c r="C4" s="1062"/>
      <c r="D4" s="1062"/>
      <c r="E4" s="1062"/>
      <c r="F4" s="2604" t="s">
        <v>911</v>
      </c>
      <c r="G4" s="2604"/>
      <c r="H4" s="2604"/>
    </row>
    <row r="5" spans="1:8" s="1063" customFormat="1" ht="12.95" customHeight="1">
      <c r="A5" s="1061"/>
      <c r="B5" s="1062"/>
      <c r="C5" s="1062"/>
      <c r="D5" s="1062"/>
      <c r="E5" s="1062"/>
      <c r="F5" s="1062"/>
      <c r="G5" s="1065"/>
      <c r="H5" s="1401"/>
    </row>
    <row r="6" spans="1:8" s="1063" customFormat="1" ht="12.95" customHeight="1">
      <c r="A6" s="2026" t="s">
        <v>2357</v>
      </c>
      <c r="B6" s="1062"/>
      <c r="C6" s="1062"/>
      <c r="D6" s="1062"/>
      <c r="E6" s="1062"/>
      <c r="F6" s="1062"/>
      <c r="G6" s="1065"/>
      <c r="H6" s="1655" t="s">
        <v>2356</v>
      </c>
    </row>
    <row r="7" spans="1:8" s="1063" customFormat="1" ht="13.5" customHeight="1">
      <c r="A7" s="1064"/>
      <c r="B7" s="2605" t="s">
        <v>912</v>
      </c>
      <c r="C7" s="2605"/>
      <c r="D7" s="2605"/>
      <c r="E7" s="2605"/>
      <c r="F7" s="2606" t="s">
        <v>15</v>
      </c>
      <c r="G7" s="2606"/>
      <c r="H7" s="1066"/>
    </row>
    <row r="8" spans="1:8" ht="13.5" customHeight="1">
      <c r="B8" s="1067"/>
      <c r="C8" s="1748" t="s">
        <v>2547</v>
      </c>
      <c r="D8" s="1067" t="s">
        <v>2544</v>
      </c>
      <c r="E8" s="1402" t="s">
        <v>913</v>
      </c>
    </row>
    <row r="9" spans="1:8" ht="13.5" customHeight="1">
      <c r="B9" s="1067"/>
      <c r="C9" s="2025"/>
      <c r="D9" s="2025" t="s">
        <v>2545</v>
      </c>
      <c r="E9" s="1402" t="s">
        <v>914</v>
      </c>
      <c r="F9" s="1068" t="s">
        <v>276</v>
      </c>
      <c r="G9" s="1046" t="s">
        <v>275</v>
      </c>
      <c r="H9" s="1018"/>
    </row>
    <row r="10" spans="1:8" ht="13.5" customHeight="1">
      <c r="B10" s="1068"/>
      <c r="C10" s="1068" t="s">
        <v>2540</v>
      </c>
      <c r="D10" s="1068" t="s">
        <v>2546</v>
      </c>
      <c r="E10" s="1068" t="s">
        <v>915</v>
      </c>
      <c r="G10" s="1042" t="s">
        <v>353</v>
      </c>
      <c r="H10" s="1059"/>
    </row>
    <row r="11" spans="1:8" s="1071" customFormat="1" ht="8.1" customHeight="1">
      <c r="A11" s="501"/>
      <c r="B11" s="1069"/>
      <c r="C11" s="1069"/>
      <c r="D11" s="1069"/>
      <c r="E11" s="1069"/>
      <c r="F11" s="1069"/>
      <c r="G11" s="501"/>
      <c r="H11" s="1070"/>
    </row>
    <row r="12" spans="1:8" s="1073" customFormat="1" ht="21" customHeight="1">
      <c r="A12" s="1510" t="s">
        <v>916</v>
      </c>
      <c r="B12" s="1747"/>
      <c r="C12" s="1508">
        <v>760</v>
      </c>
      <c r="D12" s="1508">
        <v>491</v>
      </c>
      <c r="E12" s="1508">
        <v>1087</v>
      </c>
      <c r="F12" s="1508">
        <v>2555</v>
      </c>
      <c r="G12" s="1508">
        <v>1019</v>
      </c>
      <c r="H12" s="1072" t="s">
        <v>917</v>
      </c>
    </row>
    <row r="13" spans="1:8" s="1073" customFormat="1" ht="21.75" customHeight="1">
      <c r="A13" s="1510" t="s">
        <v>918</v>
      </c>
      <c r="B13" s="1746"/>
      <c r="C13" s="1508">
        <v>794</v>
      </c>
      <c r="D13" s="1508">
        <v>483</v>
      </c>
      <c r="E13" s="1508">
        <v>931</v>
      </c>
      <c r="F13" s="1508">
        <v>2328</v>
      </c>
      <c r="G13" s="1508">
        <v>924</v>
      </c>
      <c r="H13" s="1072" t="s">
        <v>919</v>
      </c>
    </row>
    <row r="14" spans="1:8" s="1073" customFormat="1" ht="23.25" customHeight="1">
      <c r="A14" s="1510" t="s">
        <v>920</v>
      </c>
      <c r="B14" s="1747"/>
      <c r="C14" s="1508">
        <v>473</v>
      </c>
      <c r="D14" s="1508">
        <v>432</v>
      </c>
      <c r="E14" s="1508">
        <v>784</v>
      </c>
      <c r="F14" s="1508">
        <v>1801</v>
      </c>
      <c r="G14" s="1508">
        <v>495</v>
      </c>
      <c r="H14" s="1072" t="s">
        <v>1956</v>
      </c>
    </row>
    <row r="15" spans="1:8" s="1073" customFormat="1" ht="21.75" customHeight="1">
      <c r="A15" s="1510" t="s">
        <v>921</v>
      </c>
      <c r="B15" s="1509"/>
      <c r="C15" s="1508">
        <v>693</v>
      </c>
      <c r="D15" s="1508">
        <v>269</v>
      </c>
      <c r="E15" s="1508">
        <v>692</v>
      </c>
      <c r="F15" s="1508">
        <v>1751</v>
      </c>
      <c r="G15" s="1508">
        <v>487</v>
      </c>
      <c r="H15" s="1072" t="s">
        <v>922</v>
      </c>
    </row>
    <row r="16" spans="1:8" s="1073" customFormat="1" ht="21" customHeight="1">
      <c r="A16" s="1512" t="s">
        <v>923</v>
      </c>
      <c r="B16" s="1509"/>
      <c r="C16" s="1508">
        <v>310</v>
      </c>
      <c r="D16" s="1508">
        <v>231</v>
      </c>
      <c r="E16" s="1508">
        <v>224</v>
      </c>
      <c r="F16" s="1508">
        <v>777</v>
      </c>
      <c r="G16" s="1508">
        <v>196</v>
      </c>
      <c r="H16" s="1074" t="s">
        <v>924</v>
      </c>
    </row>
    <row r="17" spans="1:8" s="1073" customFormat="1" ht="20.25" customHeight="1">
      <c r="A17" s="1511" t="s">
        <v>1955</v>
      </c>
      <c r="B17" s="1509"/>
      <c r="C17" s="1508">
        <v>400</v>
      </c>
      <c r="D17" s="1508">
        <v>227</v>
      </c>
      <c r="E17" s="1508">
        <v>464</v>
      </c>
      <c r="F17" s="1508">
        <v>1115</v>
      </c>
      <c r="G17" s="1508">
        <v>306</v>
      </c>
      <c r="H17" s="1075" t="s">
        <v>925</v>
      </c>
    </row>
    <row r="18" spans="1:8" s="1073" customFormat="1" ht="21.75" customHeight="1">
      <c r="A18" s="1510" t="s">
        <v>926</v>
      </c>
      <c r="B18" s="1509"/>
      <c r="C18" s="1508">
        <v>482</v>
      </c>
      <c r="D18" s="1508">
        <v>374</v>
      </c>
      <c r="E18" s="1508">
        <v>511</v>
      </c>
      <c r="F18" s="1508">
        <v>1406</v>
      </c>
      <c r="G18" s="1508">
        <v>418</v>
      </c>
      <c r="H18" s="1072" t="s">
        <v>927</v>
      </c>
    </row>
    <row r="19" spans="1:8" s="1073" customFormat="1" ht="19.5" customHeight="1">
      <c r="A19" s="1510" t="s">
        <v>1954</v>
      </c>
      <c r="B19" s="1509"/>
      <c r="C19" s="1508">
        <v>254</v>
      </c>
      <c r="D19" s="1508">
        <v>211</v>
      </c>
      <c r="E19" s="1508">
        <v>238</v>
      </c>
      <c r="F19" s="1508">
        <v>711</v>
      </c>
      <c r="G19" s="1508">
        <v>195</v>
      </c>
      <c r="H19" s="1072" t="s">
        <v>1953</v>
      </c>
    </row>
    <row r="20" spans="1:8" s="1073" customFormat="1" ht="23.25" customHeight="1">
      <c r="A20" s="1510" t="s">
        <v>928</v>
      </c>
      <c r="B20" s="1509"/>
      <c r="C20" s="1508">
        <v>232</v>
      </c>
      <c r="D20" s="1508">
        <v>147</v>
      </c>
      <c r="E20" s="1508">
        <v>205</v>
      </c>
      <c r="F20" s="1508">
        <v>591</v>
      </c>
      <c r="G20" s="1508">
        <v>178</v>
      </c>
      <c r="H20" s="1074" t="s">
        <v>929</v>
      </c>
    </row>
    <row r="21" spans="1:8" s="1073" customFormat="1" ht="23.25" customHeight="1">
      <c r="A21" s="1510" t="s">
        <v>1952</v>
      </c>
      <c r="B21" s="1509"/>
      <c r="C21" s="1508">
        <v>414</v>
      </c>
      <c r="D21" s="1508">
        <v>260</v>
      </c>
      <c r="E21" s="1508">
        <v>452</v>
      </c>
      <c r="F21" s="1508">
        <v>1155</v>
      </c>
      <c r="G21" s="1508">
        <v>269</v>
      </c>
      <c r="H21" s="1074" t="s">
        <v>1951</v>
      </c>
    </row>
    <row r="22" spans="1:8" s="1073" customFormat="1" ht="21.75" customHeight="1">
      <c r="A22" s="1510" t="s">
        <v>1950</v>
      </c>
      <c r="B22" s="1509"/>
      <c r="C22" s="1508">
        <v>277</v>
      </c>
      <c r="D22" s="1508">
        <v>198</v>
      </c>
      <c r="E22" s="1508">
        <v>324</v>
      </c>
      <c r="F22" s="1508">
        <v>809</v>
      </c>
      <c r="G22" s="1508">
        <v>272</v>
      </c>
      <c r="H22" s="1072" t="s">
        <v>1949</v>
      </c>
    </row>
    <row r="23" spans="1:8" s="1073" customFormat="1" ht="23.25" customHeight="1">
      <c r="A23" s="1510" t="s">
        <v>1948</v>
      </c>
      <c r="B23" s="1747"/>
      <c r="C23" s="1508">
        <v>672</v>
      </c>
      <c r="D23" s="1508">
        <v>471</v>
      </c>
      <c r="E23" s="1508">
        <v>419</v>
      </c>
      <c r="F23" s="1508">
        <v>1611</v>
      </c>
      <c r="G23" s="1508">
        <v>427</v>
      </c>
      <c r="H23" s="1072" t="s">
        <v>1947</v>
      </c>
    </row>
    <row r="24" spans="1:8" ht="30.6" customHeight="1">
      <c r="A24" s="1507" t="s">
        <v>930</v>
      </c>
      <c r="B24" s="1506"/>
      <c r="C24" s="1505">
        <f t="shared" ref="C24:G24" si="0">SUM(C12:C23)</f>
        <v>5761</v>
      </c>
      <c r="D24" s="1505">
        <f t="shared" si="0"/>
        <v>3794</v>
      </c>
      <c r="E24" s="1505">
        <f t="shared" si="0"/>
        <v>6331</v>
      </c>
      <c r="F24" s="1505">
        <f t="shared" si="0"/>
        <v>16610</v>
      </c>
      <c r="G24" s="1505">
        <f t="shared" si="0"/>
        <v>5186</v>
      </c>
      <c r="H24" s="1076" t="s">
        <v>931</v>
      </c>
    </row>
    <row r="25" spans="1:8" ht="12.95" customHeight="1">
      <c r="A25" s="1077"/>
      <c r="B25" s="1504"/>
      <c r="C25" s="1504"/>
      <c r="D25" s="1504"/>
      <c r="E25" s="1504"/>
      <c r="F25" s="1504"/>
      <c r="G25" s="1503"/>
      <c r="H25" s="1076"/>
    </row>
    <row r="26" spans="1:8" ht="12.95" customHeight="1">
      <c r="A26" s="1077"/>
      <c r="B26" s="1079"/>
      <c r="C26" s="1079"/>
      <c r="D26" s="1079"/>
      <c r="E26" s="1079"/>
      <c r="F26" s="1079"/>
      <c r="G26" s="1078"/>
      <c r="H26" s="1076"/>
    </row>
    <row r="27" spans="1:8" ht="15" customHeight="1">
      <c r="A27" s="1077"/>
      <c r="C27" s="1402"/>
      <c r="D27" s="1402"/>
      <c r="E27" s="1402"/>
      <c r="G27" s="1080"/>
      <c r="H27" s="1076"/>
    </row>
    <row r="28" spans="1:8" ht="15" customHeight="1">
      <c r="A28" s="1077"/>
      <c r="C28" s="1402"/>
      <c r="D28" s="1402"/>
      <c r="E28" s="1402"/>
      <c r="G28" s="1080"/>
      <c r="H28" s="1076"/>
    </row>
    <row r="29" spans="1:8" ht="15" customHeight="1">
      <c r="A29" s="1077"/>
      <c r="C29" s="1402"/>
      <c r="D29" s="1402"/>
      <c r="E29" s="1402"/>
      <c r="G29" s="1080"/>
      <c r="H29" s="1076"/>
    </row>
    <row r="35" spans="1:8" ht="12.75" customHeight="1">
      <c r="A35" s="1019" t="s">
        <v>905</v>
      </c>
    </row>
    <row r="36" spans="1:8" ht="12.75" customHeight="1">
      <c r="A36" s="2365" t="s">
        <v>2542</v>
      </c>
      <c r="B36" s="1043"/>
      <c r="C36" s="1633"/>
      <c r="D36" s="1633"/>
      <c r="E36" s="1043"/>
      <c r="F36" s="1043"/>
      <c r="G36" s="1080"/>
      <c r="H36" s="1059"/>
    </row>
    <row r="37" spans="1:8" ht="12.75" customHeight="1">
      <c r="A37" s="2364" t="s">
        <v>2543</v>
      </c>
      <c r="B37" s="2024"/>
      <c r="C37" s="2024"/>
      <c r="D37" s="1633"/>
      <c r="E37" s="1043"/>
      <c r="F37" s="1043"/>
      <c r="G37" s="1078"/>
      <c r="H37" s="1059"/>
    </row>
    <row r="38" spans="1:8">
      <c r="A38" s="1019" t="s">
        <v>932</v>
      </c>
    </row>
    <row r="39" spans="1:8" s="151" customFormat="1" ht="12.75" customHeight="1">
      <c r="A39" s="1081" t="s">
        <v>933</v>
      </c>
      <c r="B39" s="1050"/>
      <c r="C39" s="1050"/>
      <c r="D39" s="1050"/>
      <c r="E39" s="1050"/>
      <c r="F39" s="1050"/>
      <c r="G39" s="801"/>
      <c r="H39" s="1082" t="s">
        <v>934</v>
      </c>
    </row>
    <row r="40" spans="1:8" s="1025" customFormat="1" ht="12.75" customHeight="1">
      <c r="A40" s="434" t="s">
        <v>1933</v>
      </c>
      <c r="B40" s="1639"/>
      <c r="C40" s="1639"/>
      <c r="D40" s="1640"/>
      <c r="E40" s="1640"/>
      <c r="F40" s="1640"/>
      <c r="G40" s="1108"/>
      <c r="H40" s="586" t="s">
        <v>2329</v>
      </c>
    </row>
    <row r="41" spans="1:8" s="151" customFormat="1" ht="12.75" customHeight="1">
      <c r="A41" s="1026"/>
      <c r="B41" s="1032"/>
      <c r="C41" s="1032"/>
      <c r="D41" s="1050"/>
      <c r="E41" s="1050"/>
      <c r="F41" s="1032"/>
      <c r="G41" s="501"/>
      <c r="H41" s="1029"/>
    </row>
  </sheetData>
  <mergeCells count="5">
    <mergeCell ref="G1:H1"/>
    <mergeCell ref="F3:H3"/>
    <mergeCell ref="F4:H4"/>
    <mergeCell ref="B7:E7"/>
    <mergeCell ref="F7:G7"/>
  </mergeCells>
  <printOptions gridLinesSet="0"/>
  <pageMargins left="0.78740157480314965" right="0.78740157480314965" top="1.1811023622047245" bottom="0.98425196850393704" header="0.51181102362204722" footer="0.51181102362204722"/>
  <pageSetup paperSize="9" scale="72" pageOrder="overThenDown" orientation="portrait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>
  <sheetPr syncVertical="1" syncRef="A13">
    <tabColor theme="7" tint="-0.249977111117893"/>
  </sheetPr>
  <dimension ref="A1:E67"/>
  <sheetViews>
    <sheetView showGridLines="0" view="pageLayout" topLeftCell="A13" zoomScale="90" zoomScalePageLayoutView="90" workbookViewId="0">
      <selection activeCell="E16" sqref="E16"/>
    </sheetView>
  </sheetViews>
  <sheetFormatPr baseColWidth="10" defaultColWidth="11" defaultRowHeight="12.75"/>
  <cols>
    <col min="1" max="1" width="30" style="990" customWidth="1"/>
    <col min="2" max="2" width="12.5703125" style="990" customWidth="1"/>
    <col min="3" max="3" width="17.5703125" style="990" customWidth="1"/>
    <col min="4" max="4" width="11.42578125" style="990" customWidth="1"/>
    <col min="5" max="5" width="26.42578125" style="501" customWidth="1"/>
    <col min="6" max="234" width="11" style="992"/>
    <col min="235" max="235" width="32.5703125" style="992" customWidth="1"/>
    <col min="236" max="236" width="11.42578125" style="992" customWidth="1"/>
    <col min="237" max="237" width="12.5703125" style="992" customWidth="1"/>
    <col min="238" max="238" width="11.42578125" style="992" customWidth="1"/>
    <col min="239" max="239" width="30.5703125" style="992" customWidth="1"/>
    <col min="240" max="240" width="7.5703125" style="992" customWidth="1"/>
    <col min="241" max="241" width="14.42578125" style="992" customWidth="1"/>
    <col min="242" max="490" width="11" style="992"/>
    <col min="491" max="491" width="32.5703125" style="992" customWidth="1"/>
    <col min="492" max="492" width="11.42578125" style="992" customWidth="1"/>
    <col min="493" max="493" width="12.5703125" style="992" customWidth="1"/>
    <col min="494" max="494" width="11.42578125" style="992" customWidth="1"/>
    <col min="495" max="495" width="30.5703125" style="992" customWidth="1"/>
    <col min="496" max="496" width="7.5703125" style="992" customWidth="1"/>
    <col min="497" max="497" width="14.42578125" style="992" customWidth="1"/>
    <col min="498" max="746" width="11" style="992"/>
    <col min="747" max="747" width="32.5703125" style="992" customWidth="1"/>
    <col min="748" max="748" width="11.42578125" style="992" customWidth="1"/>
    <col min="749" max="749" width="12.5703125" style="992" customWidth="1"/>
    <col min="750" max="750" width="11.42578125" style="992" customWidth="1"/>
    <col min="751" max="751" width="30.5703125" style="992" customWidth="1"/>
    <col min="752" max="752" width="7.5703125" style="992" customWidth="1"/>
    <col min="753" max="753" width="14.42578125" style="992" customWidth="1"/>
    <col min="754" max="1002" width="11" style="992"/>
    <col min="1003" max="1003" width="32.5703125" style="992" customWidth="1"/>
    <col min="1004" max="1004" width="11.42578125" style="992" customWidth="1"/>
    <col min="1005" max="1005" width="12.5703125" style="992" customWidth="1"/>
    <col min="1006" max="1006" width="11.42578125" style="992" customWidth="1"/>
    <col min="1007" max="1007" width="30.5703125" style="992" customWidth="1"/>
    <col min="1008" max="1008" width="7.5703125" style="992" customWidth="1"/>
    <col min="1009" max="1009" width="14.42578125" style="992" customWidth="1"/>
    <col min="1010" max="1258" width="11" style="992"/>
    <col min="1259" max="1259" width="32.5703125" style="992" customWidth="1"/>
    <col min="1260" max="1260" width="11.42578125" style="992" customWidth="1"/>
    <col min="1261" max="1261" width="12.5703125" style="992" customWidth="1"/>
    <col min="1262" max="1262" width="11.42578125" style="992" customWidth="1"/>
    <col min="1263" max="1263" width="30.5703125" style="992" customWidth="1"/>
    <col min="1264" max="1264" width="7.5703125" style="992" customWidth="1"/>
    <col min="1265" max="1265" width="14.42578125" style="992" customWidth="1"/>
    <col min="1266" max="1514" width="11" style="992"/>
    <col min="1515" max="1515" width="32.5703125" style="992" customWidth="1"/>
    <col min="1516" max="1516" width="11.42578125" style="992" customWidth="1"/>
    <col min="1517" max="1517" width="12.5703125" style="992" customWidth="1"/>
    <col min="1518" max="1518" width="11.42578125" style="992" customWidth="1"/>
    <col min="1519" max="1519" width="30.5703125" style="992" customWidth="1"/>
    <col min="1520" max="1520" width="7.5703125" style="992" customWidth="1"/>
    <col min="1521" max="1521" width="14.42578125" style="992" customWidth="1"/>
    <col min="1522" max="1770" width="11" style="992"/>
    <col min="1771" max="1771" width="32.5703125" style="992" customWidth="1"/>
    <col min="1772" max="1772" width="11.42578125" style="992" customWidth="1"/>
    <col min="1773" max="1773" width="12.5703125" style="992" customWidth="1"/>
    <col min="1774" max="1774" width="11.42578125" style="992" customWidth="1"/>
    <col min="1775" max="1775" width="30.5703125" style="992" customWidth="1"/>
    <col min="1776" max="1776" width="7.5703125" style="992" customWidth="1"/>
    <col min="1777" max="1777" width="14.42578125" style="992" customWidth="1"/>
    <col min="1778" max="2026" width="11" style="992"/>
    <col min="2027" max="2027" width="32.5703125" style="992" customWidth="1"/>
    <col min="2028" max="2028" width="11.42578125" style="992" customWidth="1"/>
    <col min="2029" max="2029" width="12.5703125" style="992" customWidth="1"/>
    <col min="2030" max="2030" width="11.42578125" style="992" customWidth="1"/>
    <col min="2031" max="2031" width="30.5703125" style="992" customWidth="1"/>
    <col min="2032" max="2032" width="7.5703125" style="992" customWidth="1"/>
    <col min="2033" max="2033" width="14.42578125" style="992" customWidth="1"/>
    <col min="2034" max="2282" width="11" style="992"/>
    <col min="2283" max="2283" width="32.5703125" style="992" customWidth="1"/>
    <col min="2284" max="2284" width="11.42578125" style="992" customWidth="1"/>
    <col min="2285" max="2285" width="12.5703125" style="992" customWidth="1"/>
    <col min="2286" max="2286" width="11.42578125" style="992" customWidth="1"/>
    <col min="2287" max="2287" width="30.5703125" style="992" customWidth="1"/>
    <col min="2288" max="2288" width="7.5703125" style="992" customWidth="1"/>
    <col min="2289" max="2289" width="14.42578125" style="992" customWidth="1"/>
    <col min="2290" max="2538" width="11" style="992"/>
    <col min="2539" max="2539" width="32.5703125" style="992" customWidth="1"/>
    <col min="2540" max="2540" width="11.42578125" style="992" customWidth="1"/>
    <col min="2541" max="2541" width="12.5703125" style="992" customWidth="1"/>
    <col min="2542" max="2542" width="11.42578125" style="992" customWidth="1"/>
    <col min="2543" max="2543" width="30.5703125" style="992" customWidth="1"/>
    <col min="2544" max="2544" width="7.5703125" style="992" customWidth="1"/>
    <col min="2545" max="2545" width="14.42578125" style="992" customWidth="1"/>
    <col min="2546" max="2794" width="11" style="992"/>
    <col min="2795" max="2795" width="32.5703125" style="992" customWidth="1"/>
    <col min="2796" max="2796" width="11.42578125" style="992" customWidth="1"/>
    <col min="2797" max="2797" width="12.5703125" style="992" customWidth="1"/>
    <col min="2798" max="2798" width="11.42578125" style="992" customWidth="1"/>
    <col min="2799" max="2799" width="30.5703125" style="992" customWidth="1"/>
    <col min="2800" max="2800" width="7.5703125" style="992" customWidth="1"/>
    <col min="2801" max="2801" width="14.42578125" style="992" customWidth="1"/>
    <col min="2802" max="3050" width="11" style="992"/>
    <col min="3051" max="3051" width="32.5703125" style="992" customWidth="1"/>
    <col min="3052" max="3052" width="11.42578125" style="992" customWidth="1"/>
    <col min="3053" max="3053" width="12.5703125" style="992" customWidth="1"/>
    <col min="3054" max="3054" width="11.42578125" style="992" customWidth="1"/>
    <col min="3055" max="3055" width="30.5703125" style="992" customWidth="1"/>
    <col min="3056" max="3056" width="7.5703125" style="992" customWidth="1"/>
    <col min="3057" max="3057" width="14.42578125" style="992" customWidth="1"/>
    <col min="3058" max="3306" width="11" style="992"/>
    <col min="3307" max="3307" width="32.5703125" style="992" customWidth="1"/>
    <col min="3308" max="3308" width="11.42578125" style="992" customWidth="1"/>
    <col min="3309" max="3309" width="12.5703125" style="992" customWidth="1"/>
    <col min="3310" max="3310" width="11.42578125" style="992" customWidth="1"/>
    <col min="3311" max="3311" width="30.5703125" style="992" customWidth="1"/>
    <col min="3312" max="3312" width="7.5703125" style="992" customWidth="1"/>
    <col min="3313" max="3313" width="14.42578125" style="992" customWidth="1"/>
    <col min="3314" max="3562" width="11" style="992"/>
    <col min="3563" max="3563" width="32.5703125" style="992" customWidth="1"/>
    <col min="3564" max="3564" width="11.42578125" style="992" customWidth="1"/>
    <col min="3565" max="3565" width="12.5703125" style="992" customWidth="1"/>
    <col min="3566" max="3566" width="11.42578125" style="992" customWidth="1"/>
    <col min="3567" max="3567" width="30.5703125" style="992" customWidth="1"/>
    <col min="3568" max="3568" width="7.5703125" style="992" customWidth="1"/>
    <col min="3569" max="3569" width="14.42578125" style="992" customWidth="1"/>
    <col min="3570" max="3818" width="11" style="992"/>
    <col min="3819" max="3819" width="32.5703125" style="992" customWidth="1"/>
    <col min="3820" max="3820" width="11.42578125" style="992" customWidth="1"/>
    <col min="3821" max="3821" width="12.5703125" style="992" customWidth="1"/>
    <col min="3822" max="3822" width="11.42578125" style="992" customWidth="1"/>
    <col min="3823" max="3823" width="30.5703125" style="992" customWidth="1"/>
    <col min="3824" max="3824" width="7.5703125" style="992" customWidth="1"/>
    <col min="3825" max="3825" width="14.42578125" style="992" customWidth="1"/>
    <col min="3826" max="4074" width="11" style="992"/>
    <col min="4075" max="4075" width="32.5703125" style="992" customWidth="1"/>
    <col min="4076" max="4076" width="11.42578125" style="992" customWidth="1"/>
    <col min="4077" max="4077" width="12.5703125" style="992" customWidth="1"/>
    <col min="4078" max="4078" width="11.42578125" style="992" customWidth="1"/>
    <col min="4079" max="4079" width="30.5703125" style="992" customWidth="1"/>
    <col min="4080" max="4080" width="7.5703125" style="992" customWidth="1"/>
    <col min="4081" max="4081" width="14.42578125" style="992" customWidth="1"/>
    <col min="4082" max="4330" width="11" style="992"/>
    <col min="4331" max="4331" width="32.5703125" style="992" customWidth="1"/>
    <col min="4332" max="4332" width="11.42578125" style="992" customWidth="1"/>
    <col min="4333" max="4333" width="12.5703125" style="992" customWidth="1"/>
    <col min="4334" max="4334" width="11.42578125" style="992" customWidth="1"/>
    <col min="4335" max="4335" width="30.5703125" style="992" customWidth="1"/>
    <col min="4336" max="4336" width="7.5703125" style="992" customWidth="1"/>
    <col min="4337" max="4337" width="14.42578125" style="992" customWidth="1"/>
    <col min="4338" max="4586" width="11" style="992"/>
    <col min="4587" max="4587" width="32.5703125" style="992" customWidth="1"/>
    <col min="4588" max="4588" width="11.42578125" style="992" customWidth="1"/>
    <col min="4589" max="4589" width="12.5703125" style="992" customWidth="1"/>
    <col min="4590" max="4590" width="11.42578125" style="992" customWidth="1"/>
    <col min="4591" max="4591" width="30.5703125" style="992" customWidth="1"/>
    <col min="4592" max="4592" width="7.5703125" style="992" customWidth="1"/>
    <col min="4593" max="4593" width="14.42578125" style="992" customWidth="1"/>
    <col min="4594" max="4842" width="11" style="992"/>
    <col min="4843" max="4843" width="32.5703125" style="992" customWidth="1"/>
    <col min="4844" max="4844" width="11.42578125" style="992" customWidth="1"/>
    <col min="4845" max="4845" width="12.5703125" style="992" customWidth="1"/>
    <col min="4846" max="4846" width="11.42578125" style="992" customWidth="1"/>
    <col min="4847" max="4847" width="30.5703125" style="992" customWidth="1"/>
    <col min="4848" max="4848" width="7.5703125" style="992" customWidth="1"/>
    <col min="4849" max="4849" width="14.42578125" style="992" customWidth="1"/>
    <col min="4850" max="5098" width="11" style="992"/>
    <col min="5099" max="5099" width="32.5703125" style="992" customWidth="1"/>
    <col min="5100" max="5100" width="11.42578125" style="992" customWidth="1"/>
    <col min="5101" max="5101" width="12.5703125" style="992" customWidth="1"/>
    <col min="5102" max="5102" width="11.42578125" style="992" customWidth="1"/>
    <col min="5103" max="5103" width="30.5703125" style="992" customWidth="1"/>
    <col min="5104" max="5104" width="7.5703125" style="992" customWidth="1"/>
    <col min="5105" max="5105" width="14.42578125" style="992" customWidth="1"/>
    <col min="5106" max="5354" width="11" style="992"/>
    <col min="5355" max="5355" width="32.5703125" style="992" customWidth="1"/>
    <col min="5356" max="5356" width="11.42578125" style="992" customWidth="1"/>
    <col min="5357" max="5357" width="12.5703125" style="992" customWidth="1"/>
    <col min="5358" max="5358" width="11.42578125" style="992" customWidth="1"/>
    <col min="5359" max="5359" width="30.5703125" style="992" customWidth="1"/>
    <col min="5360" max="5360" width="7.5703125" style="992" customWidth="1"/>
    <col min="5361" max="5361" width="14.42578125" style="992" customWidth="1"/>
    <col min="5362" max="5610" width="11" style="992"/>
    <col min="5611" max="5611" width="32.5703125" style="992" customWidth="1"/>
    <col min="5612" max="5612" width="11.42578125" style="992" customWidth="1"/>
    <col min="5613" max="5613" width="12.5703125" style="992" customWidth="1"/>
    <col min="5614" max="5614" width="11.42578125" style="992" customWidth="1"/>
    <col min="5615" max="5615" width="30.5703125" style="992" customWidth="1"/>
    <col min="5616" max="5616" width="7.5703125" style="992" customWidth="1"/>
    <col min="5617" max="5617" width="14.42578125" style="992" customWidth="1"/>
    <col min="5618" max="5866" width="11" style="992"/>
    <col min="5867" max="5867" width="32.5703125" style="992" customWidth="1"/>
    <col min="5868" max="5868" width="11.42578125" style="992" customWidth="1"/>
    <col min="5869" max="5869" width="12.5703125" style="992" customWidth="1"/>
    <col min="5870" max="5870" width="11.42578125" style="992" customWidth="1"/>
    <col min="5871" max="5871" width="30.5703125" style="992" customWidth="1"/>
    <col min="5872" max="5872" width="7.5703125" style="992" customWidth="1"/>
    <col min="5873" max="5873" width="14.42578125" style="992" customWidth="1"/>
    <col min="5874" max="6122" width="11" style="992"/>
    <col min="6123" max="6123" width="32.5703125" style="992" customWidth="1"/>
    <col min="6124" max="6124" width="11.42578125" style="992" customWidth="1"/>
    <col min="6125" max="6125" width="12.5703125" style="992" customWidth="1"/>
    <col min="6126" max="6126" width="11.42578125" style="992" customWidth="1"/>
    <col min="6127" max="6127" width="30.5703125" style="992" customWidth="1"/>
    <col min="6128" max="6128" width="7.5703125" style="992" customWidth="1"/>
    <col min="6129" max="6129" width="14.42578125" style="992" customWidth="1"/>
    <col min="6130" max="6378" width="11" style="992"/>
    <col min="6379" max="6379" width="32.5703125" style="992" customWidth="1"/>
    <col min="6380" max="6380" width="11.42578125" style="992" customWidth="1"/>
    <col min="6381" max="6381" width="12.5703125" style="992" customWidth="1"/>
    <col min="6382" max="6382" width="11.42578125" style="992" customWidth="1"/>
    <col min="6383" max="6383" width="30.5703125" style="992" customWidth="1"/>
    <col min="6384" max="6384" width="7.5703125" style="992" customWidth="1"/>
    <col min="6385" max="6385" width="14.42578125" style="992" customWidth="1"/>
    <col min="6386" max="6634" width="11" style="992"/>
    <col min="6635" max="6635" width="32.5703125" style="992" customWidth="1"/>
    <col min="6636" max="6636" width="11.42578125" style="992" customWidth="1"/>
    <col min="6637" max="6637" width="12.5703125" style="992" customWidth="1"/>
    <col min="6638" max="6638" width="11.42578125" style="992" customWidth="1"/>
    <col min="6639" max="6639" width="30.5703125" style="992" customWidth="1"/>
    <col min="6640" max="6640" width="7.5703125" style="992" customWidth="1"/>
    <col min="6641" max="6641" width="14.42578125" style="992" customWidth="1"/>
    <col min="6642" max="6890" width="11" style="992"/>
    <col min="6891" max="6891" width="32.5703125" style="992" customWidth="1"/>
    <col min="6892" max="6892" width="11.42578125" style="992" customWidth="1"/>
    <col min="6893" max="6893" width="12.5703125" style="992" customWidth="1"/>
    <col min="6894" max="6894" width="11.42578125" style="992" customWidth="1"/>
    <col min="6895" max="6895" width="30.5703125" style="992" customWidth="1"/>
    <col min="6896" max="6896" width="7.5703125" style="992" customWidth="1"/>
    <col min="6897" max="6897" width="14.42578125" style="992" customWidth="1"/>
    <col min="6898" max="7146" width="11" style="992"/>
    <col min="7147" max="7147" width="32.5703125" style="992" customWidth="1"/>
    <col min="7148" max="7148" width="11.42578125" style="992" customWidth="1"/>
    <col min="7149" max="7149" width="12.5703125" style="992" customWidth="1"/>
    <col min="7150" max="7150" width="11.42578125" style="992" customWidth="1"/>
    <col min="7151" max="7151" width="30.5703125" style="992" customWidth="1"/>
    <col min="7152" max="7152" width="7.5703125" style="992" customWidth="1"/>
    <col min="7153" max="7153" width="14.42578125" style="992" customWidth="1"/>
    <col min="7154" max="7402" width="11" style="992"/>
    <col min="7403" max="7403" width="32.5703125" style="992" customWidth="1"/>
    <col min="7404" max="7404" width="11.42578125" style="992" customWidth="1"/>
    <col min="7405" max="7405" width="12.5703125" style="992" customWidth="1"/>
    <col min="7406" max="7406" width="11.42578125" style="992" customWidth="1"/>
    <col min="7407" max="7407" width="30.5703125" style="992" customWidth="1"/>
    <col min="7408" max="7408" width="7.5703125" style="992" customWidth="1"/>
    <col min="7409" max="7409" width="14.42578125" style="992" customWidth="1"/>
    <col min="7410" max="7658" width="11" style="992"/>
    <col min="7659" max="7659" width="32.5703125" style="992" customWidth="1"/>
    <col min="7660" max="7660" width="11.42578125" style="992" customWidth="1"/>
    <col min="7661" max="7661" width="12.5703125" style="992" customWidth="1"/>
    <col min="7662" max="7662" width="11.42578125" style="992" customWidth="1"/>
    <col min="7663" max="7663" width="30.5703125" style="992" customWidth="1"/>
    <col min="7664" max="7664" width="7.5703125" style="992" customWidth="1"/>
    <col min="7665" max="7665" width="14.42578125" style="992" customWidth="1"/>
    <col min="7666" max="7914" width="11" style="992"/>
    <col min="7915" max="7915" width="32.5703125" style="992" customWidth="1"/>
    <col min="7916" max="7916" width="11.42578125" style="992" customWidth="1"/>
    <col min="7917" max="7917" width="12.5703125" style="992" customWidth="1"/>
    <col min="7918" max="7918" width="11.42578125" style="992" customWidth="1"/>
    <col min="7919" max="7919" width="30.5703125" style="992" customWidth="1"/>
    <col min="7920" max="7920" width="7.5703125" style="992" customWidth="1"/>
    <col min="7921" max="7921" width="14.42578125" style="992" customWidth="1"/>
    <col min="7922" max="8170" width="11" style="992"/>
    <col min="8171" max="8171" width="32.5703125" style="992" customWidth="1"/>
    <col min="8172" max="8172" width="11.42578125" style="992" customWidth="1"/>
    <col min="8173" max="8173" width="12.5703125" style="992" customWidth="1"/>
    <col min="8174" max="8174" width="11.42578125" style="992" customWidth="1"/>
    <col min="8175" max="8175" width="30.5703125" style="992" customWidth="1"/>
    <col min="8176" max="8176" width="7.5703125" style="992" customWidth="1"/>
    <col min="8177" max="8177" width="14.42578125" style="992" customWidth="1"/>
    <col min="8178" max="8426" width="11" style="992"/>
    <col min="8427" max="8427" width="32.5703125" style="992" customWidth="1"/>
    <col min="8428" max="8428" width="11.42578125" style="992" customWidth="1"/>
    <col min="8429" max="8429" width="12.5703125" style="992" customWidth="1"/>
    <col min="8430" max="8430" width="11.42578125" style="992" customWidth="1"/>
    <col min="8431" max="8431" width="30.5703125" style="992" customWidth="1"/>
    <col min="8432" max="8432" width="7.5703125" style="992" customWidth="1"/>
    <col min="8433" max="8433" width="14.42578125" style="992" customWidth="1"/>
    <col min="8434" max="8682" width="11" style="992"/>
    <col min="8683" max="8683" width="32.5703125" style="992" customWidth="1"/>
    <col min="8684" max="8684" width="11.42578125" style="992" customWidth="1"/>
    <col min="8685" max="8685" width="12.5703125" style="992" customWidth="1"/>
    <col min="8686" max="8686" width="11.42578125" style="992" customWidth="1"/>
    <col min="8687" max="8687" width="30.5703125" style="992" customWidth="1"/>
    <col min="8688" max="8688" width="7.5703125" style="992" customWidth="1"/>
    <col min="8689" max="8689" width="14.42578125" style="992" customWidth="1"/>
    <col min="8690" max="8938" width="11" style="992"/>
    <col min="8939" max="8939" width="32.5703125" style="992" customWidth="1"/>
    <col min="8940" max="8940" width="11.42578125" style="992" customWidth="1"/>
    <col min="8941" max="8941" width="12.5703125" style="992" customWidth="1"/>
    <col min="8942" max="8942" width="11.42578125" style="992" customWidth="1"/>
    <col min="8943" max="8943" width="30.5703125" style="992" customWidth="1"/>
    <col min="8944" max="8944" width="7.5703125" style="992" customWidth="1"/>
    <col min="8945" max="8945" width="14.42578125" style="992" customWidth="1"/>
    <col min="8946" max="9194" width="11" style="992"/>
    <col min="9195" max="9195" width="32.5703125" style="992" customWidth="1"/>
    <col min="9196" max="9196" width="11.42578125" style="992" customWidth="1"/>
    <col min="9197" max="9197" width="12.5703125" style="992" customWidth="1"/>
    <col min="9198" max="9198" width="11.42578125" style="992" customWidth="1"/>
    <col min="9199" max="9199" width="30.5703125" style="992" customWidth="1"/>
    <col min="9200" max="9200" width="7.5703125" style="992" customWidth="1"/>
    <col min="9201" max="9201" width="14.42578125" style="992" customWidth="1"/>
    <col min="9202" max="9450" width="11" style="992"/>
    <col min="9451" max="9451" width="32.5703125" style="992" customWidth="1"/>
    <col min="9452" max="9452" width="11.42578125" style="992" customWidth="1"/>
    <col min="9453" max="9453" width="12.5703125" style="992" customWidth="1"/>
    <col min="9454" max="9454" width="11.42578125" style="992" customWidth="1"/>
    <col min="9455" max="9455" width="30.5703125" style="992" customWidth="1"/>
    <col min="9456" max="9456" width="7.5703125" style="992" customWidth="1"/>
    <col min="9457" max="9457" width="14.42578125" style="992" customWidth="1"/>
    <col min="9458" max="9706" width="11" style="992"/>
    <col min="9707" max="9707" width="32.5703125" style="992" customWidth="1"/>
    <col min="9708" max="9708" width="11.42578125" style="992" customWidth="1"/>
    <col min="9709" max="9709" width="12.5703125" style="992" customWidth="1"/>
    <col min="9710" max="9710" width="11.42578125" style="992" customWidth="1"/>
    <col min="9711" max="9711" width="30.5703125" style="992" customWidth="1"/>
    <col min="9712" max="9712" width="7.5703125" style="992" customWidth="1"/>
    <col min="9713" max="9713" width="14.42578125" style="992" customWidth="1"/>
    <col min="9714" max="9962" width="11" style="992"/>
    <col min="9963" max="9963" width="32.5703125" style="992" customWidth="1"/>
    <col min="9964" max="9964" width="11.42578125" style="992" customWidth="1"/>
    <col min="9965" max="9965" width="12.5703125" style="992" customWidth="1"/>
    <col min="9966" max="9966" width="11.42578125" style="992" customWidth="1"/>
    <col min="9967" max="9967" width="30.5703125" style="992" customWidth="1"/>
    <col min="9968" max="9968" width="7.5703125" style="992" customWidth="1"/>
    <col min="9969" max="9969" width="14.42578125" style="992" customWidth="1"/>
    <col min="9970" max="10218" width="11" style="992"/>
    <col min="10219" max="10219" width="32.5703125" style="992" customWidth="1"/>
    <col min="10220" max="10220" width="11.42578125" style="992" customWidth="1"/>
    <col min="10221" max="10221" width="12.5703125" style="992" customWidth="1"/>
    <col min="10222" max="10222" width="11.42578125" style="992" customWidth="1"/>
    <col min="10223" max="10223" width="30.5703125" style="992" customWidth="1"/>
    <col min="10224" max="10224" width="7.5703125" style="992" customWidth="1"/>
    <col min="10225" max="10225" width="14.42578125" style="992" customWidth="1"/>
    <col min="10226" max="10474" width="11" style="992"/>
    <col min="10475" max="10475" width="32.5703125" style="992" customWidth="1"/>
    <col min="10476" max="10476" width="11.42578125" style="992" customWidth="1"/>
    <col min="10477" max="10477" width="12.5703125" style="992" customWidth="1"/>
    <col min="10478" max="10478" width="11.42578125" style="992" customWidth="1"/>
    <col min="10479" max="10479" width="30.5703125" style="992" customWidth="1"/>
    <col min="10480" max="10480" width="7.5703125" style="992" customWidth="1"/>
    <col min="10481" max="10481" width="14.42578125" style="992" customWidth="1"/>
    <col min="10482" max="10730" width="11" style="992"/>
    <col min="10731" max="10731" width="32.5703125" style="992" customWidth="1"/>
    <col min="10732" max="10732" width="11.42578125" style="992" customWidth="1"/>
    <col min="10733" max="10733" width="12.5703125" style="992" customWidth="1"/>
    <col min="10734" max="10734" width="11.42578125" style="992" customWidth="1"/>
    <col min="10735" max="10735" width="30.5703125" style="992" customWidth="1"/>
    <col min="10736" max="10736" width="7.5703125" style="992" customWidth="1"/>
    <col min="10737" max="10737" width="14.42578125" style="992" customWidth="1"/>
    <col min="10738" max="10986" width="11" style="992"/>
    <col min="10987" max="10987" width="32.5703125" style="992" customWidth="1"/>
    <col min="10988" max="10988" width="11.42578125" style="992" customWidth="1"/>
    <col min="10989" max="10989" width="12.5703125" style="992" customWidth="1"/>
    <col min="10990" max="10990" width="11.42578125" style="992" customWidth="1"/>
    <col min="10991" max="10991" width="30.5703125" style="992" customWidth="1"/>
    <col min="10992" max="10992" width="7.5703125" style="992" customWidth="1"/>
    <col min="10993" max="10993" width="14.42578125" style="992" customWidth="1"/>
    <col min="10994" max="11242" width="11" style="992"/>
    <col min="11243" max="11243" width="32.5703125" style="992" customWidth="1"/>
    <col min="11244" max="11244" width="11.42578125" style="992" customWidth="1"/>
    <col min="11245" max="11245" width="12.5703125" style="992" customWidth="1"/>
    <col min="11246" max="11246" width="11.42578125" style="992" customWidth="1"/>
    <col min="11247" max="11247" width="30.5703125" style="992" customWidth="1"/>
    <col min="11248" max="11248" width="7.5703125" style="992" customWidth="1"/>
    <col min="11249" max="11249" width="14.42578125" style="992" customWidth="1"/>
    <col min="11250" max="11498" width="11" style="992"/>
    <col min="11499" max="11499" width="32.5703125" style="992" customWidth="1"/>
    <col min="11500" max="11500" width="11.42578125" style="992" customWidth="1"/>
    <col min="11501" max="11501" width="12.5703125" style="992" customWidth="1"/>
    <col min="11502" max="11502" width="11.42578125" style="992" customWidth="1"/>
    <col min="11503" max="11503" width="30.5703125" style="992" customWidth="1"/>
    <col min="11504" max="11504" width="7.5703125" style="992" customWidth="1"/>
    <col min="11505" max="11505" width="14.42578125" style="992" customWidth="1"/>
    <col min="11506" max="11754" width="11" style="992"/>
    <col min="11755" max="11755" width="32.5703125" style="992" customWidth="1"/>
    <col min="11756" max="11756" width="11.42578125" style="992" customWidth="1"/>
    <col min="11757" max="11757" width="12.5703125" style="992" customWidth="1"/>
    <col min="11758" max="11758" width="11.42578125" style="992" customWidth="1"/>
    <col min="11759" max="11759" width="30.5703125" style="992" customWidth="1"/>
    <col min="11760" max="11760" width="7.5703125" style="992" customWidth="1"/>
    <col min="11761" max="11761" width="14.42578125" style="992" customWidth="1"/>
    <col min="11762" max="12010" width="11" style="992"/>
    <col min="12011" max="12011" width="32.5703125" style="992" customWidth="1"/>
    <col min="12012" max="12012" width="11.42578125" style="992" customWidth="1"/>
    <col min="12013" max="12013" width="12.5703125" style="992" customWidth="1"/>
    <col min="12014" max="12014" width="11.42578125" style="992" customWidth="1"/>
    <col min="12015" max="12015" width="30.5703125" style="992" customWidth="1"/>
    <col min="12016" max="12016" width="7.5703125" style="992" customWidth="1"/>
    <col min="12017" max="12017" width="14.42578125" style="992" customWidth="1"/>
    <col min="12018" max="12266" width="11" style="992"/>
    <col min="12267" max="12267" width="32.5703125" style="992" customWidth="1"/>
    <col min="12268" max="12268" width="11.42578125" style="992" customWidth="1"/>
    <col min="12269" max="12269" width="12.5703125" style="992" customWidth="1"/>
    <col min="12270" max="12270" width="11.42578125" style="992" customWidth="1"/>
    <col min="12271" max="12271" width="30.5703125" style="992" customWidth="1"/>
    <col min="12272" max="12272" width="7.5703125" style="992" customWidth="1"/>
    <col min="12273" max="12273" width="14.42578125" style="992" customWidth="1"/>
    <col min="12274" max="12522" width="11" style="992"/>
    <col min="12523" max="12523" width="32.5703125" style="992" customWidth="1"/>
    <col min="12524" max="12524" width="11.42578125" style="992" customWidth="1"/>
    <col min="12525" max="12525" width="12.5703125" style="992" customWidth="1"/>
    <col min="12526" max="12526" width="11.42578125" style="992" customWidth="1"/>
    <col min="12527" max="12527" width="30.5703125" style="992" customWidth="1"/>
    <col min="12528" max="12528" width="7.5703125" style="992" customWidth="1"/>
    <col min="12529" max="12529" width="14.42578125" style="992" customWidth="1"/>
    <col min="12530" max="12778" width="11" style="992"/>
    <col min="12779" max="12779" width="32.5703125" style="992" customWidth="1"/>
    <col min="12780" max="12780" width="11.42578125" style="992" customWidth="1"/>
    <col min="12781" max="12781" width="12.5703125" style="992" customWidth="1"/>
    <col min="12782" max="12782" width="11.42578125" style="992" customWidth="1"/>
    <col min="12783" max="12783" width="30.5703125" style="992" customWidth="1"/>
    <col min="12784" max="12784" width="7.5703125" style="992" customWidth="1"/>
    <col min="12785" max="12785" width="14.42578125" style="992" customWidth="1"/>
    <col min="12786" max="13034" width="11" style="992"/>
    <col min="13035" max="13035" width="32.5703125" style="992" customWidth="1"/>
    <col min="13036" max="13036" width="11.42578125" style="992" customWidth="1"/>
    <col min="13037" max="13037" width="12.5703125" style="992" customWidth="1"/>
    <col min="13038" max="13038" width="11.42578125" style="992" customWidth="1"/>
    <col min="13039" max="13039" width="30.5703125" style="992" customWidth="1"/>
    <col min="13040" max="13040" width="7.5703125" style="992" customWidth="1"/>
    <col min="13041" max="13041" width="14.42578125" style="992" customWidth="1"/>
    <col min="13042" max="13290" width="11" style="992"/>
    <col min="13291" max="13291" width="32.5703125" style="992" customWidth="1"/>
    <col min="13292" max="13292" width="11.42578125" style="992" customWidth="1"/>
    <col min="13293" max="13293" width="12.5703125" style="992" customWidth="1"/>
    <col min="13294" max="13294" width="11.42578125" style="992" customWidth="1"/>
    <col min="13295" max="13295" width="30.5703125" style="992" customWidth="1"/>
    <col min="13296" max="13296" width="7.5703125" style="992" customWidth="1"/>
    <col min="13297" max="13297" width="14.42578125" style="992" customWidth="1"/>
    <col min="13298" max="13546" width="11" style="992"/>
    <col min="13547" max="13547" width="32.5703125" style="992" customWidth="1"/>
    <col min="13548" max="13548" width="11.42578125" style="992" customWidth="1"/>
    <col min="13549" max="13549" width="12.5703125" style="992" customWidth="1"/>
    <col min="13550" max="13550" width="11.42578125" style="992" customWidth="1"/>
    <col min="13551" max="13551" width="30.5703125" style="992" customWidth="1"/>
    <col min="13552" max="13552" width="7.5703125" style="992" customWidth="1"/>
    <col min="13553" max="13553" width="14.42578125" style="992" customWidth="1"/>
    <col min="13554" max="13802" width="11" style="992"/>
    <col min="13803" max="13803" width="32.5703125" style="992" customWidth="1"/>
    <col min="13804" max="13804" width="11.42578125" style="992" customWidth="1"/>
    <col min="13805" max="13805" width="12.5703125" style="992" customWidth="1"/>
    <col min="13806" max="13806" width="11.42578125" style="992" customWidth="1"/>
    <col min="13807" max="13807" width="30.5703125" style="992" customWidth="1"/>
    <col min="13808" max="13808" width="7.5703125" style="992" customWidth="1"/>
    <col min="13809" max="13809" width="14.42578125" style="992" customWidth="1"/>
    <col min="13810" max="14058" width="11" style="992"/>
    <col min="14059" max="14059" width="32.5703125" style="992" customWidth="1"/>
    <col min="14060" max="14060" width="11.42578125" style="992" customWidth="1"/>
    <col min="14061" max="14061" width="12.5703125" style="992" customWidth="1"/>
    <col min="14062" max="14062" width="11.42578125" style="992" customWidth="1"/>
    <col min="14063" max="14063" width="30.5703125" style="992" customWidth="1"/>
    <col min="14064" max="14064" width="7.5703125" style="992" customWidth="1"/>
    <col min="14065" max="14065" width="14.42578125" style="992" customWidth="1"/>
    <col min="14066" max="14314" width="11" style="992"/>
    <col min="14315" max="14315" width="32.5703125" style="992" customWidth="1"/>
    <col min="14316" max="14316" width="11.42578125" style="992" customWidth="1"/>
    <col min="14317" max="14317" width="12.5703125" style="992" customWidth="1"/>
    <col min="14318" max="14318" width="11.42578125" style="992" customWidth="1"/>
    <col min="14319" max="14319" width="30.5703125" style="992" customWidth="1"/>
    <col min="14320" max="14320" width="7.5703125" style="992" customWidth="1"/>
    <col min="14321" max="14321" width="14.42578125" style="992" customWidth="1"/>
    <col min="14322" max="14570" width="11" style="992"/>
    <col min="14571" max="14571" width="32.5703125" style="992" customWidth="1"/>
    <col min="14572" max="14572" width="11.42578125" style="992" customWidth="1"/>
    <col min="14573" max="14573" width="12.5703125" style="992" customWidth="1"/>
    <col min="14574" max="14574" width="11.42578125" style="992" customWidth="1"/>
    <col min="14575" max="14575" width="30.5703125" style="992" customWidth="1"/>
    <col min="14576" max="14576" width="7.5703125" style="992" customWidth="1"/>
    <col min="14577" max="14577" width="14.42578125" style="992" customWidth="1"/>
    <col min="14578" max="14826" width="11" style="992"/>
    <col min="14827" max="14827" width="32.5703125" style="992" customWidth="1"/>
    <col min="14828" max="14828" width="11.42578125" style="992" customWidth="1"/>
    <col min="14829" max="14829" width="12.5703125" style="992" customWidth="1"/>
    <col min="14830" max="14830" width="11.42578125" style="992" customWidth="1"/>
    <col min="14831" max="14831" width="30.5703125" style="992" customWidth="1"/>
    <col min="14832" max="14832" width="7.5703125" style="992" customWidth="1"/>
    <col min="14833" max="14833" width="14.42578125" style="992" customWidth="1"/>
    <col min="14834" max="15082" width="11" style="992"/>
    <col min="15083" max="15083" width="32.5703125" style="992" customWidth="1"/>
    <col min="15084" max="15084" width="11.42578125" style="992" customWidth="1"/>
    <col min="15085" max="15085" width="12.5703125" style="992" customWidth="1"/>
    <col min="15086" max="15086" width="11.42578125" style="992" customWidth="1"/>
    <col min="15087" max="15087" width="30.5703125" style="992" customWidth="1"/>
    <col min="15088" max="15088" width="7.5703125" style="992" customWidth="1"/>
    <col min="15089" max="15089" width="14.42578125" style="992" customWidth="1"/>
    <col min="15090" max="15338" width="11" style="992"/>
    <col min="15339" max="15339" width="32.5703125" style="992" customWidth="1"/>
    <col min="15340" max="15340" width="11.42578125" style="992" customWidth="1"/>
    <col min="15341" max="15341" width="12.5703125" style="992" customWidth="1"/>
    <col min="15342" max="15342" width="11.42578125" style="992" customWidth="1"/>
    <col min="15343" max="15343" width="30.5703125" style="992" customWidth="1"/>
    <col min="15344" max="15344" width="7.5703125" style="992" customWidth="1"/>
    <col min="15345" max="15345" width="14.42578125" style="992" customWidth="1"/>
    <col min="15346" max="15594" width="11" style="992"/>
    <col min="15595" max="15595" width="32.5703125" style="992" customWidth="1"/>
    <col min="15596" max="15596" width="11.42578125" style="992" customWidth="1"/>
    <col min="15597" max="15597" width="12.5703125" style="992" customWidth="1"/>
    <col min="15598" max="15598" width="11.42578125" style="992" customWidth="1"/>
    <col min="15599" max="15599" width="30.5703125" style="992" customWidth="1"/>
    <col min="15600" max="15600" width="7.5703125" style="992" customWidth="1"/>
    <col min="15601" max="15601" width="14.42578125" style="992" customWidth="1"/>
    <col min="15602" max="15850" width="11" style="992"/>
    <col min="15851" max="15851" width="32.5703125" style="992" customWidth="1"/>
    <col min="15852" max="15852" width="11.42578125" style="992" customWidth="1"/>
    <col min="15853" max="15853" width="12.5703125" style="992" customWidth="1"/>
    <col min="15854" max="15854" width="11.42578125" style="992" customWidth="1"/>
    <col min="15855" max="15855" width="30.5703125" style="992" customWidth="1"/>
    <col min="15856" max="15856" width="7.5703125" style="992" customWidth="1"/>
    <col min="15857" max="15857" width="14.42578125" style="992" customWidth="1"/>
    <col min="15858" max="16106" width="11" style="992"/>
    <col min="16107" max="16107" width="32.5703125" style="992" customWidth="1"/>
    <col min="16108" max="16108" width="11.42578125" style="992" customWidth="1"/>
    <col min="16109" max="16109" width="12.5703125" style="992" customWidth="1"/>
    <col min="16110" max="16110" width="11.42578125" style="992" customWidth="1"/>
    <col min="16111" max="16111" width="30.5703125" style="992" customWidth="1"/>
    <col min="16112" max="16112" width="7.5703125" style="992" customWidth="1"/>
    <col min="16113" max="16113" width="14.42578125" style="992" customWidth="1"/>
    <col min="16114" max="16384" width="11" style="992"/>
  </cols>
  <sheetData>
    <row r="1" spans="1:5" ht="24.75" customHeight="1">
      <c r="A1" s="988" t="s">
        <v>854</v>
      </c>
      <c r="B1" s="989"/>
      <c r="E1" s="991" t="s">
        <v>855</v>
      </c>
    </row>
    <row r="2" spans="1:5" ht="18.95" customHeight="1">
      <c r="E2" s="993"/>
    </row>
    <row r="3" spans="1:5" s="996" customFormat="1" ht="18.95" customHeight="1">
      <c r="A3" s="994" t="s">
        <v>935</v>
      </c>
      <c r="B3" s="995"/>
      <c r="C3" s="990"/>
      <c r="D3" s="2607" t="s">
        <v>936</v>
      </c>
      <c r="E3" s="2607"/>
    </row>
    <row r="4" spans="1:5" s="996" customFormat="1" ht="18.95" customHeight="1">
      <c r="A4" s="997" t="s">
        <v>1957</v>
      </c>
      <c r="B4" s="998"/>
      <c r="C4" s="990"/>
      <c r="D4" s="2607" t="s">
        <v>937</v>
      </c>
      <c r="E4" s="2607"/>
    </row>
    <row r="5" spans="1:5" s="996" customFormat="1" ht="18.95" customHeight="1">
      <c r="A5" s="1000"/>
      <c r="B5" s="998"/>
      <c r="C5" s="1084"/>
      <c r="D5" s="1083"/>
      <c r="E5" s="999"/>
    </row>
    <row r="6" spans="1:5" ht="14.25" customHeight="1">
      <c r="A6" s="2366" t="s">
        <v>938</v>
      </c>
      <c r="B6" s="2367" t="s">
        <v>2357</v>
      </c>
      <c r="C6" s="2367" t="s">
        <v>2244</v>
      </c>
      <c r="D6" s="2367"/>
      <c r="E6" s="2368" t="s">
        <v>939</v>
      </c>
    </row>
    <row r="7" spans="1:5" ht="9" customHeight="1">
      <c r="A7" s="2366"/>
      <c r="B7" s="2367"/>
      <c r="C7" s="2369"/>
      <c r="D7" s="2369"/>
      <c r="E7" s="2368"/>
    </row>
    <row r="8" spans="1:5" s="1003" customFormat="1" ht="14.25" customHeight="1">
      <c r="A8" s="2370" t="s">
        <v>2569</v>
      </c>
      <c r="B8" s="2371">
        <f>B14+B27</f>
        <v>1106225</v>
      </c>
      <c r="C8" s="2371">
        <f>C14+C27</f>
        <v>1095668</v>
      </c>
      <c r="D8" s="2371"/>
      <c r="E8" s="2368" t="s">
        <v>302</v>
      </c>
    </row>
    <row r="9" spans="1:5" s="1003" customFormat="1" ht="14.25" customHeight="1">
      <c r="A9" s="2372" t="s">
        <v>1787</v>
      </c>
      <c r="B9" s="2373">
        <v>21936</v>
      </c>
      <c r="C9" s="2373">
        <v>20437</v>
      </c>
      <c r="D9" s="2371">
        <f>C9/C8</f>
        <v>1.8652548034623628E-2</v>
      </c>
      <c r="E9" s="2374" t="s">
        <v>1733</v>
      </c>
    </row>
    <row r="10" spans="1:5" s="1003" customFormat="1" ht="14.25" customHeight="1">
      <c r="A10" s="2372" t="s">
        <v>1958</v>
      </c>
      <c r="B10" s="2375"/>
      <c r="C10" s="2375"/>
      <c r="D10" s="2376"/>
      <c r="E10" s="2374" t="s">
        <v>1959</v>
      </c>
    </row>
    <row r="11" spans="1:5" s="1003" customFormat="1" ht="14.25" customHeight="1">
      <c r="A11" s="2372" t="s">
        <v>2602</v>
      </c>
      <c r="B11" s="2373">
        <v>534122</v>
      </c>
      <c r="C11" s="2373">
        <v>561084</v>
      </c>
      <c r="D11" s="2376"/>
      <c r="E11" s="2374" t="s">
        <v>1960</v>
      </c>
    </row>
    <row r="12" spans="1:5" s="1003" customFormat="1" ht="14.25" customHeight="1">
      <c r="A12" s="2372" t="s">
        <v>556</v>
      </c>
      <c r="B12" s="2373">
        <v>255905</v>
      </c>
      <c r="C12" s="2373">
        <v>239020</v>
      </c>
      <c r="D12" s="2376"/>
      <c r="E12" s="2374" t="s">
        <v>555</v>
      </c>
    </row>
    <row r="13" spans="1:5" s="1003" customFormat="1" ht="14.25" customHeight="1">
      <c r="A13" s="2372" t="s">
        <v>561</v>
      </c>
      <c r="B13" s="2373">
        <v>120541</v>
      </c>
      <c r="C13" s="2373">
        <v>120630</v>
      </c>
      <c r="D13" s="2376"/>
      <c r="E13" s="2374" t="s">
        <v>560</v>
      </c>
    </row>
    <row r="14" spans="1:5" s="1003" customFormat="1" ht="14.25" customHeight="1">
      <c r="A14" s="2370" t="s">
        <v>2320</v>
      </c>
      <c r="B14" s="2377">
        <f>SUM(B9:B13)</f>
        <v>932504</v>
      </c>
      <c r="C14" s="2377">
        <f>SUM(C9:C13)</f>
        <v>941171</v>
      </c>
      <c r="D14" s="2371"/>
      <c r="E14" s="2378" t="s">
        <v>2332</v>
      </c>
    </row>
    <row r="15" spans="1:5" s="1003" customFormat="1" ht="14.25" customHeight="1">
      <c r="A15" s="2372" t="s">
        <v>1964</v>
      </c>
      <c r="B15" s="2373">
        <v>25330</v>
      </c>
      <c r="C15" s="2373">
        <v>28787</v>
      </c>
      <c r="D15" s="2376"/>
      <c r="E15" s="2374" t="s">
        <v>1244</v>
      </c>
    </row>
    <row r="16" spans="1:5" s="1003" customFormat="1" ht="14.25" customHeight="1">
      <c r="A16" s="2372" t="s">
        <v>2548</v>
      </c>
      <c r="B16" s="2373">
        <v>28896</v>
      </c>
      <c r="C16" s="2373">
        <v>28396</v>
      </c>
      <c r="D16" s="2376"/>
      <c r="E16" s="2374" t="s">
        <v>2550</v>
      </c>
    </row>
    <row r="17" spans="1:5" s="1003" customFormat="1" ht="14.25" customHeight="1">
      <c r="A17" s="2372" t="s">
        <v>2323</v>
      </c>
      <c r="B17" s="2373">
        <v>2315</v>
      </c>
      <c r="C17" s="2373"/>
      <c r="D17" s="2376"/>
      <c r="E17" s="2374" t="s">
        <v>2549</v>
      </c>
    </row>
    <row r="18" spans="1:5" s="1003" customFormat="1" ht="14.25" customHeight="1">
      <c r="A18" s="2372" t="s">
        <v>1965</v>
      </c>
      <c r="B18" s="2373">
        <v>2061</v>
      </c>
      <c r="C18" s="2373">
        <v>1850</v>
      </c>
      <c r="D18" s="2376"/>
      <c r="E18" s="2374" t="s">
        <v>1246</v>
      </c>
    </row>
    <row r="19" spans="1:5" s="1003" customFormat="1" ht="14.25" customHeight="1">
      <c r="A19" s="2372" t="s">
        <v>1247</v>
      </c>
      <c r="B19" s="2373">
        <v>30778</v>
      </c>
      <c r="C19" s="2373">
        <v>29675</v>
      </c>
      <c r="D19" s="2376"/>
      <c r="E19" s="2374" t="s">
        <v>1248</v>
      </c>
    </row>
    <row r="20" spans="1:5" s="1003" customFormat="1" ht="14.25" customHeight="1">
      <c r="A20" s="2372" t="s">
        <v>942</v>
      </c>
      <c r="B20" s="2373">
        <v>23800</v>
      </c>
      <c r="C20" s="2373">
        <v>22966</v>
      </c>
      <c r="D20" s="2376"/>
      <c r="E20" s="2374" t="s">
        <v>943</v>
      </c>
    </row>
    <row r="21" spans="1:5" s="1003" customFormat="1" ht="14.25" customHeight="1">
      <c r="A21" s="2372" t="s">
        <v>2355</v>
      </c>
      <c r="B21" s="2373">
        <v>4094</v>
      </c>
      <c r="C21" s="2373">
        <v>2979</v>
      </c>
      <c r="D21" s="2379"/>
      <c r="E21" s="2374" t="s">
        <v>2325</v>
      </c>
    </row>
    <row r="22" spans="1:5" s="1003" customFormat="1" ht="14.25" customHeight="1">
      <c r="A22" s="2372" t="s">
        <v>2326</v>
      </c>
      <c r="B22" s="2373">
        <v>34019</v>
      </c>
      <c r="C22" s="2373">
        <v>18320</v>
      </c>
      <c r="D22" s="2379"/>
      <c r="E22" s="2374" t="s">
        <v>2327</v>
      </c>
    </row>
    <row r="23" spans="1:5" s="1003" customFormat="1" ht="14.25" customHeight="1">
      <c r="A23" s="2372" t="s">
        <v>944</v>
      </c>
      <c r="B23" s="2373">
        <v>258</v>
      </c>
      <c r="C23" s="2373">
        <v>259</v>
      </c>
      <c r="D23" s="2376"/>
      <c r="E23" s="2374" t="s">
        <v>945</v>
      </c>
    </row>
    <row r="24" spans="1:5" s="1003" customFormat="1" ht="14.25" customHeight="1">
      <c r="A24" s="2372" t="s">
        <v>1839</v>
      </c>
      <c r="B24" s="2373">
        <v>19964</v>
      </c>
      <c r="C24" s="2373">
        <v>19581</v>
      </c>
      <c r="D24" s="2376"/>
      <c r="E24" s="2374" t="s">
        <v>567</v>
      </c>
    </row>
    <row r="25" spans="1:5" s="1003" customFormat="1" ht="14.25" customHeight="1">
      <c r="A25" s="2372" t="s">
        <v>1961</v>
      </c>
      <c r="B25" s="2373">
        <v>1075</v>
      </c>
      <c r="C25" s="2373">
        <v>882</v>
      </c>
      <c r="D25" s="2376"/>
      <c r="E25" s="2374" t="s">
        <v>1735</v>
      </c>
    </row>
    <row r="26" spans="1:5" s="1003" customFormat="1" ht="14.25" customHeight="1">
      <c r="A26" s="2372" t="s">
        <v>1788</v>
      </c>
      <c r="B26" s="2373">
        <v>1131</v>
      </c>
      <c r="C26" s="2373">
        <v>802</v>
      </c>
      <c r="D26" s="2375"/>
      <c r="E26" s="2374" t="s">
        <v>1737</v>
      </c>
    </row>
    <row r="27" spans="1:5" s="1003" customFormat="1" ht="14.25" customHeight="1">
      <c r="A27" s="2366" t="s">
        <v>2333</v>
      </c>
      <c r="B27" s="2377">
        <f>SUM(B15:B26)</f>
        <v>173721</v>
      </c>
      <c r="C27" s="2377">
        <f>SUM(C15:C26)</f>
        <v>154497</v>
      </c>
      <c r="D27" s="2371"/>
      <c r="E27" s="2380" t="s">
        <v>2334</v>
      </c>
    </row>
    <row r="28" spans="1:5" s="1003" customFormat="1" ht="21" customHeight="1">
      <c r="A28" s="2369"/>
      <c r="B28" s="2373"/>
      <c r="C28" s="2373"/>
      <c r="D28" s="2376"/>
      <c r="E28" s="2381"/>
    </row>
    <row r="29" spans="1:5" s="1003" customFormat="1" ht="14.25" customHeight="1">
      <c r="A29" s="2370" t="s">
        <v>2570</v>
      </c>
      <c r="B29" s="2382">
        <f>B35+B48</f>
        <v>609504</v>
      </c>
      <c r="C29" s="2382">
        <f>C35+C48</f>
        <v>587123</v>
      </c>
      <c r="D29" s="2371"/>
      <c r="E29" s="2383" t="s">
        <v>275</v>
      </c>
    </row>
    <row r="30" spans="1:5" s="1003" customFormat="1" ht="14.25" customHeight="1">
      <c r="A30" s="2372" t="s">
        <v>1787</v>
      </c>
      <c r="B30" s="2373">
        <v>10028</v>
      </c>
      <c r="C30" s="2373">
        <v>9063</v>
      </c>
      <c r="D30" s="2371"/>
      <c r="E30" s="2374" t="s">
        <v>1733</v>
      </c>
    </row>
    <row r="31" spans="1:5" s="1003" customFormat="1" ht="14.25" customHeight="1">
      <c r="A31" s="2384" t="s">
        <v>1958</v>
      </c>
      <c r="B31" s="2375"/>
      <c r="C31" s="2375"/>
      <c r="D31" s="2376"/>
      <c r="E31" s="2374" t="s">
        <v>1959</v>
      </c>
    </row>
    <row r="32" spans="1:5" s="1003" customFormat="1" ht="14.25" customHeight="1">
      <c r="A32" s="2372" t="s">
        <v>1962</v>
      </c>
      <c r="B32" s="2375">
        <v>281371</v>
      </c>
      <c r="C32" s="2373">
        <v>287322</v>
      </c>
      <c r="D32" s="2376"/>
      <c r="E32" s="2385" t="s">
        <v>1963</v>
      </c>
    </row>
    <row r="33" spans="1:5" s="1003" customFormat="1" ht="14.1" customHeight="1">
      <c r="A33" s="2384" t="s">
        <v>556</v>
      </c>
      <c r="B33" s="2373">
        <v>143102</v>
      </c>
      <c r="C33" s="2373">
        <v>131626</v>
      </c>
      <c r="D33" s="2376"/>
      <c r="E33" s="2374" t="s">
        <v>555</v>
      </c>
    </row>
    <row r="34" spans="1:5" s="1003" customFormat="1" ht="14.25" customHeight="1">
      <c r="A34" s="2384" t="s">
        <v>561</v>
      </c>
      <c r="B34" s="2373">
        <v>68109</v>
      </c>
      <c r="C34" s="2373">
        <f>66671+93</f>
        <v>66764</v>
      </c>
      <c r="D34" s="2376"/>
      <c r="E34" s="2374" t="s">
        <v>560</v>
      </c>
    </row>
    <row r="35" spans="1:5" s="1003" customFormat="1" ht="14.25" customHeight="1">
      <c r="A35" s="2370" t="s">
        <v>2320</v>
      </c>
      <c r="B35" s="2377">
        <f>SUM(B30:B34)</f>
        <v>502610</v>
      </c>
      <c r="C35" s="2377">
        <f>SUM(C30:C34)</f>
        <v>494775</v>
      </c>
      <c r="D35" s="2376"/>
      <c r="E35" s="2378" t="s">
        <v>2332</v>
      </c>
    </row>
    <row r="36" spans="1:5" s="1006" customFormat="1" ht="14.25" customHeight="1">
      <c r="A36" s="2372" t="s">
        <v>1964</v>
      </c>
      <c r="B36" s="2373">
        <v>15087</v>
      </c>
      <c r="C36" s="2373">
        <v>16733</v>
      </c>
      <c r="D36" s="2376"/>
      <c r="E36" s="2374" t="s">
        <v>1244</v>
      </c>
    </row>
    <row r="37" spans="1:5" s="1006" customFormat="1" ht="14.25" customHeight="1">
      <c r="A37" s="2372" t="s">
        <v>2548</v>
      </c>
      <c r="B37" s="2373">
        <v>16840</v>
      </c>
      <c r="C37" s="2373">
        <v>15455</v>
      </c>
      <c r="D37" s="2376"/>
      <c r="E37" s="2374" t="s">
        <v>2550</v>
      </c>
    </row>
    <row r="38" spans="1:5" s="1006" customFormat="1" ht="14.25" customHeight="1">
      <c r="A38" s="2372" t="s">
        <v>2323</v>
      </c>
      <c r="B38" s="2373">
        <v>1479</v>
      </c>
      <c r="C38" s="2373">
        <v>1112</v>
      </c>
      <c r="D38" s="2376"/>
      <c r="E38" s="2374" t="s">
        <v>2549</v>
      </c>
    </row>
    <row r="39" spans="1:5" s="1006" customFormat="1" ht="14.25" customHeight="1">
      <c r="A39" s="2372" t="s">
        <v>1965</v>
      </c>
      <c r="B39" s="2373">
        <v>1136</v>
      </c>
      <c r="C39" s="2373">
        <v>1037</v>
      </c>
      <c r="D39" s="2376"/>
      <c r="E39" s="2374" t="s">
        <v>1246</v>
      </c>
    </row>
    <row r="40" spans="1:5" s="1006" customFormat="1" ht="14.25" customHeight="1">
      <c r="A40" s="2372" t="s">
        <v>1247</v>
      </c>
      <c r="B40" s="2373">
        <v>16090</v>
      </c>
      <c r="C40" s="2373">
        <v>15241</v>
      </c>
      <c r="D40" s="2376"/>
      <c r="E40" s="2374" t="s">
        <v>1248</v>
      </c>
    </row>
    <row r="41" spans="1:5" s="1006" customFormat="1" ht="14.25" customHeight="1">
      <c r="A41" s="2372" t="s">
        <v>942</v>
      </c>
      <c r="B41" s="2373">
        <v>14687</v>
      </c>
      <c r="C41" s="2373">
        <v>14310</v>
      </c>
      <c r="D41" s="2376"/>
      <c r="E41" s="2374" t="s">
        <v>943</v>
      </c>
    </row>
    <row r="42" spans="1:5" s="1006" customFormat="1" ht="14.25" customHeight="1">
      <c r="A42" s="2372" t="s">
        <v>2355</v>
      </c>
      <c r="B42" s="2373">
        <v>2935</v>
      </c>
      <c r="C42" s="2373">
        <v>2064</v>
      </c>
      <c r="D42" s="2379"/>
      <c r="E42" s="2374" t="s">
        <v>2325</v>
      </c>
    </row>
    <row r="43" spans="1:5" s="1006" customFormat="1" ht="14.25" customHeight="1">
      <c r="A43" s="2372" t="s">
        <v>2326</v>
      </c>
      <c r="B43" s="2373">
        <v>25834</v>
      </c>
      <c r="C43" s="2373">
        <v>14011</v>
      </c>
      <c r="D43" s="2379"/>
      <c r="E43" s="2374" t="s">
        <v>2327</v>
      </c>
    </row>
    <row r="44" spans="1:5" s="1006" customFormat="1" ht="14.25" customHeight="1">
      <c r="A44" s="2372" t="s">
        <v>944</v>
      </c>
      <c r="B44" s="2373">
        <v>144</v>
      </c>
      <c r="C44" s="2373">
        <v>156</v>
      </c>
      <c r="D44" s="2376"/>
      <c r="E44" s="2374" t="s">
        <v>945</v>
      </c>
    </row>
    <row r="45" spans="1:5" s="1006" customFormat="1" ht="14.25" customHeight="1">
      <c r="A45" s="2372" t="s">
        <v>1839</v>
      </c>
      <c r="B45" s="2373">
        <v>11373</v>
      </c>
      <c r="C45" s="2373">
        <v>11209</v>
      </c>
      <c r="D45" s="2376"/>
      <c r="E45" s="2374" t="s">
        <v>567</v>
      </c>
    </row>
    <row r="46" spans="1:5" s="1006" customFormat="1" ht="14.25" customHeight="1">
      <c r="A46" s="2372" t="s">
        <v>1961</v>
      </c>
      <c r="B46" s="2373">
        <v>801</v>
      </c>
      <c r="C46" s="2373">
        <v>666</v>
      </c>
      <c r="D46" s="2376"/>
      <c r="E46" s="2374" t="s">
        <v>1735</v>
      </c>
    </row>
    <row r="47" spans="1:5" s="1006" customFormat="1" ht="14.25" customHeight="1">
      <c r="A47" s="2372" t="s">
        <v>1788</v>
      </c>
      <c r="B47" s="2373">
        <v>488</v>
      </c>
      <c r="C47" s="2373">
        <v>354</v>
      </c>
      <c r="D47" s="2375"/>
      <c r="E47" s="2374" t="s">
        <v>1737</v>
      </c>
    </row>
    <row r="48" spans="1:5" s="1006" customFormat="1" ht="14.25" customHeight="1">
      <c r="A48" s="2366" t="s">
        <v>2333</v>
      </c>
      <c r="B48" s="2377">
        <f>SUM(B36:B47)</f>
        <v>106894</v>
      </c>
      <c r="C48" s="2377">
        <f>SUM(C36:C47)</f>
        <v>92348</v>
      </c>
      <c r="D48" s="2371"/>
      <c r="E48" s="2380" t="s">
        <v>2334</v>
      </c>
    </row>
    <row r="49" spans="1:5" s="1006" customFormat="1" ht="14.25" customHeight="1">
      <c r="A49" s="2344"/>
      <c r="B49" s="2344"/>
      <c r="C49" s="2345"/>
      <c r="D49" s="2345"/>
      <c r="E49" s="2386"/>
    </row>
    <row r="50" spans="1:5" s="1006" customFormat="1" ht="4.5" customHeight="1">
      <c r="A50" s="1043"/>
      <c r="B50" s="1043"/>
      <c r="C50" s="1633"/>
      <c r="D50" s="1633"/>
      <c r="E50" s="1634"/>
    </row>
    <row r="51" spans="1:5" s="1003" customFormat="1" ht="15.75" customHeight="1">
      <c r="A51" s="2151" t="s">
        <v>866</v>
      </c>
      <c r="B51" s="1635"/>
      <c r="C51" s="288"/>
      <c r="D51" s="288"/>
      <c r="E51" s="1636" t="s">
        <v>867</v>
      </c>
    </row>
    <row r="52" spans="1:5" s="1003" customFormat="1" ht="17.25" customHeight="1">
      <c r="A52" s="434" t="s">
        <v>1933</v>
      </c>
      <c r="B52" s="1637"/>
      <c r="C52" s="1638"/>
      <c r="D52" s="1638"/>
      <c r="E52" s="586" t="s">
        <v>2329</v>
      </c>
    </row>
    <row r="53" spans="1:5" s="1034" customFormat="1" ht="12.75" customHeight="1">
      <c r="A53" s="1026"/>
      <c r="B53" s="1027"/>
      <c r="C53" s="1028"/>
      <c r="D53" s="1032"/>
      <c r="E53" s="1029"/>
    </row>
    <row r="54" spans="1:5" s="1034" customFormat="1" ht="12.75" customHeight="1">
      <c r="A54" s="1030"/>
      <c r="B54" s="1030"/>
      <c r="C54" s="1030"/>
      <c r="D54" s="1030"/>
      <c r="E54" s="1030"/>
    </row>
    <row r="55" spans="1:5" s="151" customFormat="1" ht="12.75" customHeight="1">
      <c r="A55" s="990"/>
      <c r="B55" s="990"/>
      <c r="C55" s="990"/>
      <c r="D55" s="990"/>
      <c r="E55" s="501"/>
    </row>
    <row r="56" spans="1:5" s="1025" customFormat="1" ht="12.75" customHeight="1">
      <c r="A56" s="990"/>
      <c r="B56" s="990"/>
      <c r="C56" s="990"/>
      <c r="D56" s="990"/>
      <c r="E56" s="501"/>
    </row>
    <row r="57" spans="1:5" s="151" customFormat="1" ht="12.75" customHeight="1">
      <c r="A57" s="990"/>
      <c r="B57" s="990"/>
      <c r="C57" s="990"/>
      <c r="D57" s="990"/>
      <c r="E57" s="501"/>
    </row>
    <row r="58" spans="1:5" ht="12.75" customHeight="1"/>
    <row r="59" spans="1:5" ht="12.75" customHeight="1"/>
    <row r="60" spans="1:5" ht="12.75" customHeight="1"/>
    <row r="61" spans="1:5" ht="12.75" customHeight="1"/>
    <row r="62" spans="1:5" ht="12.75" customHeight="1"/>
    <row r="63" spans="1:5" ht="12.75" customHeight="1"/>
    <row r="64" spans="1:5" ht="12.75" customHeight="1"/>
    <row r="65" ht="12.75" customHeight="1"/>
    <row r="66" ht="12.75" customHeight="1"/>
    <row r="67" ht="12.75" customHeight="1"/>
  </sheetData>
  <mergeCells count="2">
    <mergeCell ref="D3:E3"/>
    <mergeCell ref="D4:E4"/>
  </mergeCells>
  <printOptions gridLinesSet="0"/>
  <pageMargins left="0.78740157480314965" right="0.55118110236220474" top="1.1811023622047245" bottom="0.98425196850393704" header="0.51181102362204722" footer="0.51181102362204722"/>
  <pageSetup paperSize="9" scale="90" pageOrder="overThenDown" orientation="portrait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>
  <sheetPr syncVertical="1" syncRef="A1">
    <tabColor rgb="FF7030A0"/>
  </sheetPr>
  <dimension ref="A1:BS266"/>
  <sheetViews>
    <sheetView showGridLines="0" zoomScale="90" zoomScaleNormal="90" zoomScalePageLayoutView="80" workbookViewId="0">
      <selection activeCell="A51" sqref="A51:H52"/>
    </sheetView>
  </sheetViews>
  <sheetFormatPr baseColWidth="10" defaultColWidth="10.85546875" defaultRowHeight="12.75"/>
  <cols>
    <col min="1" max="1" width="53.42578125" style="1085" customWidth="1"/>
    <col min="2" max="2" width="21.140625" style="1085" customWidth="1"/>
    <col min="3" max="3" width="14.5703125" style="1085" customWidth="1"/>
    <col min="4" max="4" width="20.85546875" style="1085" customWidth="1"/>
    <col min="5" max="5" width="5" style="1085" customWidth="1"/>
    <col min="6" max="7" width="1.42578125" style="1085" customWidth="1"/>
    <col min="8" max="8" width="44.140625" style="1085" customWidth="1"/>
    <col min="9" max="9" width="4.5703125" style="1085" customWidth="1"/>
    <col min="10" max="179" width="10.85546875" style="1087"/>
    <col min="180" max="180" width="43.5703125" style="1087" customWidth="1"/>
    <col min="181" max="181" width="6.5703125" style="1087" customWidth="1"/>
    <col min="182" max="182" width="10.85546875" style="1087" customWidth="1"/>
    <col min="183" max="183" width="9.42578125" style="1087" customWidth="1"/>
    <col min="184" max="184" width="5" style="1087" customWidth="1"/>
    <col min="185" max="186" width="1.42578125" style="1087" customWidth="1"/>
    <col min="187" max="187" width="30.5703125" style="1087" customWidth="1"/>
    <col min="188" max="188" width="4.5703125" style="1087" customWidth="1"/>
    <col min="189" max="189" width="19.42578125" style="1087" customWidth="1"/>
    <col min="190" max="194" width="11" style="1087" customWidth="1"/>
    <col min="195" max="195" width="25.85546875" style="1087" customWidth="1"/>
    <col min="196" max="201" width="11" style="1087" customWidth="1"/>
    <col min="202" max="202" width="14.42578125" style="1087" customWidth="1"/>
    <col min="203" max="203" width="4.140625" style="1087" customWidth="1"/>
    <col min="204" max="204" width="13.42578125" style="1087" customWidth="1"/>
    <col min="205" max="205" width="28.140625" style="1087" customWidth="1"/>
    <col min="206" max="206" width="11" style="1087" customWidth="1"/>
    <col min="207" max="207" width="14.42578125" style="1087" customWidth="1"/>
    <col min="208" max="208" width="4.140625" style="1087" customWidth="1"/>
    <col min="209" max="210" width="11" style="1087" customWidth="1"/>
    <col min="211" max="211" width="14.42578125" style="1087" customWidth="1"/>
    <col min="212" max="212" width="4.140625" style="1087" customWidth="1"/>
    <col min="213" max="213" width="14.42578125" style="1087" customWidth="1"/>
    <col min="214" max="435" width="10.85546875" style="1087"/>
    <col min="436" max="436" width="43.5703125" style="1087" customWidth="1"/>
    <col min="437" max="437" width="6.5703125" style="1087" customWidth="1"/>
    <col min="438" max="438" width="10.85546875" style="1087" customWidth="1"/>
    <col min="439" max="439" width="9.42578125" style="1087" customWidth="1"/>
    <col min="440" max="440" width="5" style="1087" customWidth="1"/>
    <col min="441" max="442" width="1.42578125" style="1087" customWidth="1"/>
    <col min="443" max="443" width="30.5703125" style="1087" customWidth="1"/>
    <col min="444" max="444" width="4.5703125" style="1087" customWidth="1"/>
    <col min="445" max="445" width="19.42578125" style="1087" customWidth="1"/>
    <col min="446" max="450" width="11" style="1087" customWidth="1"/>
    <col min="451" max="451" width="25.85546875" style="1087" customWidth="1"/>
    <col min="452" max="457" width="11" style="1087" customWidth="1"/>
    <col min="458" max="458" width="14.42578125" style="1087" customWidth="1"/>
    <col min="459" max="459" width="4.140625" style="1087" customWidth="1"/>
    <col min="460" max="460" width="13.42578125" style="1087" customWidth="1"/>
    <col min="461" max="461" width="28.140625" style="1087" customWidth="1"/>
    <col min="462" max="462" width="11" style="1087" customWidth="1"/>
    <col min="463" max="463" width="14.42578125" style="1087" customWidth="1"/>
    <col min="464" max="464" width="4.140625" style="1087" customWidth="1"/>
    <col min="465" max="466" width="11" style="1087" customWidth="1"/>
    <col min="467" max="467" width="14.42578125" style="1087" customWidth="1"/>
    <col min="468" max="468" width="4.140625" style="1087" customWidth="1"/>
    <col min="469" max="469" width="14.42578125" style="1087" customWidth="1"/>
    <col min="470" max="691" width="10.85546875" style="1087"/>
    <col min="692" max="692" width="43.5703125" style="1087" customWidth="1"/>
    <col min="693" max="693" width="6.5703125" style="1087" customWidth="1"/>
    <col min="694" max="694" width="10.85546875" style="1087" customWidth="1"/>
    <col min="695" max="695" width="9.42578125" style="1087" customWidth="1"/>
    <col min="696" max="696" width="5" style="1087" customWidth="1"/>
    <col min="697" max="698" width="1.42578125" style="1087" customWidth="1"/>
    <col min="699" max="699" width="30.5703125" style="1087" customWidth="1"/>
    <col min="700" max="700" width="4.5703125" style="1087" customWidth="1"/>
    <col min="701" max="701" width="19.42578125" style="1087" customWidth="1"/>
    <col min="702" max="706" width="11" style="1087" customWidth="1"/>
    <col min="707" max="707" width="25.85546875" style="1087" customWidth="1"/>
    <col min="708" max="713" width="11" style="1087" customWidth="1"/>
    <col min="714" max="714" width="14.42578125" style="1087" customWidth="1"/>
    <col min="715" max="715" width="4.140625" style="1087" customWidth="1"/>
    <col min="716" max="716" width="13.42578125" style="1087" customWidth="1"/>
    <col min="717" max="717" width="28.140625" style="1087" customWidth="1"/>
    <col min="718" max="718" width="11" style="1087" customWidth="1"/>
    <col min="719" max="719" width="14.42578125" style="1087" customWidth="1"/>
    <col min="720" max="720" width="4.140625" style="1087" customWidth="1"/>
    <col min="721" max="722" width="11" style="1087" customWidth="1"/>
    <col min="723" max="723" width="14.42578125" style="1087" customWidth="1"/>
    <col min="724" max="724" width="4.140625" style="1087" customWidth="1"/>
    <col min="725" max="725" width="14.42578125" style="1087" customWidth="1"/>
    <col min="726" max="947" width="10.85546875" style="1087"/>
    <col min="948" max="948" width="43.5703125" style="1087" customWidth="1"/>
    <col min="949" max="949" width="6.5703125" style="1087" customWidth="1"/>
    <col min="950" max="950" width="10.85546875" style="1087" customWidth="1"/>
    <col min="951" max="951" width="9.42578125" style="1087" customWidth="1"/>
    <col min="952" max="952" width="5" style="1087" customWidth="1"/>
    <col min="953" max="954" width="1.42578125" style="1087" customWidth="1"/>
    <col min="955" max="955" width="30.5703125" style="1087" customWidth="1"/>
    <col min="956" max="956" width="4.5703125" style="1087" customWidth="1"/>
    <col min="957" max="957" width="19.42578125" style="1087" customWidth="1"/>
    <col min="958" max="962" width="11" style="1087" customWidth="1"/>
    <col min="963" max="963" width="25.85546875" style="1087" customWidth="1"/>
    <col min="964" max="969" width="11" style="1087" customWidth="1"/>
    <col min="970" max="970" width="14.42578125" style="1087" customWidth="1"/>
    <col min="971" max="971" width="4.140625" style="1087" customWidth="1"/>
    <col min="972" max="972" width="13.42578125" style="1087" customWidth="1"/>
    <col min="973" max="973" width="28.140625" style="1087" customWidth="1"/>
    <col min="974" max="974" width="11" style="1087" customWidth="1"/>
    <col min="975" max="975" width="14.42578125" style="1087" customWidth="1"/>
    <col min="976" max="976" width="4.140625" style="1087" customWidth="1"/>
    <col min="977" max="978" width="11" style="1087" customWidth="1"/>
    <col min="979" max="979" width="14.42578125" style="1087" customWidth="1"/>
    <col min="980" max="980" width="4.140625" style="1087" customWidth="1"/>
    <col min="981" max="981" width="14.42578125" style="1087" customWidth="1"/>
    <col min="982" max="1203" width="10.85546875" style="1087"/>
    <col min="1204" max="1204" width="43.5703125" style="1087" customWidth="1"/>
    <col min="1205" max="1205" width="6.5703125" style="1087" customWidth="1"/>
    <col min="1206" max="1206" width="10.85546875" style="1087" customWidth="1"/>
    <col min="1207" max="1207" width="9.42578125" style="1087" customWidth="1"/>
    <col min="1208" max="1208" width="5" style="1087" customWidth="1"/>
    <col min="1209" max="1210" width="1.42578125" style="1087" customWidth="1"/>
    <col min="1211" max="1211" width="30.5703125" style="1087" customWidth="1"/>
    <col min="1212" max="1212" width="4.5703125" style="1087" customWidth="1"/>
    <col min="1213" max="1213" width="19.42578125" style="1087" customWidth="1"/>
    <col min="1214" max="1218" width="11" style="1087" customWidth="1"/>
    <col min="1219" max="1219" width="25.85546875" style="1087" customWidth="1"/>
    <col min="1220" max="1225" width="11" style="1087" customWidth="1"/>
    <col min="1226" max="1226" width="14.42578125" style="1087" customWidth="1"/>
    <col min="1227" max="1227" width="4.140625" style="1087" customWidth="1"/>
    <col min="1228" max="1228" width="13.42578125" style="1087" customWidth="1"/>
    <col min="1229" max="1229" width="28.140625" style="1087" customWidth="1"/>
    <col min="1230" max="1230" width="11" style="1087" customWidth="1"/>
    <col min="1231" max="1231" width="14.42578125" style="1087" customWidth="1"/>
    <col min="1232" max="1232" width="4.140625" style="1087" customWidth="1"/>
    <col min="1233" max="1234" width="11" style="1087" customWidth="1"/>
    <col min="1235" max="1235" width="14.42578125" style="1087" customWidth="1"/>
    <col min="1236" max="1236" width="4.140625" style="1087" customWidth="1"/>
    <col min="1237" max="1237" width="14.42578125" style="1087" customWidth="1"/>
    <col min="1238" max="1459" width="10.85546875" style="1087"/>
    <col min="1460" max="1460" width="43.5703125" style="1087" customWidth="1"/>
    <col min="1461" max="1461" width="6.5703125" style="1087" customWidth="1"/>
    <col min="1462" max="1462" width="10.85546875" style="1087" customWidth="1"/>
    <col min="1463" max="1463" width="9.42578125" style="1087" customWidth="1"/>
    <col min="1464" max="1464" width="5" style="1087" customWidth="1"/>
    <col min="1465" max="1466" width="1.42578125" style="1087" customWidth="1"/>
    <col min="1467" max="1467" width="30.5703125" style="1087" customWidth="1"/>
    <col min="1468" max="1468" width="4.5703125" style="1087" customWidth="1"/>
    <col min="1469" max="1469" width="19.42578125" style="1087" customWidth="1"/>
    <col min="1470" max="1474" width="11" style="1087" customWidth="1"/>
    <col min="1475" max="1475" width="25.85546875" style="1087" customWidth="1"/>
    <col min="1476" max="1481" width="11" style="1087" customWidth="1"/>
    <col min="1482" max="1482" width="14.42578125" style="1087" customWidth="1"/>
    <col min="1483" max="1483" width="4.140625" style="1087" customWidth="1"/>
    <col min="1484" max="1484" width="13.42578125" style="1087" customWidth="1"/>
    <col min="1485" max="1485" width="28.140625" style="1087" customWidth="1"/>
    <col min="1486" max="1486" width="11" style="1087" customWidth="1"/>
    <col min="1487" max="1487" width="14.42578125" style="1087" customWidth="1"/>
    <col min="1488" max="1488" width="4.140625" style="1087" customWidth="1"/>
    <col min="1489" max="1490" width="11" style="1087" customWidth="1"/>
    <col min="1491" max="1491" width="14.42578125" style="1087" customWidth="1"/>
    <col min="1492" max="1492" width="4.140625" style="1087" customWidth="1"/>
    <col min="1493" max="1493" width="14.42578125" style="1087" customWidth="1"/>
    <col min="1494" max="1715" width="10.85546875" style="1087"/>
    <col min="1716" max="1716" width="43.5703125" style="1087" customWidth="1"/>
    <col min="1717" max="1717" width="6.5703125" style="1087" customWidth="1"/>
    <col min="1718" max="1718" width="10.85546875" style="1087" customWidth="1"/>
    <col min="1719" max="1719" width="9.42578125" style="1087" customWidth="1"/>
    <col min="1720" max="1720" width="5" style="1087" customWidth="1"/>
    <col min="1721" max="1722" width="1.42578125" style="1087" customWidth="1"/>
    <col min="1723" max="1723" width="30.5703125" style="1087" customWidth="1"/>
    <col min="1724" max="1724" width="4.5703125" style="1087" customWidth="1"/>
    <col min="1725" max="1725" width="19.42578125" style="1087" customWidth="1"/>
    <col min="1726" max="1730" width="11" style="1087" customWidth="1"/>
    <col min="1731" max="1731" width="25.85546875" style="1087" customWidth="1"/>
    <col min="1732" max="1737" width="11" style="1087" customWidth="1"/>
    <col min="1738" max="1738" width="14.42578125" style="1087" customWidth="1"/>
    <col min="1739" max="1739" width="4.140625" style="1087" customWidth="1"/>
    <col min="1740" max="1740" width="13.42578125" style="1087" customWidth="1"/>
    <col min="1741" max="1741" width="28.140625" style="1087" customWidth="1"/>
    <col min="1742" max="1742" width="11" style="1087" customWidth="1"/>
    <col min="1743" max="1743" width="14.42578125" style="1087" customWidth="1"/>
    <col min="1744" max="1744" width="4.140625" style="1087" customWidth="1"/>
    <col min="1745" max="1746" width="11" style="1087" customWidth="1"/>
    <col min="1747" max="1747" width="14.42578125" style="1087" customWidth="1"/>
    <col min="1748" max="1748" width="4.140625" style="1087" customWidth="1"/>
    <col min="1749" max="1749" width="14.42578125" style="1087" customWidth="1"/>
    <col min="1750" max="1971" width="10.85546875" style="1087"/>
    <col min="1972" max="1972" width="43.5703125" style="1087" customWidth="1"/>
    <col min="1973" max="1973" width="6.5703125" style="1087" customWidth="1"/>
    <col min="1974" max="1974" width="10.85546875" style="1087" customWidth="1"/>
    <col min="1975" max="1975" width="9.42578125" style="1087" customWidth="1"/>
    <col min="1976" max="1976" width="5" style="1087" customWidth="1"/>
    <col min="1977" max="1978" width="1.42578125" style="1087" customWidth="1"/>
    <col min="1979" max="1979" width="30.5703125" style="1087" customWidth="1"/>
    <col min="1980" max="1980" width="4.5703125" style="1087" customWidth="1"/>
    <col min="1981" max="1981" width="19.42578125" style="1087" customWidth="1"/>
    <col min="1982" max="1986" width="11" style="1087" customWidth="1"/>
    <col min="1987" max="1987" width="25.85546875" style="1087" customWidth="1"/>
    <col min="1988" max="1993" width="11" style="1087" customWidth="1"/>
    <col min="1994" max="1994" width="14.42578125" style="1087" customWidth="1"/>
    <col min="1995" max="1995" width="4.140625" style="1087" customWidth="1"/>
    <col min="1996" max="1996" width="13.42578125" style="1087" customWidth="1"/>
    <col min="1997" max="1997" width="28.140625" style="1087" customWidth="1"/>
    <col min="1998" max="1998" width="11" style="1087" customWidth="1"/>
    <col min="1999" max="1999" width="14.42578125" style="1087" customWidth="1"/>
    <col min="2000" max="2000" width="4.140625" style="1087" customWidth="1"/>
    <col min="2001" max="2002" width="11" style="1087" customWidth="1"/>
    <col min="2003" max="2003" width="14.42578125" style="1087" customWidth="1"/>
    <col min="2004" max="2004" width="4.140625" style="1087" customWidth="1"/>
    <col min="2005" max="2005" width="14.42578125" style="1087" customWidth="1"/>
    <col min="2006" max="2227" width="10.85546875" style="1087"/>
    <col min="2228" max="2228" width="43.5703125" style="1087" customWidth="1"/>
    <col min="2229" max="2229" width="6.5703125" style="1087" customWidth="1"/>
    <col min="2230" max="2230" width="10.85546875" style="1087" customWidth="1"/>
    <col min="2231" max="2231" width="9.42578125" style="1087" customWidth="1"/>
    <col min="2232" max="2232" width="5" style="1087" customWidth="1"/>
    <col min="2233" max="2234" width="1.42578125" style="1087" customWidth="1"/>
    <col min="2235" max="2235" width="30.5703125" style="1087" customWidth="1"/>
    <col min="2236" max="2236" width="4.5703125" style="1087" customWidth="1"/>
    <col min="2237" max="2237" width="19.42578125" style="1087" customWidth="1"/>
    <col min="2238" max="2242" width="11" style="1087" customWidth="1"/>
    <col min="2243" max="2243" width="25.85546875" style="1087" customWidth="1"/>
    <col min="2244" max="2249" width="11" style="1087" customWidth="1"/>
    <col min="2250" max="2250" width="14.42578125" style="1087" customWidth="1"/>
    <col min="2251" max="2251" width="4.140625" style="1087" customWidth="1"/>
    <col min="2252" max="2252" width="13.42578125" style="1087" customWidth="1"/>
    <col min="2253" max="2253" width="28.140625" style="1087" customWidth="1"/>
    <col min="2254" max="2254" width="11" style="1087" customWidth="1"/>
    <col min="2255" max="2255" width="14.42578125" style="1087" customWidth="1"/>
    <col min="2256" max="2256" width="4.140625" style="1087" customWidth="1"/>
    <col min="2257" max="2258" width="11" style="1087" customWidth="1"/>
    <col min="2259" max="2259" width="14.42578125" style="1087" customWidth="1"/>
    <col min="2260" max="2260" width="4.140625" style="1087" customWidth="1"/>
    <col min="2261" max="2261" width="14.42578125" style="1087" customWidth="1"/>
    <col min="2262" max="2483" width="10.85546875" style="1087"/>
    <col min="2484" max="2484" width="43.5703125" style="1087" customWidth="1"/>
    <col min="2485" max="2485" width="6.5703125" style="1087" customWidth="1"/>
    <col min="2486" max="2486" width="10.85546875" style="1087" customWidth="1"/>
    <col min="2487" max="2487" width="9.42578125" style="1087" customWidth="1"/>
    <col min="2488" max="2488" width="5" style="1087" customWidth="1"/>
    <col min="2489" max="2490" width="1.42578125" style="1087" customWidth="1"/>
    <col min="2491" max="2491" width="30.5703125" style="1087" customWidth="1"/>
    <col min="2492" max="2492" width="4.5703125" style="1087" customWidth="1"/>
    <col min="2493" max="2493" width="19.42578125" style="1087" customWidth="1"/>
    <col min="2494" max="2498" width="11" style="1087" customWidth="1"/>
    <col min="2499" max="2499" width="25.85546875" style="1087" customWidth="1"/>
    <col min="2500" max="2505" width="11" style="1087" customWidth="1"/>
    <col min="2506" max="2506" width="14.42578125" style="1087" customWidth="1"/>
    <col min="2507" max="2507" width="4.140625" style="1087" customWidth="1"/>
    <col min="2508" max="2508" width="13.42578125" style="1087" customWidth="1"/>
    <col min="2509" max="2509" width="28.140625" style="1087" customWidth="1"/>
    <col min="2510" max="2510" width="11" style="1087" customWidth="1"/>
    <col min="2511" max="2511" width="14.42578125" style="1087" customWidth="1"/>
    <col min="2512" max="2512" width="4.140625" style="1087" customWidth="1"/>
    <col min="2513" max="2514" width="11" style="1087" customWidth="1"/>
    <col min="2515" max="2515" width="14.42578125" style="1087" customWidth="1"/>
    <col min="2516" max="2516" width="4.140625" style="1087" customWidth="1"/>
    <col min="2517" max="2517" width="14.42578125" style="1087" customWidth="1"/>
    <col min="2518" max="2739" width="10.85546875" style="1087"/>
    <col min="2740" max="2740" width="43.5703125" style="1087" customWidth="1"/>
    <col min="2741" max="2741" width="6.5703125" style="1087" customWidth="1"/>
    <col min="2742" max="2742" width="10.85546875" style="1087" customWidth="1"/>
    <col min="2743" max="2743" width="9.42578125" style="1087" customWidth="1"/>
    <col min="2744" max="2744" width="5" style="1087" customWidth="1"/>
    <col min="2745" max="2746" width="1.42578125" style="1087" customWidth="1"/>
    <col min="2747" max="2747" width="30.5703125" style="1087" customWidth="1"/>
    <col min="2748" max="2748" width="4.5703125" style="1087" customWidth="1"/>
    <col min="2749" max="2749" width="19.42578125" style="1087" customWidth="1"/>
    <col min="2750" max="2754" width="11" style="1087" customWidth="1"/>
    <col min="2755" max="2755" width="25.85546875" style="1087" customWidth="1"/>
    <col min="2756" max="2761" width="11" style="1087" customWidth="1"/>
    <col min="2762" max="2762" width="14.42578125" style="1087" customWidth="1"/>
    <col min="2763" max="2763" width="4.140625" style="1087" customWidth="1"/>
    <col min="2764" max="2764" width="13.42578125" style="1087" customWidth="1"/>
    <col min="2765" max="2765" width="28.140625" style="1087" customWidth="1"/>
    <col min="2766" max="2766" width="11" style="1087" customWidth="1"/>
    <col min="2767" max="2767" width="14.42578125" style="1087" customWidth="1"/>
    <col min="2768" max="2768" width="4.140625" style="1087" customWidth="1"/>
    <col min="2769" max="2770" width="11" style="1087" customWidth="1"/>
    <col min="2771" max="2771" width="14.42578125" style="1087" customWidth="1"/>
    <col min="2772" max="2772" width="4.140625" style="1087" customWidth="1"/>
    <col min="2773" max="2773" width="14.42578125" style="1087" customWidth="1"/>
    <col min="2774" max="2995" width="10.85546875" style="1087"/>
    <col min="2996" max="2996" width="43.5703125" style="1087" customWidth="1"/>
    <col min="2997" max="2997" width="6.5703125" style="1087" customWidth="1"/>
    <col min="2998" max="2998" width="10.85546875" style="1087" customWidth="1"/>
    <col min="2999" max="2999" width="9.42578125" style="1087" customWidth="1"/>
    <col min="3000" max="3000" width="5" style="1087" customWidth="1"/>
    <col min="3001" max="3002" width="1.42578125" style="1087" customWidth="1"/>
    <col min="3003" max="3003" width="30.5703125" style="1087" customWidth="1"/>
    <col min="3004" max="3004" width="4.5703125" style="1087" customWidth="1"/>
    <col min="3005" max="3005" width="19.42578125" style="1087" customWidth="1"/>
    <col min="3006" max="3010" width="11" style="1087" customWidth="1"/>
    <col min="3011" max="3011" width="25.85546875" style="1087" customWidth="1"/>
    <col min="3012" max="3017" width="11" style="1087" customWidth="1"/>
    <col min="3018" max="3018" width="14.42578125" style="1087" customWidth="1"/>
    <col min="3019" max="3019" width="4.140625" style="1087" customWidth="1"/>
    <col min="3020" max="3020" width="13.42578125" style="1087" customWidth="1"/>
    <col min="3021" max="3021" width="28.140625" style="1087" customWidth="1"/>
    <col min="3022" max="3022" width="11" style="1087" customWidth="1"/>
    <col min="3023" max="3023" width="14.42578125" style="1087" customWidth="1"/>
    <col min="3024" max="3024" width="4.140625" style="1087" customWidth="1"/>
    <col min="3025" max="3026" width="11" style="1087" customWidth="1"/>
    <col min="3027" max="3027" width="14.42578125" style="1087" customWidth="1"/>
    <col min="3028" max="3028" width="4.140625" style="1087" customWidth="1"/>
    <col min="3029" max="3029" width="14.42578125" style="1087" customWidth="1"/>
    <col min="3030" max="3251" width="10.85546875" style="1087"/>
    <col min="3252" max="3252" width="43.5703125" style="1087" customWidth="1"/>
    <col min="3253" max="3253" width="6.5703125" style="1087" customWidth="1"/>
    <col min="3254" max="3254" width="10.85546875" style="1087" customWidth="1"/>
    <col min="3255" max="3255" width="9.42578125" style="1087" customWidth="1"/>
    <col min="3256" max="3256" width="5" style="1087" customWidth="1"/>
    <col min="3257" max="3258" width="1.42578125" style="1087" customWidth="1"/>
    <col min="3259" max="3259" width="30.5703125" style="1087" customWidth="1"/>
    <col min="3260" max="3260" width="4.5703125" style="1087" customWidth="1"/>
    <col min="3261" max="3261" width="19.42578125" style="1087" customWidth="1"/>
    <col min="3262" max="3266" width="11" style="1087" customWidth="1"/>
    <col min="3267" max="3267" width="25.85546875" style="1087" customWidth="1"/>
    <col min="3268" max="3273" width="11" style="1087" customWidth="1"/>
    <col min="3274" max="3274" width="14.42578125" style="1087" customWidth="1"/>
    <col min="3275" max="3275" width="4.140625" style="1087" customWidth="1"/>
    <col min="3276" max="3276" width="13.42578125" style="1087" customWidth="1"/>
    <col min="3277" max="3277" width="28.140625" style="1087" customWidth="1"/>
    <col min="3278" max="3278" width="11" style="1087" customWidth="1"/>
    <col min="3279" max="3279" width="14.42578125" style="1087" customWidth="1"/>
    <col min="3280" max="3280" width="4.140625" style="1087" customWidth="1"/>
    <col min="3281" max="3282" width="11" style="1087" customWidth="1"/>
    <col min="3283" max="3283" width="14.42578125" style="1087" customWidth="1"/>
    <col min="3284" max="3284" width="4.140625" style="1087" customWidth="1"/>
    <col min="3285" max="3285" width="14.42578125" style="1087" customWidth="1"/>
    <col min="3286" max="3507" width="10.85546875" style="1087"/>
    <col min="3508" max="3508" width="43.5703125" style="1087" customWidth="1"/>
    <col min="3509" max="3509" width="6.5703125" style="1087" customWidth="1"/>
    <col min="3510" max="3510" width="10.85546875" style="1087" customWidth="1"/>
    <col min="3511" max="3511" width="9.42578125" style="1087" customWidth="1"/>
    <col min="3512" max="3512" width="5" style="1087" customWidth="1"/>
    <col min="3513" max="3514" width="1.42578125" style="1087" customWidth="1"/>
    <col min="3515" max="3515" width="30.5703125" style="1087" customWidth="1"/>
    <col min="3516" max="3516" width="4.5703125" style="1087" customWidth="1"/>
    <col min="3517" max="3517" width="19.42578125" style="1087" customWidth="1"/>
    <col min="3518" max="3522" width="11" style="1087" customWidth="1"/>
    <col min="3523" max="3523" width="25.85546875" style="1087" customWidth="1"/>
    <col min="3524" max="3529" width="11" style="1087" customWidth="1"/>
    <col min="3530" max="3530" width="14.42578125" style="1087" customWidth="1"/>
    <col min="3531" max="3531" width="4.140625" style="1087" customWidth="1"/>
    <col min="3532" max="3532" width="13.42578125" style="1087" customWidth="1"/>
    <col min="3533" max="3533" width="28.140625" style="1087" customWidth="1"/>
    <col min="3534" max="3534" width="11" style="1087" customWidth="1"/>
    <col min="3535" max="3535" width="14.42578125" style="1087" customWidth="1"/>
    <col min="3536" max="3536" width="4.140625" style="1087" customWidth="1"/>
    <col min="3537" max="3538" width="11" style="1087" customWidth="1"/>
    <col min="3539" max="3539" width="14.42578125" style="1087" customWidth="1"/>
    <col min="3540" max="3540" width="4.140625" style="1087" customWidth="1"/>
    <col min="3541" max="3541" width="14.42578125" style="1087" customWidth="1"/>
    <col min="3542" max="3763" width="10.85546875" style="1087"/>
    <col min="3764" max="3764" width="43.5703125" style="1087" customWidth="1"/>
    <col min="3765" max="3765" width="6.5703125" style="1087" customWidth="1"/>
    <col min="3766" max="3766" width="10.85546875" style="1087" customWidth="1"/>
    <col min="3767" max="3767" width="9.42578125" style="1087" customWidth="1"/>
    <col min="3768" max="3768" width="5" style="1087" customWidth="1"/>
    <col min="3769" max="3770" width="1.42578125" style="1087" customWidth="1"/>
    <col min="3771" max="3771" width="30.5703125" style="1087" customWidth="1"/>
    <col min="3772" max="3772" width="4.5703125" style="1087" customWidth="1"/>
    <col min="3773" max="3773" width="19.42578125" style="1087" customWidth="1"/>
    <col min="3774" max="3778" width="11" style="1087" customWidth="1"/>
    <col min="3779" max="3779" width="25.85546875" style="1087" customWidth="1"/>
    <col min="3780" max="3785" width="11" style="1087" customWidth="1"/>
    <col min="3786" max="3786" width="14.42578125" style="1087" customWidth="1"/>
    <col min="3787" max="3787" width="4.140625" style="1087" customWidth="1"/>
    <col min="3788" max="3788" width="13.42578125" style="1087" customWidth="1"/>
    <col min="3789" max="3789" width="28.140625" style="1087" customWidth="1"/>
    <col min="3790" max="3790" width="11" style="1087" customWidth="1"/>
    <col min="3791" max="3791" width="14.42578125" style="1087" customWidth="1"/>
    <col min="3792" max="3792" width="4.140625" style="1087" customWidth="1"/>
    <col min="3793" max="3794" width="11" style="1087" customWidth="1"/>
    <col min="3795" max="3795" width="14.42578125" style="1087" customWidth="1"/>
    <col min="3796" max="3796" width="4.140625" style="1087" customWidth="1"/>
    <col min="3797" max="3797" width="14.42578125" style="1087" customWidth="1"/>
    <col min="3798" max="4019" width="10.85546875" style="1087"/>
    <col min="4020" max="4020" width="43.5703125" style="1087" customWidth="1"/>
    <col min="4021" max="4021" width="6.5703125" style="1087" customWidth="1"/>
    <col min="4022" max="4022" width="10.85546875" style="1087" customWidth="1"/>
    <col min="4023" max="4023" width="9.42578125" style="1087" customWidth="1"/>
    <col min="4024" max="4024" width="5" style="1087" customWidth="1"/>
    <col min="4025" max="4026" width="1.42578125" style="1087" customWidth="1"/>
    <col min="4027" max="4027" width="30.5703125" style="1087" customWidth="1"/>
    <col min="4028" max="4028" width="4.5703125" style="1087" customWidth="1"/>
    <col min="4029" max="4029" width="19.42578125" style="1087" customWidth="1"/>
    <col min="4030" max="4034" width="11" style="1087" customWidth="1"/>
    <col min="4035" max="4035" width="25.85546875" style="1087" customWidth="1"/>
    <col min="4036" max="4041" width="11" style="1087" customWidth="1"/>
    <col min="4042" max="4042" width="14.42578125" style="1087" customWidth="1"/>
    <col min="4043" max="4043" width="4.140625" style="1087" customWidth="1"/>
    <col min="4044" max="4044" width="13.42578125" style="1087" customWidth="1"/>
    <col min="4045" max="4045" width="28.140625" style="1087" customWidth="1"/>
    <col min="4046" max="4046" width="11" style="1087" customWidth="1"/>
    <col min="4047" max="4047" width="14.42578125" style="1087" customWidth="1"/>
    <col min="4048" max="4048" width="4.140625" style="1087" customWidth="1"/>
    <col min="4049" max="4050" width="11" style="1087" customWidth="1"/>
    <col min="4051" max="4051" width="14.42578125" style="1087" customWidth="1"/>
    <col min="4052" max="4052" width="4.140625" style="1087" customWidth="1"/>
    <col min="4053" max="4053" width="14.42578125" style="1087" customWidth="1"/>
    <col min="4054" max="4275" width="10.85546875" style="1087"/>
    <col min="4276" max="4276" width="43.5703125" style="1087" customWidth="1"/>
    <col min="4277" max="4277" width="6.5703125" style="1087" customWidth="1"/>
    <col min="4278" max="4278" width="10.85546875" style="1087" customWidth="1"/>
    <col min="4279" max="4279" width="9.42578125" style="1087" customWidth="1"/>
    <col min="4280" max="4280" width="5" style="1087" customWidth="1"/>
    <col min="4281" max="4282" width="1.42578125" style="1087" customWidth="1"/>
    <col min="4283" max="4283" width="30.5703125" style="1087" customWidth="1"/>
    <col min="4284" max="4284" width="4.5703125" style="1087" customWidth="1"/>
    <col min="4285" max="4285" width="19.42578125" style="1087" customWidth="1"/>
    <col min="4286" max="4290" width="11" style="1087" customWidth="1"/>
    <col min="4291" max="4291" width="25.85546875" style="1087" customWidth="1"/>
    <col min="4292" max="4297" width="11" style="1087" customWidth="1"/>
    <col min="4298" max="4298" width="14.42578125" style="1087" customWidth="1"/>
    <col min="4299" max="4299" width="4.140625" style="1087" customWidth="1"/>
    <col min="4300" max="4300" width="13.42578125" style="1087" customWidth="1"/>
    <col min="4301" max="4301" width="28.140625" style="1087" customWidth="1"/>
    <col min="4302" max="4302" width="11" style="1087" customWidth="1"/>
    <col min="4303" max="4303" width="14.42578125" style="1087" customWidth="1"/>
    <col min="4304" max="4304" width="4.140625" style="1087" customWidth="1"/>
    <col min="4305" max="4306" width="11" style="1087" customWidth="1"/>
    <col min="4307" max="4307" width="14.42578125" style="1087" customWidth="1"/>
    <col min="4308" max="4308" width="4.140625" style="1087" customWidth="1"/>
    <col min="4309" max="4309" width="14.42578125" style="1087" customWidth="1"/>
    <col min="4310" max="4531" width="10.85546875" style="1087"/>
    <col min="4532" max="4532" width="43.5703125" style="1087" customWidth="1"/>
    <col min="4533" max="4533" width="6.5703125" style="1087" customWidth="1"/>
    <col min="4534" max="4534" width="10.85546875" style="1087" customWidth="1"/>
    <col min="4535" max="4535" width="9.42578125" style="1087" customWidth="1"/>
    <col min="4536" max="4536" width="5" style="1087" customWidth="1"/>
    <col min="4537" max="4538" width="1.42578125" style="1087" customWidth="1"/>
    <col min="4539" max="4539" width="30.5703125" style="1087" customWidth="1"/>
    <col min="4540" max="4540" width="4.5703125" style="1087" customWidth="1"/>
    <col min="4541" max="4541" width="19.42578125" style="1087" customWidth="1"/>
    <col min="4542" max="4546" width="11" style="1087" customWidth="1"/>
    <col min="4547" max="4547" width="25.85546875" style="1087" customWidth="1"/>
    <col min="4548" max="4553" width="11" style="1087" customWidth="1"/>
    <col min="4554" max="4554" width="14.42578125" style="1087" customWidth="1"/>
    <col min="4555" max="4555" width="4.140625" style="1087" customWidth="1"/>
    <col min="4556" max="4556" width="13.42578125" style="1087" customWidth="1"/>
    <col min="4557" max="4557" width="28.140625" style="1087" customWidth="1"/>
    <col min="4558" max="4558" width="11" style="1087" customWidth="1"/>
    <col min="4559" max="4559" width="14.42578125" style="1087" customWidth="1"/>
    <col min="4560" max="4560" width="4.140625" style="1087" customWidth="1"/>
    <col min="4561" max="4562" width="11" style="1087" customWidth="1"/>
    <col min="4563" max="4563" width="14.42578125" style="1087" customWidth="1"/>
    <col min="4564" max="4564" width="4.140625" style="1087" customWidth="1"/>
    <col min="4565" max="4565" width="14.42578125" style="1087" customWidth="1"/>
    <col min="4566" max="4787" width="10.85546875" style="1087"/>
    <col min="4788" max="4788" width="43.5703125" style="1087" customWidth="1"/>
    <col min="4789" max="4789" width="6.5703125" style="1087" customWidth="1"/>
    <col min="4790" max="4790" width="10.85546875" style="1087" customWidth="1"/>
    <col min="4791" max="4791" width="9.42578125" style="1087" customWidth="1"/>
    <col min="4792" max="4792" width="5" style="1087" customWidth="1"/>
    <col min="4793" max="4794" width="1.42578125" style="1087" customWidth="1"/>
    <col min="4795" max="4795" width="30.5703125" style="1087" customWidth="1"/>
    <col min="4796" max="4796" width="4.5703125" style="1087" customWidth="1"/>
    <col min="4797" max="4797" width="19.42578125" style="1087" customWidth="1"/>
    <col min="4798" max="4802" width="11" style="1087" customWidth="1"/>
    <col min="4803" max="4803" width="25.85546875" style="1087" customWidth="1"/>
    <col min="4804" max="4809" width="11" style="1087" customWidth="1"/>
    <col min="4810" max="4810" width="14.42578125" style="1087" customWidth="1"/>
    <col min="4811" max="4811" width="4.140625" style="1087" customWidth="1"/>
    <col min="4812" max="4812" width="13.42578125" style="1087" customWidth="1"/>
    <col min="4813" max="4813" width="28.140625" style="1087" customWidth="1"/>
    <col min="4814" max="4814" width="11" style="1087" customWidth="1"/>
    <col min="4815" max="4815" width="14.42578125" style="1087" customWidth="1"/>
    <col min="4816" max="4816" width="4.140625" style="1087" customWidth="1"/>
    <col min="4817" max="4818" width="11" style="1087" customWidth="1"/>
    <col min="4819" max="4819" width="14.42578125" style="1087" customWidth="1"/>
    <col min="4820" max="4820" width="4.140625" style="1087" customWidth="1"/>
    <col min="4821" max="4821" width="14.42578125" style="1087" customWidth="1"/>
    <col min="4822" max="5043" width="10.85546875" style="1087"/>
    <col min="5044" max="5044" width="43.5703125" style="1087" customWidth="1"/>
    <col min="5045" max="5045" width="6.5703125" style="1087" customWidth="1"/>
    <col min="5046" max="5046" width="10.85546875" style="1087" customWidth="1"/>
    <col min="5047" max="5047" width="9.42578125" style="1087" customWidth="1"/>
    <col min="5048" max="5048" width="5" style="1087" customWidth="1"/>
    <col min="5049" max="5050" width="1.42578125" style="1087" customWidth="1"/>
    <col min="5051" max="5051" width="30.5703125" style="1087" customWidth="1"/>
    <col min="5052" max="5052" width="4.5703125" style="1087" customWidth="1"/>
    <col min="5053" max="5053" width="19.42578125" style="1087" customWidth="1"/>
    <col min="5054" max="5058" width="11" style="1087" customWidth="1"/>
    <col min="5059" max="5059" width="25.85546875" style="1087" customWidth="1"/>
    <col min="5060" max="5065" width="11" style="1087" customWidth="1"/>
    <col min="5066" max="5066" width="14.42578125" style="1087" customWidth="1"/>
    <col min="5067" max="5067" width="4.140625" style="1087" customWidth="1"/>
    <col min="5068" max="5068" width="13.42578125" style="1087" customWidth="1"/>
    <col min="5069" max="5069" width="28.140625" style="1087" customWidth="1"/>
    <col min="5070" max="5070" width="11" style="1087" customWidth="1"/>
    <col min="5071" max="5071" width="14.42578125" style="1087" customWidth="1"/>
    <col min="5072" max="5072" width="4.140625" style="1087" customWidth="1"/>
    <col min="5073" max="5074" width="11" style="1087" customWidth="1"/>
    <col min="5075" max="5075" width="14.42578125" style="1087" customWidth="1"/>
    <col min="5076" max="5076" width="4.140625" style="1087" customWidth="1"/>
    <col min="5077" max="5077" width="14.42578125" style="1087" customWidth="1"/>
    <col min="5078" max="5299" width="10.85546875" style="1087"/>
    <col min="5300" max="5300" width="43.5703125" style="1087" customWidth="1"/>
    <col min="5301" max="5301" width="6.5703125" style="1087" customWidth="1"/>
    <col min="5302" max="5302" width="10.85546875" style="1087" customWidth="1"/>
    <col min="5303" max="5303" width="9.42578125" style="1087" customWidth="1"/>
    <col min="5304" max="5304" width="5" style="1087" customWidth="1"/>
    <col min="5305" max="5306" width="1.42578125" style="1087" customWidth="1"/>
    <col min="5307" max="5307" width="30.5703125" style="1087" customWidth="1"/>
    <col min="5308" max="5308" width="4.5703125" style="1087" customWidth="1"/>
    <col min="5309" max="5309" width="19.42578125" style="1087" customWidth="1"/>
    <col min="5310" max="5314" width="11" style="1087" customWidth="1"/>
    <col min="5315" max="5315" width="25.85546875" style="1087" customWidth="1"/>
    <col min="5316" max="5321" width="11" style="1087" customWidth="1"/>
    <col min="5322" max="5322" width="14.42578125" style="1087" customWidth="1"/>
    <col min="5323" max="5323" width="4.140625" style="1087" customWidth="1"/>
    <col min="5324" max="5324" width="13.42578125" style="1087" customWidth="1"/>
    <col min="5325" max="5325" width="28.140625" style="1087" customWidth="1"/>
    <col min="5326" max="5326" width="11" style="1087" customWidth="1"/>
    <col min="5327" max="5327" width="14.42578125" style="1087" customWidth="1"/>
    <col min="5328" max="5328" width="4.140625" style="1087" customWidth="1"/>
    <col min="5329" max="5330" width="11" style="1087" customWidth="1"/>
    <col min="5331" max="5331" width="14.42578125" style="1087" customWidth="1"/>
    <col min="5332" max="5332" width="4.140625" style="1087" customWidth="1"/>
    <col min="5333" max="5333" width="14.42578125" style="1087" customWidth="1"/>
    <col min="5334" max="5555" width="10.85546875" style="1087"/>
    <col min="5556" max="5556" width="43.5703125" style="1087" customWidth="1"/>
    <col min="5557" max="5557" width="6.5703125" style="1087" customWidth="1"/>
    <col min="5558" max="5558" width="10.85546875" style="1087" customWidth="1"/>
    <col min="5559" max="5559" width="9.42578125" style="1087" customWidth="1"/>
    <col min="5560" max="5560" width="5" style="1087" customWidth="1"/>
    <col min="5561" max="5562" width="1.42578125" style="1087" customWidth="1"/>
    <col min="5563" max="5563" width="30.5703125" style="1087" customWidth="1"/>
    <col min="5564" max="5564" width="4.5703125" style="1087" customWidth="1"/>
    <col min="5565" max="5565" width="19.42578125" style="1087" customWidth="1"/>
    <col min="5566" max="5570" width="11" style="1087" customWidth="1"/>
    <col min="5571" max="5571" width="25.85546875" style="1087" customWidth="1"/>
    <col min="5572" max="5577" width="11" style="1087" customWidth="1"/>
    <col min="5578" max="5578" width="14.42578125" style="1087" customWidth="1"/>
    <col min="5579" max="5579" width="4.140625" style="1087" customWidth="1"/>
    <col min="5580" max="5580" width="13.42578125" style="1087" customWidth="1"/>
    <col min="5581" max="5581" width="28.140625" style="1087" customWidth="1"/>
    <col min="5582" max="5582" width="11" style="1087" customWidth="1"/>
    <col min="5583" max="5583" width="14.42578125" style="1087" customWidth="1"/>
    <col min="5584" max="5584" width="4.140625" style="1087" customWidth="1"/>
    <col min="5585" max="5586" width="11" style="1087" customWidth="1"/>
    <col min="5587" max="5587" width="14.42578125" style="1087" customWidth="1"/>
    <col min="5588" max="5588" width="4.140625" style="1087" customWidth="1"/>
    <col min="5589" max="5589" width="14.42578125" style="1087" customWidth="1"/>
    <col min="5590" max="5811" width="10.85546875" style="1087"/>
    <col min="5812" max="5812" width="43.5703125" style="1087" customWidth="1"/>
    <col min="5813" max="5813" width="6.5703125" style="1087" customWidth="1"/>
    <col min="5814" max="5814" width="10.85546875" style="1087" customWidth="1"/>
    <col min="5815" max="5815" width="9.42578125" style="1087" customWidth="1"/>
    <col min="5816" max="5816" width="5" style="1087" customWidth="1"/>
    <col min="5817" max="5818" width="1.42578125" style="1087" customWidth="1"/>
    <col min="5819" max="5819" width="30.5703125" style="1087" customWidth="1"/>
    <col min="5820" max="5820" width="4.5703125" style="1087" customWidth="1"/>
    <col min="5821" max="5821" width="19.42578125" style="1087" customWidth="1"/>
    <col min="5822" max="5826" width="11" style="1087" customWidth="1"/>
    <col min="5827" max="5827" width="25.85546875" style="1087" customWidth="1"/>
    <col min="5828" max="5833" width="11" style="1087" customWidth="1"/>
    <col min="5834" max="5834" width="14.42578125" style="1087" customWidth="1"/>
    <col min="5835" max="5835" width="4.140625" style="1087" customWidth="1"/>
    <col min="5836" max="5836" width="13.42578125" style="1087" customWidth="1"/>
    <col min="5837" max="5837" width="28.140625" style="1087" customWidth="1"/>
    <col min="5838" max="5838" width="11" style="1087" customWidth="1"/>
    <col min="5839" max="5839" width="14.42578125" style="1087" customWidth="1"/>
    <col min="5840" max="5840" width="4.140625" style="1087" customWidth="1"/>
    <col min="5841" max="5842" width="11" style="1087" customWidth="1"/>
    <col min="5843" max="5843" width="14.42578125" style="1087" customWidth="1"/>
    <col min="5844" max="5844" width="4.140625" style="1087" customWidth="1"/>
    <col min="5845" max="5845" width="14.42578125" style="1087" customWidth="1"/>
    <col min="5846" max="6067" width="10.85546875" style="1087"/>
    <col min="6068" max="6068" width="43.5703125" style="1087" customWidth="1"/>
    <col min="6069" max="6069" width="6.5703125" style="1087" customWidth="1"/>
    <col min="6070" max="6070" width="10.85546875" style="1087" customWidth="1"/>
    <col min="6071" max="6071" width="9.42578125" style="1087" customWidth="1"/>
    <col min="6072" max="6072" width="5" style="1087" customWidth="1"/>
    <col min="6073" max="6074" width="1.42578125" style="1087" customWidth="1"/>
    <col min="6075" max="6075" width="30.5703125" style="1087" customWidth="1"/>
    <col min="6076" max="6076" width="4.5703125" style="1087" customWidth="1"/>
    <col min="6077" max="6077" width="19.42578125" style="1087" customWidth="1"/>
    <col min="6078" max="6082" width="11" style="1087" customWidth="1"/>
    <col min="6083" max="6083" width="25.85546875" style="1087" customWidth="1"/>
    <col min="6084" max="6089" width="11" style="1087" customWidth="1"/>
    <col min="6090" max="6090" width="14.42578125" style="1087" customWidth="1"/>
    <col min="6091" max="6091" width="4.140625" style="1087" customWidth="1"/>
    <col min="6092" max="6092" width="13.42578125" style="1087" customWidth="1"/>
    <col min="6093" max="6093" width="28.140625" style="1087" customWidth="1"/>
    <col min="6094" max="6094" width="11" style="1087" customWidth="1"/>
    <col min="6095" max="6095" width="14.42578125" style="1087" customWidth="1"/>
    <col min="6096" max="6096" width="4.140625" style="1087" customWidth="1"/>
    <col min="6097" max="6098" width="11" style="1087" customWidth="1"/>
    <col min="6099" max="6099" width="14.42578125" style="1087" customWidth="1"/>
    <col min="6100" max="6100" width="4.140625" style="1087" customWidth="1"/>
    <col min="6101" max="6101" width="14.42578125" style="1087" customWidth="1"/>
    <col min="6102" max="6323" width="10.85546875" style="1087"/>
    <col min="6324" max="6324" width="43.5703125" style="1087" customWidth="1"/>
    <col min="6325" max="6325" width="6.5703125" style="1087" customWidth="1"/>
    <col min="6326" max="6326" width="10.85546875" style="1087" customWidth="1"/>
    <col min="6327" max="6327" width="9.42578125" style="1087" customWidth="1"/>
    <col min="6328" max="6328" width="5" style="1087" customWidth="1"/>
    <col min="6329" max="6330" width="1.42578125" style="1087" customWidth="1"/>
    <col min="6331" max="6331" width="30.5703125" style="1087" customWidth="1"/>
    <col min="6332" max="6332" width="4.5703125" style="1087" customWidth="1"/>
    <col min="6333" max="6333" width="19.42578125" style="1087" customWidth="1"/>
    <col min="6334" max="6338" width="11" style="1087" customWidth="1"/>
    <col min="6339" max="6339" width="25.85546875" style="1087" customWidth="1"/>
    <col min="6340" max="6345" width="11" style="1087" customWidth="1"/>
    <col min="6346" max="6346" width="14.42578125" style="1087" customWidth="1"/>
    <col min="6347" max="6347" width="4.140625" style="1087" customWidth="1"/>
    <col min="6348" max="6348" width="13.42578125" style="1087" customWidth="1"/>
    <col min="6349" max="6349" width="28.140625" style="1087" customWidth="1"/>
    <col min="6350" max="6350" width="11" style="1087" customWidth="1"/>
    <col min="6351" max="6351" width="14.42578125" style="1087" customWidth="1"/>
    <col min="6352" max="6352" width="4.140625" style="1087" customWidth="1"/>
    <col min="6353" max="6354" width="11" style="1087" customWidth="1"/>
    <col min="6355" max="6355" width="14.42578125" style="1087" customWidth="1"/>
    <col min="6356" max="6356" width="4.140625" style="1087" customWidth="1"/>
    <col min="6357" max="6357" width="14.42578125" style="1087" customWidth="1"/>
    <col min="6358" max="6579" width="10.85546875" style="1087"/>
    <col min="6580" max="6580" width="43.5703125" style="1087" customWidth="1"/>
    <col min="6581" max="6581" width="6.5703125" style="1087" customWidth="1"/>
    <col min="6582" max="6582" width="10.85546875" style="1087" customWidth="1"/>
    <col min="6583" max="6583" width="9.42578125" style="1087" customWidth="1"/>
    <col min="6584" max="6584" width="5" style="1087" customWidth="1"/>
    <col min="6585" max="6586" width="1.42578125" style="1087" customWidth="1"/>
    <col min="6587" max="6587" width="30.5703125" style="1087" customWidth="1"/>
    <col min="6588" max="6588" width="4.5703125" style="1087" customWidth="1"/>
    <col min="6589" max="6589" width="19.42578125" style="1087" customWidth="1"/>
    <col min="6590" max="6594" width="11" style="1087" customWidth="1"/>
    <col min="6595" max="6595" width="25.85546875" style="1087" customWidth="1"/>
    <col min="6596" max="6601" width="11" style="1087" customWidth="1"/>
    <col min="6602" max="6602" width="14.42578125" style="1087" customWidth="1"/>
    <col min="6603" max="6603" width="4.140625" style="1087" customWidth="1"/>
    <col min="6604" max="6604" width="13.42578125" style="1087" customWidth="1"/>
    <col min="6605" max="6605" width="28.140625" style="1087" customWidth="1"/>
    <col min="6606" max="6606" width="11" style="1087" customWidth="1"/>
    <col min="6607" max="6607" width="14.42578125" style="1087" customWidth="1"/>
    <col min="6608" max="6608" width="4.140625" style="1087" customWidth="1"/>
    <col min="6609" max="6610" width="11" style="1087" customWidth="1"/>
    <col min="6611" max="6611" width="14.42578125" style="1087" customWidth="1"/>
    <col min="6612" max="6612" width="4.140625" style="1087" customWidth="1"/>
    <col min="6613" max="6613" width="14.42578125" style="1087" customWidth="1"/>
    <col min="6614" max="6835" width="10.85546875" style="1087"/>
    <col min="6836" max="6836" width="43.5703125" style="1087" customWidth="1"/>
    <col min="6837" max="6837" width="6.5703125" style="1087" customWidth="1"/>
    <col min="6838" max="6838" width="10.85546875" style="1087" customWidth="1"/>
    <col min="6839" max="6839" width="9.42578125" style="1087" customWidth="1"/>
    <col min="6840" max="6840" width="5" style="1087" customWidth="1"/>
    <col min="6841" max="6842" width="1.42578125" style="1087" customWidth="1"/>
    <col min="6843" max="6843" width="30.5703125" style="1087" customWidth="1"/>
    <col min="6844" max="6844" width="4.5703125" style="1087" customWidth="1"/>
    <col min="6845" max="6845" width="19.42578125" style="1087" customWidth="1"/>
    <col min="6846" max="6850" width="11" style="1087" customWidth="1"/>
    <col min="6851" max="6851" width="25.85546875" style="1087" customWidth="1"/>
    <col min="6852" max="6857" width="11" style="1087" customWidth="1"/>
    <col min="6858" max="6858" width="14.42578125" style="1087" customWidth="1"/>
    <col min="6859" max="6859" width="4.140625" style="1087" customWidth="1"/>
    <col min="6860" max="6860" width="13.42578125" style="1087" customWidth="1"/>
    <col min="6861" max="6861" width="28.140625" style="1087" customWidth="1"/>
    <col min="6862" max="6862" width="11" style="1087" customWidth="1"/>
    <col min="6863" max="6863" width="14.42578125" style="1087" customWidth="1"/>
    <col min="6864" max="6864" width="4.140625" style="1087" customWidth="1"/>
    <col min="6865" max="6866" width="11" style="1087" customWidth="1"/>
    <col min="6867" max="6867" width="14.42578125" style="1087" customWidth="1"/>
    <col min="6868" max="6868" width="4.140625" style="1087" customWidth="1"/>
    <col min="6869" max="6869" width="14.42578125" style="1087" customWidth="1"/>
    <col min="6870" max="7091" width="10.85546875" style="1087"/>
    <col min="7092" max="7092" width="43.5703125" style="1087" customWidth="1"/>
    <col min="7093" max="7093" width="6.5703125" style="1087" customWidth="1"/>
    <col min="7094" max="7094" width="10.85546875" style="1087" customWidth="1"/>
    <col min="7095" max="7095" width="9.42578125" style="1087" customWidth="1"/>
    <col min="7096" max="7096" width="5" style="1087" customWidth="1"/>
    <col min="7097" max="7098" width="1.42578125" style="1087" customWidth="1"/>
    <col min="7099" max="7099" width="30.5703125" style="1087" customWidth="1"/>
    <col min="7100" max="7100" width="4.5703125" style="1087" customWidth="1"/>
    <col min="7101" max="7101" width="19.42578125" style="1087" customWidth="1"/>
    <col min="7102" max="7106" width="11" style="1087" customWidth="1"/>
    <col min="7107" max="7107" width="25.85546875" style="1087" customWidth="1"/>
    <col min="7108" max="7113" width="11" style="1087" customWidth="1"/>
    <col min="7114" max="7114" width="14.42578125" style="1087" customWidth="1"/>
    <col min="7115" max="7115" width="4.140625" style="1087" customWidth="1"/>
    <col min="7116" max="7116" width="13.42578125" style="1087" customWidth="1"/>
    <col min="7117" max="7117" width="28.140625" style="1087" customWidth="1"/>
    <col min="7118" max="7118" width="11" style="1087" customWidth="1"/>
    <col min="7119" max="7119" width="14.42578125" style="1087" customWidth="1"/>
    <col min="7120" max="7120" width="4.140625" style="1087" customWidth="1"/>
    <col min="7121" max="7122" width="11" style="1087" customWidth="1"/>
    <col min="7123" max="7123" width="14.42578125" style="1087" customWidth="1"/>
    <col min="7124" max="7124" width="4.140625" style="1087" customWidth="1"/>
    <col min="7125" max="7125" width="14.42578125" style="1087" customWidth="1"/>
    <col min="7126" max="7347" width="10.85546875" style="1087"/>
    <col min="7348" max="7348" width="43.5703125" style="1087" customWidth="1"/>
    <col min="7349" max="7349" width="6.5703125" style="1087" customWidth="1"/>
    <col min="7350" max="7350" width="10.85546875" style="1087" customWidth="1"/>
    <col min="7351" max="7351" width="9.42578125" style="1087" customWidth="1"/>
    <col min="7352" max="7352" width="5" style="1087" customWidth="1"/>
    <col min="7353" max="7354" width="1.42578125" style="1087" customWidth="1"/>
    <col min="7355" max="7355" width="30.5703125" style="1087" customWidth="1"/>
    <col min="7356" max="7356" width="4.5703125" style="1087" customWidth="1"/>
    <col min="7357" max="7357" width="19.42578125" style="1087" customWidth="1"/>
    <col min="7358" max="7362" width="11" style="1087" customWidth="1"/>
    <col min="7363" max="7363" width="25.85546875" style="1087" customWidth="1"/>
    <col min="7364" max="7369" width="11" style="1087" customWidth="1"/>
    <col min="7370" max="7370" width="14.42578125" style="1087" customWidth="1"/>
    <col min="7371" max="7371" width="4.140625" style="1087" customWidth="1"/>
    <col min="7372" max="7372" width="13.42578125" style="1087" customWidth="1"/>
    <col min="7373" max="7373" width="28.140625" style="1087" customWidth="1"/>
    <col min="7374" max="7374" width="11" style="1087" customWidth="1"/>
    <col min="7375" max="7375" width="14.42578125" style="1087" customWidth="1"/>
    <col min="7376" max="7376" width="4.140625" style="1087" customWidth="1"/>
    <col min="7377" max="7378" width="11" style="1087" customWidth="1"/>
    <col min="7379" max="7379" width="14.42578125" style="1087" customWidth="1"/>
    <col min="7380" max="7380" width="4.140625" style="1087" customWidth="1"/>
    <col min="7381" max="7381" width="14.42578125" style="1087" customWidth="1"/>
    <col min="7382" max="7603" width="10.85546875" style="1087"/>
    <col min="7604" max="7604" width="43.5703125" style="1087" customWidth="1"/>
    <col min="7605" max="7605" width="6.5703125" style="1087" customWidth="1"/>
    <col min="7606" max="7606" width="10.85546875" style="1087" customWidth="1"/>
    <col min="7607" max="7607" width="9.42578125" style="1087" customWidth="1"/>
    <col min="7608" max="7608" width="5" style="1087" customWidth="1"/>
    <col min="7609" max="7610" width="1.42578125" style="1087" customWidth="1"/>
    <col min="7611" max="7611" width="30.5703125" style="1087" customWidth="1"/>
    <col min="7612" max="7612" width="4.5703125" style="1087" customWidth="1"/>
    <col min="7613" max="7613" width="19.42578125" style="1087" customWidth="1"/>
    <col min="7614" max="7618" width="11" style="1087" customWidth="1"/>
    <col min="7619" max="7619" width="25.85546875" style="1087" customWidth="1"/>
    <col min="7620" max="7625" width="11" style="1087" customWidth="1"/>
    <col min="7626" max="7626" width="14.42578125" style="1087" customWidth="1"/>
    <col min="7627" max="7627" width="4.140625" style="1087" customWidth="1"/>
    <col min="7628" max="7628" width="13.42578125" style="1087" customWidth="1"/>
    <col min="7629" max="7629" width="28.140625" style="1087" customWidth="1"/>
    <col min="7630" max="7630" width="11" style="1087" customWidth="1"/>
    <col min="7631" max="7631" width="14.42578125" style="1087" customWidth="1"/>
    <col min="7632" max="7632" width="4.140625" style="1087" customWidth="1"/>
    <col min="7633" max="7634" width="11" style="1087" customWidth="1"/>
    <col min="7635" max="7635" width="14.42578125" style="1087" customWidth="1"/>
    <col min="7636" max="7636" width="4.140625" style="1087" customWidth="1"/>
    <col min="7637" max="7637" width="14.42578125" style="1087" customWidth="1"/>
    <col min="7638" max="7859" width="10.85546875" style="1087"/>
    <col min="7860" max="7860" width="43.5703125" style="1087" customWidth="1"/>
    <col min="7861" max="7861" width="6.5703125" style="1087" customWidth="1"/>
    <col min="7862" max="7862" width="10.85546875" style="1087" customWidth="1"/>
    <col min="7863" max="7863" width="9.42578125" style="1087" customWidth="1"/>
    <col min="7864" max="7864" width="5" style="1087" customWidth="1"/>
    <col min="7865" max="7866" width="1.42578125" style="1087" customWidth="1"/>
    <col min="7867" max="7867" width="30.5703125" style="1087" customWidth="1"/>
    <col min="7868" max="7868" width="4.5703125" style="1087" customWidth="1"/>
    <col min="7869" max="7869" width="19.42578125" style="1087" customWidth="1"/>
    <col min="7870" max="7874" width="11" style="1087" customWidth="1"/>
    <col min="7875" max="7875" width="25.85546875" style="1087" customWidth="1"/>
    <col min="7876" max="7881" width="11" style="1087" customWidth="1"/>
    <col min="7882" max="7882" width="14.42578125" style="1087" customWidth="1"/>
    <col min="7883" max="7883" width="4.140625" style="1087" customWidth="1"/>
    <col min="7884" max="7884" width="13.42578125" style="1087" customWidth="1"/>
    <col min="7885" max="7885" width="28.140625" style="1087" customWidth="1"/>
    <col min="7886" max="7886" width="11" style="1087" customWidth="1"/>
    <col min="7887" max="7887" width="14.42578125" style="1087" customWidth="1"/>
    <col min="7888" max="7888" width="4.140625" style="1087" customWidth="1"/>
    <col min="7889" max="7890" width="11" style="1087" customWidth="1"/>
    <col min="7891" max="7891" width="14.42578125" style="1087" customWidth="1"/>
    <col min="7892" max="7892" width="4.140625" style="1087" customWidth="1"/>
    <col min="7893" max="7893" width="14.42578125" style="1087" customWidth="1"/>
    <col min="7894" max="8115" width="10.85546875" style="1087"/>
    <col min="8116" max="8116" width="43.5703125" style="1087" customWidth="1"/>
    <col min="8117" max="8117" width="6.5703125" style="1087" customWidth="1"/>
    <col min="8118" max="8118" width="10.85546875" style="1087" customWidth="1"/>
    <col min="8119" max="8119" width="9.42578125" style="1087" customWidth="1"/>
    <col min="8120" max="8120" width="5" style="1087" customWidth="1"/>
    <col min="8121" max="8122" width="1.42578125" style="1087" customWidth="1"/>
    <col min="8123" max="8123" width="30.5703125" style="1087" customWidth="1"/>
    <col min="8124" max="8124" width="4.5703125" style="1087" customWidth="1"/>
    <col min="8125" max="8125" width="19.42578125" style="1087" customWidth="1"/>
    <col min="8126" max="8130" width="11" style="1087" customWidth="1"/>
    <col min="8131" max="8131" width="25.85546875" style="1087" customWidth="1"/>
    <col min="8132" max="8137" width="11" style="1087" customWidth="1"/>
    <col min="8138" max="8138" width="14.42578125" style="1087" customWidth="1"/>
    <col min="8139" max="8139" width="4.140625" style="1087" customWidth="1"/>
    <col min="8140" max="8140" width="13.42578125" style="1087" customWidth="1"/>
    <col min="8141" max="8141" width="28.140625" style="1087" customWidth="1"/>
    <col min="8142" max="8142" width="11" style="1087" customWidth="1"/>
    <col min="8143" max="8143" width="14.42578125" style="1087" customWidth="1"/>
    <col min="8144" max="8144" width="4.140625" style="1087" customWidth="1"/>
    <col min="8145" max="8146" width="11" style="1087" customWidth="1"/>
    <col min="8147" max="8147" width="14.42578125" style="1087" customWidth="1"/>
    <col min="8148" max="8148" width="4.140625" style="1087" customWidth="1"/>
    <col min="8149" max="8149" width="14.42578125" style="1087" customWidth="1"/>
    <col min="8150" max="8371" width="10.85546875" style="1087"/>
    <col min="8372" max="8372" width="43.5703125" style="1087" customWidth="1"/>
    <col min="8373" max="8373" width="6.5703125" style="1087" customWidth="1"/>
    <col min="8374" max="8374" width="10.85546875" style="1087" customWidth="1"/>
    <col min="8375" max="8375" width="9.42578125" style="1087" customWidth="1"/>
    <col min="8376" max="8376" width="5" style="1087" customWidth="1"/>
    <col min="8377" max="8378" width="1.42578125" style="1087" customWidth="1"/>
    <col min="8379" max="8379" width="30.5703125" style="1087" customWidth="1"/>
    <col min="8380" max="8380" width="4.5703125" style="1087" customWidth="1"/>
    <col min="8381" max="8381" width="19.42578125" style="1087" customWidth="1"/>
    <col min="8382" max="8386" width="11" style="1087" customWidth="1"/>
    <col min="8387" max="8387" width="25.85546875" style="1087" customWidth="1"/>
    <col min="8388" max="8393" width="11" style="1087" customWidth="1"/>
    <col min="8394" max="8394" width="14.42578125" style="1087" customWidth="1"/>
    <col min="8395" max="8395" width="4.140625" style="1087" customWidth="1"/>
    <col min="8396" max="8396" width="13.42578125" style="1087" customWidth="1"/>
    <col min="8397" max="8397" width="28.140625" style="1087" customWidth="1"/>
    <col min="8398" max="8398" width="11" style="1087" customWidth="1"/>
    <col min="8399" max="8399" width="14.42578125" style="1087" customWidth="1"/>
    <col min="8400" max="8400" width="4.140625" style="1087" customWidth="1"/>
    <col min="8401" max="8402" width="11" style="1087" customWidth="1"/>
    <col min="8403" max="8403" width="14.42578125" style="1087" customWidth="1"/>
    <col min="8404" max="8404" width="4.140625" style="1087" customWidth="1"/>
    <col min="8405" max="8405" width="14.42578125" style="1087" customWidth="1"/>
    <col min="8406" max="8627" width="10.85546875" style="1087"/>
    <col min="8628" max="8628" width="43.5703125" style="1087" customWidth="1"/>
    <col min="8629" max="8629" width="6.5703125" style="1087" customWidth="1"/>
    <col min="8630" max="8630" width="10.85546875" style="1087" customWidth="1"/>
    <col min="8631" max="8631" width="9.42578125" style="1087" customWidth="1"/>
    <col min="8632" max="8632" width="5" style="1087" customWidth="1"/>
    <col min="8633" max="8634" width="1.42578125" style="1087" customWidth="1"/>
    <col min="8635" max="8635" width="30.5703125" style="1087" customWidth="1"/>
    <col min="8636" max="8636" width="4.5703125" style="1087" customWidth="1"/>
    <col min="8637" max="8637" width="19.42578125" style="1087" customWidth="1"/>
    <col min="8638" max="8642" width="11" style="1087" customWidth="1"/>
    <col min="8643" max="8643" width="25.85546875" style="1087" customWidth="1"/>
    <col min="8644" max="8649" width="11" style="1087" customWidth="1"/>
    <col min="8650" max="8650" width="14.42578125" style="1087" customWidth="1"/>
    <col min="8651" max="8651" width="4.140625" style="1087" customWidth="1"/>
    <col min="8652" max="8652" width="13.42578125" style="1087" customWidth="1"/>
    <col min="8653" max="8653" width="28.140625" style="1087" customWidth="1"/>
    <col min="8654" max="8654" width="11" style="1087" customWidth="1"/>
    <col min="8655" max="8655" width="14.42578125" style="1087" customWidth="1"/>
    <col min="8656" max="8656" width="4.140625" style="1087" customWidth="1"/>
    <col min="8657" max="8658" width="11" style="1087" customWidth="1"/>
    <col min="8659" max="8659" width="14.42578125" style="1087" customWidth="1"/>
    <col min="8660" max="8660" width="4.140625" style="1087" customWidth="1"/>
    <col min="8661" max="8661" width="14.42578125" style="1087" customWidth="1"/>
    <col min="8662" max="8883" width="10.85546875" style="1087"/>
    <col min="8884" max="8884" width="43.5703125" style="1087" customWidth="1"/>
    <col min="8885" max="8885" width="6.5703125" style="1087" customWidth="1"/>
    <col min="8886" max="8886" width="10.85546875" style="1087" customWidth="1"/>
    <col min="8887" max="8887" width="9.42578125" style="1087" customWidth="1"/>
    <col min="8888" max="8888" width="5" style="1087" customWidth="1"/>
    <col min="8889" max="8890" width="1.42578125" style="1087" customWidth="1"/>
    <col min="8891" max="8891" width="30.5703125" style="1087" customWidth="1"/>
    <col min="8892" max="8892" width="4.5703125" style="1087" customWidth="1"/>
    <col min="8893" max="8893" width="19.42578125" style="1087" customWidth="1"/>
    <col min="8894" max="8898" width="11" style="1087" customWidth="1"/>
    <col min="8899" max="8899" width="25.85546875" style="1087" customWidth="1"/>
    <col min="8900" max="8905" width="11" style="1087" customWidth="1"/>
    <col min="8906" max="8906" width="14.42578125" style="1087" customWidth="1"/>
    <col min="8907" max="8907" width="4.140625" style="1087" customWidth="1"/>
    <col min="8908" max="8908" width="13.42578125" style="1087" customWidth="1"/>
    <col min="8909" max="8909" width="28.140625" style="1087" customWidth="1"/>
    <col min="8910" max="8910" width="11" style="1087" customWidth="1"/>
    <col min="8911" max="8911" width="14.42578125" style="1087" customWidth="1"/>
    <col min="8912" max="8912" width="4.140625" style="1087" customWidth="1"/>
    <col min="8913" max="8914" width="11" style="1087" customWidth="1"/>
    <col min="8915" max="8915" width="14.42578125" style="1087" customWidth="1"/>
    <col min="8916" max="8916" width="4.140625" style="1087" customWidth="1"/>
    <col min="8917" max="8917" width="14.42578125" style="1087" customWidth="1"/>
    <col min="8918" max="9139" width="10.85546875" style="1087"/>
    <col min="9140" max="9140" width="43.5703125" style="1087" customWidth="1"/>
    <col min="9141" max="9141" width="6.5703125" style="1087" customWidth="1"/>
    <col min="9142" max="9142" width="10.85546875" style="1087" customWidth="1"/>
    <col min="9143" max="9143" width="9.42578125" style="1087" customWidth="1"/>
    <col min="9144" max="9144" width="5" style="1087" customWidth="1"/>
    <col min="9145" max="9146" width="1.42578125" style="1087" customWidth="1"/>
    <col min="9147" max="9147" width="30.5703125" style="1087" customWidth="1"/>
    <col min="9148" max="9148" width="4.5703125" style="1087" customWidth="1"/>
    <col min="9149" max="9149" width="19.42578125" style="1087" customWidth="1"/>
    <col min="9150" max="9154" width="11" style="1087" customWidth="1"/>
    <col min="9155" max="9155" width="25.85546875" style="1087" customWidth="1"/>
    <col min="9156" max="9161" width="11" style="1087" customWidth="1"/>
    <col min="9162" max="9162" width="14.42578125" style="1087" customWidth="1"/>
    <col min="9163" max="9163" width="4.140625" style="1087" customWidth="1"/>
    <col min="9164" max="9164" width="13.42578125" style="1087" customWidth="1"/>
    <col min="9165" max="9165" width="28.140625" style="1087" customWidth="1"/>
    <col min="9166" max="9166" width="11" style="1087" customWidth="1"/>
    <col min="9167" max="9167" width="14.42578125" style="1087" customWidth="1"/>
    <col min="9168" max="9168" width="4.140625" style="1087" customWidth="1"/>
    <col min="9169" max="9170" width="11" style="1087" customWidth="1"/>
    <col min="9171" max="9171" width="14.42578125" style="1087" customWidth="1"/>
    <col min="9172" max="9172" width="4.140625" style="1087" customWidth="1"/>
    <col min="9173" max="9173" width="14.42578125" style="1087" customWidth="1"/>
    <col min="9174" max="9395" width="10.85546875" style="1087"/>
    <col min="9396" max="9396" width="43.5703125" style="1087" customWidth="1"/>
    <col min="9397" max="9397" width="6.5703125" style="1087" customWidth="1"/>
    <col min="9398" max="9398" width="10.85546875" style="1087" customWidth="1"/>
    <col min="9399" max="9399" width="9.42578125" style="1087" customWidth="1"/>
    <col min="9400" max="9400" width="5" style="1087" customWidth="1"/>
    <col min="9401" max="9402" width="1.42578125" style="1087" customWidth="1"/>
    <col min="9403" max="9403" width="30.5703125" style="1087" customWidth="1"/>
    <col min="9404" max="9404" width="4.5703125" style="1087" customWidth="1"/>
    <col min="9405" max="9405" width="19.42578125" style="1087" customWidth="1"/>
    <col min="9406" max="9410" width="11" style="1087" customWidth="1"/>
    <col min="9411" max="9411" width="25.85546875" style="1087" customWidth="1"/>
    <col min="9412" max="9417" width="11" style="1087" customWidth="1"/>
    <col min="9418" max="9418" width="14.42578125" style="1087" customWidth="1"/>
    <col min="9419" max="9419" width="4.140625" style="1087" customWidth="1"/>
    <col min="9420" max="9420" width="13.42578125" style="1087" customWidth="1"/>
    <col min="9421" max="9421" width="28.140625" style="1087" customWidth="1"/>
    <col min="9422" max="9422" width="11" style="1087" customWidth="1"/>
    <col min="9423" max="9423" width="14.42578125" style="1087" customWidth="1"/>
    <col min="9424" max="9424" width="4.140625" style="1087" customWidth="1"/>
    <col min="9425" max="9426" width="11" style="1087" customWidth="1"/>
    <col min="9427" max="9427" width="14.42578125" style="1087" customWidth="1"/>
    <col min="9428" max="9428" width="4.140625" style="1087" customWidth="1"/>
    <col min="9429" max="9429" width="14.42578125" style="1087" customWidth="1"/>
    <col min="9430" max="9651" width="10.85546875" style="1087"/>
    <col min="9652" max="9652" width="43.5703125" style="1087" customWidth="1"/>
    <col min="9653" max="9653" width="6.5703125" style="1087" customWidth="1"/>
    <col min="9654" max="9654" width="10.85546875" style="1087" customWidth="1"/>
    <col min="9655" max="9655" width="9.42578125" style="1087" customWidth="1"/>
    <col min="9656" max="9656" width="5" style="1087" customWidth="1"/>
    <col min="9657" max="9658" width="1.42578125" style="1087" customWidth="1"/>
    <col min="9659" max="9659" width="30.5703125" style="1087" customWidth="1"/>
    <col min="9660" max="9660" width="4.5703125" style="1087" customWidth="1"/>
    <col min="9661" max="9661" width="19.42578125" style="1087" customWidth="1"/>
    <col min="9662" max="9666" width="11" style="1087" customWidth="1"/>
    <col min="9667" max="9667" width="25.85546875" style="1087" customWidth="1"/>
    <col min="9668" max="9673" width="11" style="1087" customWidth="1"/>
    <col min="9674" max="9674" width="14.42578125" style="1087" customWidth="1"/>
    <col min="9675" max="9675" width="4.140625" style="1087" customWidth="1"/>
    <col min="9676" max="9676" width="13.42578125" style="1087" customWidth="1"/>
    <col min="9677" max="9677" width="28.140625" style="1087" customWidth="1"/>
    <col min="9678" max="9678" width="11" style="1087" customWidth="1"/>
    <col min="9679" max="9679" width="14.42578125" style="1087" customWidth="1"/>
    <col min="9680" max="9680" width="4.140625" style="1087" customWidth="1"/>
    <col min="9681" max="9682" width="11" style="1087" customWidth="1"/>
    <col min="9683" max="9683" width="14.42578125" style="1087" customWidth="1"/>
    <col min="9684" max="9684" width="4.140625" style="1087" customWidth="1"/>
    <col min="9685" max="9685" width="14.42578125" style="1087" customWidth="1"/>
    <col min="9686" max="9907" width="10.85546875" style="1087"/>
    <col min="9908" max="9908" width="43.5703125" style="1087" customWidth="1"/>
    <col min="9909" max="9909" width="6.5703125" style="1087" customWidth="1"/>
    <col min="9910" max="9910" width="10.85546875" style="1087" customWidth="1"/>
    <col min="9911" max="9911" width="9.42578125" style="1087" customWidth="1"/>
    <col min="9912" max="9912" width="5" style="1087" customWidth="1"/>
    <col min="9913" max="9914" width="1.42578125" style="1087" customWidth="1"/>
    <col min="9915" max="9915" width="30.5703125" style="1087" customWidth="1"/>
    <col min="9916" max="9916" width="4.5703125" style="1087" customWidth="1"/>
    <col min="9917" max="9917" width="19.42578125" style="1087" customWidth="1"/>
    <col min="9918" max="9922" width="11" style="1087" customWidth="1"/>
    <col min="9923" max="9923" width="25.85546875" style="1087" customWidth="1"/>
    <col min="9924" max="9929" width="11" style="1087" customWidth="1"/>
    <col min="9930" max="9930" width="14.42578125" style="1087" customWidth="1"/>
    <col min="9931" max="9931" width="4.140625" style="1087" customWidth="1"/>
    <col min="9932" max="9932" width="13.42578125" style="1087" customWidth="1"/>
    <col min="9933" max="9933" width="28.140625" style="1087" customWidth="1"/>
    <col min="9934" max="9934" width="11" style="1087" customWidth="1"/>
    <col min="9935" max="9935" width="14.42578125" style="1087" customWidth="1"/>
    <col min="9936" max="9936" width="4.140625" style="1087" customWidth="1"/>
    <col min="9937" max="9938" width="11" style="1087" customWidth="1"/>
    <col min="9939" max="9939" width="14.42578125" style="1087" customWidth="1"/>
    <col min="9940" max="9940" width="4.140625" style="1087" customWidth="1"/>
    <col min="9941" max="9941" width="14.42578125" style="1087" customWidth="1"/>
    <col min="9942" max="10163" width="10.85546875" style="1087"/>
    <col min="10164" max="10164" width="43.5703125" style="1087" customWidth="1"/>
    <col min="10165" max="10165" width="6.5703125" style="1087" customWidth="1"/>
    <col min="10166" max="10166" width="10.85546875" style="1087" customWidth="1"/>
    <col min="10167" max="10167" width="9.42578125" style="1087" customWidth="1"/>
    <col min="10168" max="10168" width="5" style="1087" customWidth="1"/>
    <col min="10169" max="10170" width="1.42578125" style="1087" customWidth="1"/>
    <col min="10171" max="10171" width="30.5703125" style="1087" customWidth="1"/>
    <col min="10172" max="10172" width="4.5703125" style="1087" customWidth="1"/>
    <col min="10173" max="10173" width="19.42578125" style="1087" customWidth="1"/>
    <col min="10174" max="10178" width="11" style="1087" customWidth="1"/>
    <col min="10179" max="10179" width="25.85546875" style="1087" customWidth="1"/>
    <col min="10180" max="10185" width="11" style="1087" customWidth="1"/>
    <col min="10186" max="10186" width="14.42578125" style="1087" customWidth="1"/>
    <col min="10187" max="10187" width="4.140625" style="1087" customWidth="1"/>
    <col min="10188" max="10188" width="13.42578125" style="1087" customWidth="1"/>
    <col min="10189" max="10189" width="28.140625" style="1087" customWidth="1"/>
    <col min="10190" max="10190" width="11" style="1087" customWidth="1"/>
    <col min="10191" max="10191" width="14.42578125" style="1087" customWidth="1"/>
    <col min="10192" max="10192" width="4.140625" style="1087" customWidth="1"/>
    <col min="10193" max="10194" width="11" style="1087" customWidth="1"/>
    <col min="10195" max="10195" width="14.42578125" style="1087" customWidth="1"/>
    <col min="10196" max="10196" width="4.140625" style="1087" customWidth="1"/>
    <col min="10197" max="10197" width="14.42578125" style="1087" customWidth="1"/>
    <col min="10198" max="10419" width="10.85546875" style="1087"/>
    <col min="10420" max="10420" width="43.5703125" style="1087" customWidth="1"/>
    <col min="10421" max="10421" width="6.5703125" style="1087" customWidth="1"/>
    <col min="10422" max="10422" width="10.85546875" style="1087" customWidth="1"/>
    <col min="10423" max="10423" width="9.42578125" style="1087" customWidth="1"/>
    <col min="10424" max="10424" width="5" style="1087" customWidth="1"/>
    <col min="10425" max="10426" width="1.42578125" style="1087" customWidth="1"/>
    <col min="10427" max="10427" width="30.5703125" style="1087" customWidth="1"/>
    <col min="10428" max="10428" width="4.5703125" style="1087" customWidth="1"/>
    <col min="10429" max="10429" width="19.42578125" style="1087" customWidth="1"/>
    <col min="10430" max="10434" width="11" style="1087" customWidth="1"/>
    <col min="10435" max="10435" width="25.85546875" style="1087" customWidth="1"/>
    <col min="10436" max="10441" width="11" style="1087" customWidth="1"/>
    <col min="10442" max="10442" width="14.42578125" style="1087" customWidth="1"/>
    <col min="10443" max="10443" width="4.140625" style="1087" customWidth="1"/>
    <col min="10444" max="10444" width="13.42578125" style="1087" customWidth="1"/>
    <col min="10445" max="10445" width="28.140625" style="1087" customWidth="1"/>
    <col min="10446" max="10446" width="11" style="1087" customWidth="1"/>
    <col min="10447" max="10447" width="14.42578125" style="1087" customWidth="1"/>
    <col min="10448" max="10448" width="4.140625" style="1087" customWidth="1"/>
    <col min="10449" max="10450" width="11" style="1087" customWidth="1"/>
    <col min="10451" max="10451" width="14.42578125" style="1087" customWidth="1"/>
    <col min="10452" max="10452" width="4.140625" style="1087" customWidth="1"/>
    <col min="10453" max="10453" width="14.42578125" style="1087" customWidth="1"/>
    <col min="10454" max="10675" width="10.85546875" style="1087"/>
    <col min="10676" max="10676" width="43.5703125" style="1087" customWidth="1"/>
    <col min="10677" max="10677" width="6.5703125" style="1087" customWidth="1"/>
    <col min="10678" max="10678" width="10.85546875" style="1087" customWidth="1"/>
    <col min="10679" max="10679" width="9.42578125" style="1087" customWidth="1"/>
    <col min="10680" max="10680" width="5" style="1087" customWidth="1"/>
    <col min="10681" max="10682" width="1.42578125" style="1087" customWidth="1"/>
    <col min="10683" max="10683" width="30.5703125" style="1087" customWidth="1"/>
    <col min="10684" max="10684" width="4.5703125" style="1087" customWidth="1"/>
    <col min="10685" max="10685" width="19.42578125" style="1087" customWidth="1"/>
    <col min="10686" max="10690" width="11" style="1087" customWidth="1"/>
    <col min="10691" max="10691" width="25.85546875" style="1087" customWidth="1"/>
    <col min="10692" max="10697" width="11" style="1087" customWidth="1"/>
    <col min="10698" max="10698" width="14.42578125" style="1087" customWidth="1"/>
    <col min="10699" max="10699" width="4.140625" style="1087" customWidth="1"/>
    <col min="10700" max="10700" width="13.42578125" style="1087" customWidth="1"/>
    <col min="10701" max="10701" width="28.140625" style="1087" customWidth="1"/>
    <col min="10702" max="10702" width="11" style="1087" customWidth="1"/>
    <col min="10703" max="10703" width="14.42578125" style="1087" customWidth="1"/>
    <col min="10704" max="10704" width="4.140625" style="1087" customWidth="1"/>
    <col min="10705" max="10706" width="11" style="1087" customWidth="1"/>
    <col min="10707" max="10707" width="14.42578125" style="1087" customWidth="1"/>
    <col min="10708" max="10708" width="4.140625" style="1087" customWidth="1"/>
    <col min="10709" max="10709" width="14.42578125" style="1087" customWidth="1"/>
    <col min="10710" max="10931" width="10.85546875" style="1087"/>
    <col min="10932" max="10932" width="43.5703125" style="1087" customWidth="1"/>
    <col min="10933" max="10933" width="6.5703125" style="1087" customWidth="1"/>
    <col min="10934" max="10934" width="10.85546875" style="1087" customWidth="1"/>
    <col min="10935" max="10935" width="9.42578125" style="1087" customWidth="1"/>
    <col min="10936" max="10936" width="5" style="1087" customWidth="1"/>
    <col min="10937" max="10938" width="1.42578125" style="1087" customWidth="1"/>
    <col min="10939" max="10939" width="30.5703125" style="1087" customWidth="1"/>
    <col min="10940" max="10940" width="4.5703125" style="1087" customWidth="1"/>
    <col min="10941" max="10941" width="19.42578125" style="1087" customWidth="1"/>
    <col min="10942" max="10946" width="11" style="1087" customWidth="1"/>
    <col min="10947" max="10947" width="25.85546875" style="1087" customWidth="1"/>
    <col min="10948" max="10953" width="11" style="1087" customWidth="1"/>
    <col min="10954" max="10954" width="14.42578125" style="1087" customWidth="1"/>
    <col min="10955" max="10955" width="4.140625" style="1087" customWidth="1"/>
    <col min="10956" max="10956" width="13.42578125" style="1087" customWidth="1"/>
    <col min="10957" max="10957" width="28.140625" style="1087" customWidth="1"/>
    <col min="10958" max="10958" width="11" style="1087" customWidth="1"/>
    <col min="10959" max="10959" width="14.42578125" style="1087" customWidth="1"/>
    <col min="10960" max="10960" width="4.140625" style="1087" customWidth="1"/>
    <col min="10961" max="10962" width="11" style="1087" customWidth="1"/>
    <col min="10963" max="10963" width="14.42578125" style="1087" customWidth="1"/>
    <col min="10964" max="10964" width="4.140625" style="1087" customWidth="1"/>
    <col min="10965" max="10965" width="14.42578125" style="1087" customWidth="1"/>
    <col min="10966" max="11187" width="10.85546875" style="1087"/>
    <col min="11188" max="11188" width="43.5703125" style="1087" customWidth="1"/>
    <col min="11189" max="11189" width="6.5703125" style="1087" customWidth="1"/>
    <col min="11190" max="11190" width="10.85546875" style="1087" customWidth="1"/>
    <col min="11191" max="11191" width="9.42578125" style="1087" customWidth="1"/>
    <col min="11192" max="11192" width="5" style="1087" customWidth="1"/>
    <col min="11193" max="11194" width="1.42578125" style="1087" customWidth="1"/>
    <col min="11195" max="11195" width="30.5703125" style="1087" customWidth="1"/>
    <col min="11196" max="11196" width="4.5703125" style="1087" customWidth="1"/>
    <col min="11197" max="11197" width="19.42578125" style="1087" customWidth="1"/>
    <col min="11198" max="11202" width="11" style="1087" customWidth="1"/>
    <col min="11203" max="11203" width="25.85546875" style="1087" customWidth="1"/>
    <col min="11204" max="11209" width="11" style="1087" customWidth="1"/>
    <col min="11210" max="11210" width="14.42578125" style="1087" customWidth="1"/>
    <col min="11211" max="11211" width="4.140625" style="1087" customWidth="1"/>
    <col min="11212" max="11212" width="13.42578125" style="1087" customWidth="1"/>
    <col min="11213" max="11213" width="28.140625" style="1087" customWidth="1"/>
    <col min="11214" max="11214" width="11" style="1087" customWidth="1"/>
    <col min="11215" max="11215" width="14.42578125" style="1087" customWidth="1"/>
    <col min="11216" max="11216" width="4.140625" style="1087" customWidth="1"/>
    <col min="11217" max="11218" width="11" style="1087" customWidth="1"/>
    <col min="11219" max="11219" width="14.42578125" style="1087" customWidth="1"/>
    <col min="11220" max="11220" width="4.140625" style="1087" customWidth="1"/>
    <col min="11221" max="11221" width="14.42578125" style="1087" customWidth="1"/>
    <col min="11222" max="11443" width="10.85546875" style="1087"/>
    <col min="11444" max="11444" width="43.5703125" style="1087" customWidth="1"/>
    <col min="11445" max="11445" width="6.5703125" style="1087" customWidth="1"/>
    <col min="11446" max="11446" width="10.85546875" style="1087" customWidth="1"/>
    <col min="11447" max="11447" width="9.42578125" style="1087" customWidth="1"/>
    <col min="11448" max="11448" width="5" style="1087" customWidth="1"/>
    <col min="11449" max="11450" width="1.42578125" style="1087" customWidth="1"/>
    <col min="11451" max="11451" width="30.5703125" style="1087" customWidth="1"/>
    <col min="11452" max="11452" width="4.5703125" style="1087" customWidth="1"/>
    <col min="11453" max="11453" width="19.42578125" style="1087" customWidth="1"/>
    <col min="11454" max="11458" width="11" style="1087" customWidth="1"/>
    <col min="11459" max="11459" width="25.85546875" style="1087" customWidth="1"/>
    <col min="11460" max="11465" width="11" style="1087" customWidth="1"/>
    <col min="11466" max="11466" width="14.42578125" style="1087" customWidth="1"/>
    <col min="11467" max="11467" width="4.140625" style="1087" customWidth="1"/>
    <col min="11468" max="11468" width="13.42578125" style="1087" customWidth="1"/>
    <col min="11469" max="11469" width="28.140625" style="1087" customWidth="1"/>
    <col min="11470" max="11470" width="11" style="1087" customWidth="1"/>
    <col min="11471" max="11471" width="14.42578125" style="1087" customWidth="1"/>
    <col min="11472" max="11472" width="4.140625" style="1087" customWidth="1"/>
    <col min="11473" max="11474" width="11" style="1087" customWidth="1"/>
    <col min="11475" max="11475" width="14.42578125" style="1087" customWidth="1"/>
    <col min="11476" max="11476" width="4.140625" style="1087" customWidth="1"/>
    <col min="11477" max="11477" width="14.42578125" style="1087" customWidth="1"/>
    <col min="11478" max="11699" width="10.85546875" style="1087"/>
    <col min="11700" max="11700" width="43.5703125" style="1087" customWidth="1"/>
    <col min="11701" max="11701" width="6.5703125" style="1087" customWidth="1"/>
    <col min="11702" max="11702" width="10.85546875" style="1087" customWidth="1"/>
    <col min="11703" max="11703" width="9.42578125" style="1087" customWidth="1"/>
    <col min="11704" max="11704" width="5" style="1087" customWidth="1"/>
    <col min="11705" max="11706" width="1.42578125" style="1087" customWidth="1"/>
    <col min="11707" max="11707" width="30.5703125" style="1087" customWidth="1"/>
    <col min="11708" max="11708" width="4.5703125" style="1087" customWidth="1"/>
    <col min="11709" max="11709" width="19.42578125" style="1087" customWidth="1"/>
    <col min="11710" max="11714" width="11" style="1087" customWidth="1"/>
    <col min="11715" max="11715" width="25.85546875" style="1087" customWidth="1"/>
    <col min="11716" max="11721" width="11" style="1087" customWidth="1"/>
    <col min="11722" max="11722" width="14.42578125" style="1087" customWidth="1"/>
    <col min="11723" max="11723" width="4.140625" style="1087" customWidth="1"/>
    <col min="11724" max="11724" width="13.42578125" style="1087" customWidth="1"/>
    <col min="11725" max="11725" width="28.140625" style="1087" customWidth="1"/>
    <col min="11726" max="11726" width="11" style="1087" customWidth="1"/>
    <col min="11727" max="11727" width="14.42578125" style="1087" customWidth="1"/>
    <col min="11728" max="11728" width="4.140625" style="1087" customWidth="1"/>
    <col min="11729" max="11730" width="11" style="1087" customWidth="1"/>
    <col min="11731" max="11731" width="14.42578125" style="1087" customWidth="1"/>
    <col min="11732" max="11732" width="4.140625" style="1087" customWidth="1"/>
    <col min="11733" max="11733" width="14.42578125" style="1087" customWidth="1"/>
    <col min="11734" max="11955" width="10.85546875" style="1087"/>
    <col min="11956" max="11956" width="43.5703125" style="1087" customWidth="1"/>
    <col min="11957" max="11957" width="6.5703125" style="1087" customWidth="1"/>
    <col min="11958" max="11958" width="10.85546875" style="1087" customWidth="1"/>
    <col min="11959" max="11959" width="9.42578125" style="1087" customWidth="1"/>
    <col min="11960" max="11960" width="5" style="1087" customWidth="1"/>
    <col min="11961" max="11962" width="1.42578125" style="1087" customWidth="1"/>
    <col min="11963" max="11963" width="30.5703125" style="1087" customWidth="1"/>
    <col min="11964" max="11964" width="4.5703125" style="1087" customWidth="1"/>
    <col min="11965" max="11965" width="19.42578125" style="1087" customWidth="1"/>
    <col min="11966" max="11970" width="11" style="1087" customWidth="1"/>
    <col min="11971" max="11971" width="25.85546875" style="1087" customWidth="1"/>
    <col min="11972" max="11977" width="11" style="1087" customWidth="1"/>
    <col min="11978" max="11978" width="14.42578125" style="1087" customWidth="1"/>
    <col min="11979" max="11979" width="4.140625" style="1087" customWidth="1"/>
    <col min="11980" max="11980" width="13.42578125" style="1087" customWidth="1"/>
    <col min="11981" max="11981" width="28.140625" style="1087" customWidth="1"/>
    <col min="11982" max="11982" width="11" style="1087" customWidth="1"/>
    <col min="11983" max="11983" width="14.42578125" style="1087" customWidth="1"/>
    <col min="11984" max="11984" width="4.140625" style="1087" customWidth="1"/>
    <col min="11985" max="11986" width="11" style="1087" customWidth="1"/>
    <col min="11987" max="11987" width="14.42578125" style="1087" customWidth="1"/>
    <col min="11988" max="11988" width="4.140625" style="1087" customWidth="1"/>
    <col min="11989" max="11989" width="14.42578125" style="1087" customWidth="1"/>
    <col min="11990" max="12211" width="10.85546875" style="1087"/>
    <col min="12212" max="12212" width="43.5703125" style="1087" customWidth="1"/>
    <col min="12213" max="12213" width="6.5703125" style="1087" customWidth="1"/>
    <col min="12214" max="12214" width="10.85546875" style="1087" customWidth="1"/>
    <col min="12215" max="12215" width="9.42578125" style="1087" customWidth="1"/>
    <col min="12216" max="12216" width="5" style="1087" customWidth="1"/>
    <col min="12217" max="12218" width="1.42578125" style="1087" customWidth="1"/>
    <col min="12219" max="12219" width="30.5703125" style="1087" customWidth="1"/>
    <col min="12220" max="12220" width="4.5703125" style="1087" customWidth="1"/>
    <col min="12221" max="12221" width="19.42578125" style="1087" customWidth="1"/>
    <col min="12222" max="12226" width="11" style="1087" customWidth="1"/>
    <col min="12227" max="12227" width="25.85546875" style="1087" customWidth="1"/>
    <col min="12228" max="12233" width="11" style="1087" customWidth="1"/>
    <col min="12234" max="12234" width="14.42578125" style="1087" customWidth="1"/>
    <col min="12235" max="12235" width="4.140625" style="1087" customWidth="1"/>
    <col min="12236" max="12236" width="13.42578125" style="1087" customWidth="1"/>
    <col min="12237" max="12237" width="28.140625" style="1087" customWidth="1"/>
    <col min="12238" max="12238" width="11" style="1087" customWidth="1"/>
    <col min="12239" max="12239" width="14.42578125" style="1087" customWidth="1"/>
    <col min="12240" max="12240" width="4.140625" style="1087" customWidth="1"/>
    <col min="12241" max="12242" width="11" style="1087" customWidth="1"/>
    <col min="12243" max="12243" width="14.42578125" style="1087" customWidth="1"/>
    <col min="12244" max="12244" width="4.140625" style="1087" customWidth="1"/>
    <col min="12245" max="12245" width="14.42578125" style="1087" customWidth="1"/>
    <col min="12246" max="12467" width="10.85546875" style="1087"/>
    <col min="12468" max="12468" width="43.5703125" style="1087" customWidth="1"/>
    <col min="12469" max="12469" width="6.5703125" style="1087" customWidth="1"/>
    <col min="12470" max="12470" width="10.85546875" style="1087" customWidth="1"/>
    <col min="12471" max="12471" width="9.42578125" style="1087" customWidth="1"/>
    <col min="12472" max="12472" width="5" style="1087" customWidth="1"/>
    <col min="12473" max="12474" width="1.42578125" style="1087" customWidth="1"/>
    <col min="12475" max="12475" width="30.5703125" style="1087" customWidth="1"/>
    <col min="12476" max="12476" width="4.5703125" style="1087" customWidth="1"/>
    <col min="12477" max="12477" width="19.42578125" style="1087" customWidth="1"/>
    <col min="12478" max="12482" width="11" style="1087" customWidth="1"/>
    <col min="12483" max="12483" width="25.85546875" style="1087" customWidth="1"/>
    <col min="12484" max="12489" width="11" style="1087" customWidth="1"/>
    <col min="12490" max="12490" width="14.42578125" style="1087" customWidth="1"/>
    <col min="12491" max="12491" width="4.140625" style="1087" customWidth="1"/>
    <col min="12492" max="12492" width="13.42578125" style="1087" customWidth="1"/>
    <col min="12493" max="12493" width="28.140625" style="1087" customWidth="1"/>
    <col min="12494" max="12494" width="11" style="1087" customWidth="1"/>
    <col min="12495" max="12495" width="14.42578125" style="1087" customWidth="1"/>
    <col min="12496" max="12496" width="4.140625" style="1087" customWidth="1"/>
    <col min="12497" max="12498" width="11" style="1087" customWidth="1"/>
    <col min="12499" max="12499" width="14.42578125" style="1087" customWidth="1"/>
    <col min="12500" max="12500" width="4.140625" style="1087" customWidth="1"/>
    <col min="12501" max="12501" width="14.42578125" style="1087" customWidth="1"/>
    <col min="12502" max="12723" width="10.85546875" style="1087"/>
    <col min="12724" max="12724" width="43.5703125" style="1087" customWidth="1"/>
    <col min="12725" max="12725" width="6.5703125" style="1087" customWidth="1"/>
    <col min="12726" max="12726" width="10.85546875" style="1087" customWidth="1"/>
    <col min="12727" max="12727" width="9.42578125" style="1087" customWidth="1"/>
    <col min="12728" max="12728" width="5" style="1087" customWidth="1"/>
    <col min="12729" max="12730" width="1.42578125" style="1087" customWidth="1"/>
    <col min="12731" max="12731" width="30.5703125" style="1087" customWidth="1"/>
    <col min="12732" max="12732" width="4.5703125" style="1087" customWidth="1"/>
    <col min="12733" max="12733" width="19.42578125" style="1087" customWidth="1"/>
    <col min="12734" max="12738" width="11" style="1087" customWidth="1"/>
    <col min="12739" max="12739" width="25.85546875" style="1087" customWidth="1"/>
    <col min="12740" max="12745" width="11" style="1087" customWidth="1"/>
    <col min="12746" max="12746" width="14.42578125" style="1087" customWidth="1"/>
    <col min="12747" max="12747" width="4.140625" style="1087" customWidth="1"/>
    <col min="12748" max="12748" width="13.42578125" style="1087" customWidth="1"/>
    <col min="12749" max="12749" width="28.140625" style="1087" customWidth="1"/>
    <col min="12750" max="12750" width="11" style="1087" customWidth="1"/>
    <col min="12751" max="12751" width="14.42578125" style="1087" customWidth="1"/>
    <col min="12752" max="12752" width="4.140625" style="1087" customWidth="1"/>
    <col min="12753" max="12754" width="11" style="1087" customWidth="1"/>
    <col min="12755" max="12755" width="14.42578125" style="1087" customWidth="1"/>
    <col min="12756" max="12756" width="4.140625" style="1087" customWidth="1"/>
    <col min="12757" max="12757" width="14.42578125" style="1087" customWidth="1"/>
    <col min="12758" max="12979" width="10.85546875" style="1087"/>
    <col min="12980" max="12980" width="43.5703125" style="1087" customWidth="1"/>
    <col min="12981" max="12981" width="6.5703125" style="1087" customWidth="1"/>
    <col min="12982" max="12982" width="10.85546875" style="1087" customWidth="1"/>
    <col min="12983" max="12983" width="9.42578125" style="1087" customWidth="1"/>
    <col min="12984" max="12984" width="5" style="1087" customWidth="1"/>
    <col min="12985" max="12986" width="1.42578125" style="1087" customWidth="1"/>
    <col min="12987" max="12987" width="30.5703125" style="1087" customWidth="1"/>
    <col min="12988" max="12988" width="4.5703125" style="1087" customWidth="1"/>
    <col min="12989" max="12989" width="19.42578125" style="1087" customWidth="1"/>
    <col min="12990" max="12994" width="11" style="1087" customWidth="1"/>
    <col min="12995" max="12995" width="25.85546875" style="1087" customWidth="1"/>
    <col min="12996" max="13001" width="11" style="1087" customWidth="1"/>
    <col min="13002" max="13002" width="14.42578125" style="1087" customWidth="1"/>
    <col min="13003" max="13003" width="4.140625" style="1087" customWidth="1"/>
    <col min="13004" max="13004" width="13.42578125" style="1087" customWidth="1"/>
    <col min="13005" max="13005" width="28.140625" style="1087" customWidth="1"/>
    <col min="13006" max="13006" width="11" style="1087" customWidth="1"/>
    <col min="13007" max="13007" width="14.42578125" style="1087" customWidth="1"/>
    <col min="13008" max="13008" width="4.140625" style="1087" customWidth="1"/>
    <col min="13009" max="13010" width="11" style="1087" customWidth="1"/>
    <col min="13011" max="13011" width="14.42578125" style="1087" customWidth="1"/>
    <col min="13012" max="13012" width="4.140625" style="1087" customWidth="1"/>
    <col min="13013" max="13013" width="14.42578125" style="1087" customWidth="1"/>
    <col min="13014" max="13235" width="10.85546875" style="1087"/>
    <col min="13236" max="13236" width="43.5703125" style="1087" customWidth="1"/>
    <col min="13237" max="13237" width="6.5703125" style="1087" customWidth="1"/>
    <col min="13238" max="13238" width="10.85546875" style="1087" customWidth="1"/>
    <col min="13239" max="13239" width="9.42578125" style="1087" customWidth="1"/>
    <col min="13240" max="13240" width="5" style="1087" customWidth="1"/>
    <col min="13241" max="13242" width="1.42578125" style="1087" customWidth="1"/>
    <col min="13243" max="13243" width="30.5703125" style="1087" customWidth="1"/>
    <col min="13244" max="13244" width="4.5703125" style="1087" customWidth="1"/>
    <col min="13245" max="13245" width="19.42578125" style="1087" customWidth="1"/>
    <col min="13246" max="13250" width="11" style="1087" customWidth="1"/>
    <col min="13251" max="13251" width="25.85546875" style="1087" customWidth="1"/>
    <col min="13252" max="13257" width="11" style="1087" customWidth="1"/>
    <col min="13258" max="13258" width="14.42578125" style="1087" customWidth="1"/>
    <col min="13259" max="13259" width="4.140625" style="1087" customWidth="1"/>
    <col min="13260" max="13260" width="13.42578125" style="1087" customWidth="1"/>
    <col min="13261" max="13261" width="28.140625" style="1087" customWidth="1"/>
    <col min="13262" max="13262" width="11" style="1087" customWidth="1"/>
    <col min="13263" max="13263" width="14.42578125" style="1087" customWidth="1"/>
    <col min="13264" max="13264" width="4.140625" style="1087" customWidth="1"/>
    <col min="13265" max="13266" width="11" style="1087" customWidth="1"/>
    <col min="13267" max="13267" width="14.42578125" style="1087" customWidth="1"/>
    <col min="13268" max="13268" width="4.140625" style="1087" customWidth="1"/>
    <col min="13269" max="13269" width="14.42578125" style="1087" customWidth="1"/>
    <col min="13270" max="13491" width="10.85546875" style="1087"/>
    <col min="13492" max="13492" width="43.5703125" style="1087" customWidth="1"/>
    <col min="13493" max="13493" width="6.5703125" style="1087" customWidth="1"/>
    <col min="13494" max="13494" width="10.85546875" style="1087" customWidth="1"/>
    <col min="13495" max="13495" width="9.42578125" style="1087" customWidth="1"/>
    <col min="13496" max="13496" width="5" style="1087" customWidth="1"/>
    <col min="13497" max="13498" width="1.42578125" style="1087" customWidth="1"/>
    <col min="13499" max="13499" width="30.5703125" style="1087" customWidth="1"/>
    <col min="13500" max="13500" width="4.5703125" style="1087" customWidth="1"/>
    <col min="13501" max="13501" width="19.42578125" style="1087" customWidth="1"/>
    <col min="13502" max="13506" width="11" style="1087" customWidth="1"/>
    <col min="13507" max="13507" width="25.85546875" style="1087" customWidth="1"/>
    <col min="13508" max="13513" width="11" style="1087" customWidth="1"/>
    <col min="13514" max="13514" width="14.42578125" style="1087" customWidth="1"/>
    <col min="13515" max="13515" width="4.140625" style="1087" customWidth="1"/>
    <col min="13516" max="13516" width="13.42578125" style="1087" customWidth="1"/>
    <col min="13517" max="13517" width="28.140625" style="1087" customWidth="1"/>
    <col min="13518" max="13518" width="11" style="1087" customWidth="1"/>
    <col min="13519" max="13519" width="14.42578125" style="1087" customWidth="1"/>
    <col min="13520" max="13520" width="4.140625" style="1087" customWidth="1"/>
    <col min="13521" max="13522" width="11" style="1087" customWidth="1"/>
    <col min="13523" max="13523" width="14.42578125" style="1087" customWidth="1"/>
    <col min="13524" max="13524" width="4.140625" style="1087" customWidth="1"/>
    <col min="13525" max="13525" width="14.42578125" style="1087" customWidth="1"/>
    <col min="13526" max="13747" width="10.85546875" style="1087"/>
    <col min="13748" max="13748" width="43.5703125" style="1087" customWidth="1"/>
    <col min="13749" max="13749" width="6.5703125" style="1087" customWidth="1"/>
    <col min="13750" max="13750" width="10.85546875" style="1087" customWidth="1"/>
    <col min="13751" max="13751" width="9.42578125" style="1087" customWidth="1"/>
    <col min="13752" max="13752" width="5" style="1087" customWidth="1"/>
    <col min="13753" max="13754" width="1.42578125" style="1087" customWidth="1"/>
    <col min="13755" max="13755" width="30.5703125" style="1087" customWidth="1"/>
    <col min="13756" max="13756" width="4.5703125" style="1087" customWidth="1"/>
    <col min="13757" max="13757" width="19.42578125" style="1087" customWidth="1"/>
    <col min="13758" max="13762" width="11" style="1087" customWidth="1"/>
    <col min="13763" max="13763" width="25.85546875" style="1087" customWidth="1"/>
    <col min="13764" max="13769" width="11" style="1087" customWidth="1"/>
    <col min="13770" max="13770" width="14.42578125" style="1087" customWidth="1"/>
    <col min="13771" max="13771" width="4.140625" style="1087" customWidth="1"/>
    <col min="13772" max="13772" width="13.42578125" style="1087" customWidth="1"/>
    <col min="13773" max="13773" width="28.140625" style="1087" customWidth="1"/>
    <col min="13774" max="13774" width="11" style="1087" customWidth="1"/>
    <col min="13775" max="13775" width="14.42578125" style="1087" customWidth="1"/>
    <col min="13776" max="13776" width="4.140625" style="1087" customWidth="1"/>
    <col min="13777" max="13778" width="11" style="1087" customWidth="1"/>
    <col min="13779" max="13779" width="14.42578125" style="1087" customWidth="1"/>
    <col min="13780" max="13780" width="4.140625" style="1087" customWidth="1"/>
    <col min="13781" max="13781" width="14.42578125" style="1087" customWidth="1"/>
    <col min="13782" max="14003" width="10.85546875" style="1087"/>
    <col min="14004" max="14004" width="43.5703125" style="1087" customWidth="1"/>
    <col min="14005" max="14005" width="6.5703125" style="1087" customWidth="1"/>
    <col min="14006" max="14006" width="10.85546875" style="1087" customWidth="1"/>
    <col min="14007" max="14007" width="9.42578125" style="1087" customWidth="1"/>
    <col min="14008" max="14008" width="5" style="1087" customWidth="1"/>
    <col min="14009" max="14010" width="1.42578125" style="1087" customWidth="1"/>
    <col min="14011" max="14011" width="30.5703125" style="1087" customWidth="1"/>
    <col min="14012" max="14012" width="4.5703125" style="1087" customWidth="1"/>
    <col min="14013" max="14013" width="19.42578125" style="1087" customWidth="1"/>
    <col min="14014" max="14018" width="11" style="1087" customWidth="1"/>
    <col min="14019" max="14019" width="25.85546875" style="1087" customWidth="1"/>
    <col min="14020" max="14025" width="11" style="1087" customWidth="1"/>
    <col min="14026" max="14026" width="14.42578125" style="1087" customWidth="1"/>
    <col min="14027" max="14027" width="4.140625" style="1087" customWidth="1"/>
    <col min="14028" max="14028" width="13.42578125" style="1087" customWidth="1"/>
    <col min="14029" max="14029" width="28.140625" style="1087" customWidth="1"/>
    <col min="14030" max="14030" width="11" style="1087" customWidth="1"/>
    <col min="14031" max="14031" width="14.42578125" style="1087" customWidth="1"/>
    <col min="14032" max="14032" width="4.140625" style="1087" customWidth="1"/>
    <col min="14033" max="14034" width="11" style="1087" customWidth="1"/>
    <col min="14035" max="14035" width="14.42578125" style="1087" customWidth="1"/>
    <col min="14036" max="14036" width="4.140625" style="1087" customWidth="1"/>
    <col min="14037" max="14037" width="14.42578125" style="1087" customWidth="1"/>
    <col min="14038" max="14259" width="10.85546875" style="1087"/>
    <col min="14260" max="14260" width="43.5703125" style="1087" customWidth="1"/>
    <col min="14261" max="14261" width="6.5703125" style="1087" customWidth="1"/>
    <col min="14262" max="14262" width="10.85546875" style="1087" customWidth="1"/>
    <col min="14263" max="14263" width="9.42578125" style="1087" customWidth="1"/>
    <col min="14264" max="14264" width="5" style="1087" customWidth="1"/>
    <col min="14265" max="14266" width="1.42578125" style="1087" customWidth="1"/>
    <col min="14267" max="14267" width="30.5703125" style="1087" customWidth="1"/>
    <col min="14268" max="14268" width="4.5703125" style="1087" customWidth="1"/>
    <col min="14269" max="14269" width="19.42578125" style="1087" customWidth="1"/>
    <col min="14270" max="14274" width="11" style="1087" customWidth="1"/>
    <col min="14275" max="14275" width="25.85546875" style="1087" customWidth="1"/>
    <col min="14276" max="14281" width="11" style="1087" customWidth="1"/>
    <col min="14282" max="14282" width="14.42578125" style="1087" customWidth="1"/>
    <col min="14283" max="14283" width="4.140625" style="1087" customWidth="1"/>
    <col min="14284" max="14284" width="13.42578125" style="1087" customWidth="1"/>
    <col min="14285" max="14285" width="28.140625" style="1087" customWidth="1"/>
    <col min="14286" max="14286" width="11" style="1087" customWidth="1"/>
    <col min="14287" max="14287" width="14.42578125" style="1087" customWidth="1"/>
    <col min="14288" max="14288" width="4.140625" style="1087" customWidth="1"/>
    <col min="14289" max="14290" width="11" style="1087" customWidth="1"/>
    <col min="14291" max="14291" width="14.42578125" style="1087" customWidth="1"/>
    <col min="14292" max="14292" width="4.140625" style="1087" customWidth="1"/>
    <col min="14293" max="14293" width="14.42578125" style="1087" customWidth="1"/>
    <col min="14294" max="14515" width="10.85546875" style="1087"/>
    <col min="14516" max="14516" width="43.5703125" style="1087" customWidth="1"/>
    <col min="14517" max="14517" width="6.5703125" style="1087" customWidth="1"/>
    <col min="14518" max="14518" width="10.85546875" style="1087" customWidth="1"/>
    <col min="14519" max="14519" width="9.42578125" style="1087" customWidth="1"/>
    <col min="14520" max="14520" width="5" style="1087" customWidth="1"/>
    <col min="14521" max="14522" width="1.42578125" style="1087" customWidth="1"/>
    <col min="14523" max="14523" width="30.5703125" style="1087" customWidth="1"/>
    <col min="14524" max="14524" width="4.5703125" style="1087" customWidth="1"/>
    <col min="14525" max="14525" width="19.42578125" style="1087" customWidth="1"/>
    <col min="14526" max="14530" width="11" style="1087" customWidth="1"/>
    <col min="14531" max="14531" width="25.85546875" style="1087" customWidth="1"/>
    <col min="14532" max="14537" width="11" style="1087" customWidth="1"/>
    <col min="14538" max="14538" width="14.42578125" style="1087" customWidth="1"/>
    <col min="14539" max="14539" width="4.140625" style="1087" customWidth="1"/>
    <col min="14540" max="14540" width="13.42578125" style="1087" customWidth="1"/>
    <col min="14541" max="14541" width="28.140625" style="1087" customWidth="1"/>
    <col min="14542" max="14542" width="11" style="1087" customWidth="1"/>
    <col min="14543" max="14543" width="14.42578125" style="1087" customWidth="1"/>
    <col min="14544" max="14544" width="4.140625" style="1087" customWidth="1"/>
    <col min="14545" max="14546" width="11" style="1087" customWidth="1"/>
    <col min="14547" max="14547" width="14.42578125" style="1087" customWidth="1"/>
    <col min="14548" max="14548" width="4.140625" style="1087" customWidth="1"/>
    <col min="14549" max="14549" width="14.42578125" style="1087" customWidth="1"/>
    <col min="14550" max="14771" width="10.85546875" style="1087"/>
    <col min="14772" max="14772" width="43.5703125" style="1087" customWidth="1"/>
    <col min="14773" max="14773" width="6.5703125" style="1087" customWidth="1"/>
    <col min="14774" max="14774" width="10.85546875" style="1087" customWidth="1"/>
    <col min="14775" max="14775" width="9.42578125" style="1087" customWidth="1"/>
    <col min="14776" max="14776" width="5" style="1087" customWidth="1"/>
    <col min="14777" max="14778" width="1.42578125" style="1087" customWidth="1"/>
    <col min="14779" max="14779" width="30.5703125" style="1087" customWidth="1"/>
    <col min="14780" max="14780" width="4.5703125" style="1087" customWidth="1"/>
    <col min="14781" max="14781" width="19.42578125" style="1087" customWidth="1"/>
    <col min="14782" max="14786" width="11" style="1087" customWidth="1"/>
    <col min="14787" max="14787" width="25.85546875" style="1087" customWidth="1"/>
    <col min="14788" max="14793" width="11" style="1087" customWidth="1"/>
    <col min="14794" max="14794" width="14.42578125" style="1087" customWidth="1"/>
    <col min="14795" max="14795" width="4.140625" style="1087" customWidth="1"/>
    <col min="14796" max="14796" width="13.42578125" style="1087" customWidth="1"/>
    <col min="14797" max="14797" width="28.140625" style="1087" customWidth="1"/>
    <col min="14798" max="14798" width="11" style="1087" customWidth="1"/>
    <col min="14799" max="14799" width="14.42578125" style="1087" customWidth="1"/>
    <col min="14800" max="14800" width="4.140625" style="1087" customWidth="1"/>
    <col min="14801" max="14802" width="11" style="1087" customWidth="1"/>
    <col min="14803" max="14803" width="14.42578125" style="1087" customWidth="1"/>
    <col min="14804" max="14804" width="4.140625" style="1087" customWidth="1"/>
    <col min="14805" max="14805" width="14.42578125" style="1087" customWidth="1"/>
    <col min="14806" max="15027" width="10.85546875" style="1087"/>
    <col min="15028" max="15028" width="43.5703125" style="1087" customWidth="1"/>
    <col min="15029" max="15029" width="6.5703125" style="1087" customWidth="1"/>
    <col min="15030" max="15030" width="10.85546875" style="1087" customWidth="1"/>
    <col min="15031" max="15031" width="9.42578125" style="1087" customWidth="1"/>
    <col min="15032" max="15032" width="5" style="1087" customWidth="1"/>
    <col min="15033" max="15034" width="1.42578125" style="1087" customWidth="1"/>
    <col min="15035" max="15035" width="30.5703125" style="1087" customWidth="1"/>
    <col min="15036" max="15036" width="4.5703125" style="1087" customWidth="1"/>
    <col min="15037" max="15037" width="19.42578125" style="1087" customWidth="1"/>
    <col min="15038" max="15042" width="11" style="1087" customWidth="1"/>
    <col min="15043" max="15043" width="25.85546875" style="1087" customWidth="1"/>
    <col min="15044" max="15049" width="11" style="1087" customWidth="1"/>
    <col min="15050" max="15050" width="14.42578125" style="1087" customWidth="1"/>
    <col min="15051" max="15051" width="4.140625" style="1087" customWidth="1"/>
    <col min="15052" max="15052" width="13.42578125" style="1087" customWidth="1"/>
    <col min="15053" max="15053" width="28.140625" style="1087" customWidth="1"/>
    <col min="15054" max="15054" width="11" style="1087" customWidth="1"/>
    <col min="15055" max="15055" width="14.42578125" style="1087" customWidth="1"/>
    <col min="15056" max="15056" width="4.140625" style="1087" customWidth="1"/>
    <col min="15057" max="15058" width="11" style="1087" customWidth="1"/>
    <col min="15059" max="15059" width="14.42578125" style="1087" customWidth="1"/>
    <col min="15060" max="15060" width="4.140625" style="1087" customWidth="1"/>
    <col min="15061" max="15061" width="14.42578125" style="1087" customWidth="1"/>
    <col min="15062" max="15283" width="10.85546875" style="1087"/>
    <col min="15284" max="15284" width="43.5703125" style="1087" customWidth="1"/>
    <col min="15285" max="15285" width="6.5703125" style="1087" customWidth="1"/>
    <col min="15286" max="15286" width="10.85546875" style="1087" customWidth="1"/>
    <col min="15287" max="15287" width="9.42578125" style="1087" customWidth="1"/>
    <col min="15288" max="15288" width="5" style="1087" customWidth="1"/>
    <col min="15289" max="15290" width="1.42578125" style="1087" customWidth="1"/>
    <col min="15291" max="15291" width="30.5703125" style="1087" customWidth="1"/>
    <col min="15292" max="15292" width="4.5703125" style="1087" customWidth="1"/>
    <col min="15293" max="15293" width="19.42578125" style="1087" customWidth="1"/>
    <col min="15294" max="15298" width="11" style="1087" customWidth="1"/>
    <col min="15299" max="15299" width="25.85546875" style="1087" customWidth="1"/>
    <col min="15300" max="15305" width="11" style="1087" customWidth="1"/>
    <col min="15306" max="15306" width="14.42578125" style="1087" customWidth="1"/>
    <col min="15307" max="15307" width="4.140625" style="1087" customWidth="1"/>
    <col min="15308" max="15308" width="13.42578125" style="1087" customWidth="1"/>
    <col min="15309" max="15309" width="28.140625" style="1087" customWidth="1"/>
    <col min="15310" max="15310" width="11" style="1087" customWidth="1"/>
    <col min="15311" max="15311" width="14.42578125" style="1087" customWidth="1"/>
    <col min="15312" max="15312" width="4.140625" style="1087" customWidth="1"/>
    <col min="15313" max="15314" width="11" style="1087" customWidth="1"/>
    <col min="15315" max="15315" width="14.42578125" style="1087" customWidth="1"/>
    <col min="15316" max="15316" width="4.140625" style="1087" customWidth="1"/>
    <col min="15317" max="15317" width="14.42578125" style="1087" customWidth="1"/>
    <col min="15318" max="15539" width="10.85546875" style="1087"/>
    <col min="15540" max="15540" width="43.5703125" style="1087" customWidth="1"/>
    <col min="15541" max="15541" width="6.5703125" style="1087" customWidth="1"/>
    <col min="15542" max="15542" width="10.85546875" style="1087" customWidth="1"/>
    <col min="15543" max="15543" width="9.42578125" style="1087" customWidth="1"/>
    <col min="15544" max="15544" width="5" style="1087" customWidth="1"/>
    <col min="15545" max="15546" width="1.42578125" style="1087" customWidth="1"/>
    <col min="15547" max="15547" width="30.5703125" style="1087" customWidth="1"/>
    <col min="15548" max="15548" width="4.5703125" style="1087" customWidth="1"/>
    <col min="15549" max="15549" width="19.42578125" style="1087" customWidth="1"/>
    <col min="15550" max="15554" width="11" style="1087" customWidth="1"/>
    <col min="15555" max="15555" width="25.85546875" style="1087" customWidth="1"/>
    <col min="15556" max="15561" width="11" style="1087" customWidth="1"/>
    <col min="15562" max="15562" width="14.42578125" style="1087" customWidth="1"/>
    <col min="15563" max="15563" width="4.140625" style="1087" customWidth="1"/>
    <col min="15564" max="15564" width="13.42578125" style="1087" customWidth="1"/>
    <col min="15565" max="15565" width="28.140625" style="1087" customWidth="1"/>
    <col min="15566" max="15566" width="11" style="1087" customWidth="1"/>
    <col min="15567" max="15567" width="14.42578125" style="1087" customWidth="1"/>
    <col min="15568" max="15568" width="4.140625" style="1087" customWidth="1"/>
    <col min="15569" max="15570" width="11" style="1087" customWidth="1"/>
    <col min="15571" max="15571" width="14.42578125" style="1087" customWidth="1"/>
    <col min="15572" max="15572" width="4.140625" style="1087" customWidth="1"/>
    <col min="15573" max="15573" width="14.42578125" style="1087" customWidth="1"/>
    <col min="15574" max="15795" width="10.85546875" style="1087"/>
    <col min="15796" max="15796" width="43.5703125" style="1087" customWidth="1"/>
    <col min="15797" max="15797" width="6.5703125" style="1087" customWidth="1"/>
    <col min="15798" max="15798" width="10.85546875" style="1087" customWidth="1"/>
    <col min="15799" max="15799" width="9.42578125" style="1087" customWidth="1"/>
    <col min="15800" max="15800" width="5" style="1087" customWidth="1"/>
    <col min="15801" max="15802" width="1.42578125" style="1087" customWidth="1"/>
    <col min="15803" max="15803" width="30.5703125" style="1087" customWidth="1"/>
    <col min="15804" max="15804" width="4.5703125" style="1087" customWidth="1"/>
    <col min="15805" max="15805" width="19.42578125" style="1087" customWidth="1"/>
    <col min="15806" max="15810" width="11" style="1087" customWidth="1"/>
    <col min="15811" max="15811" width="25.85546875" style="1087" customWidth="1"/>
    <col min="15812" max="15817" width="11" style="1087" customWidth="1"/>
    <col min="15818" max="15818" width="14.42578125" style="1087" customWidth="1"/>
    <col min="15819" max="15819" width="4.140625" style="1087" customWidth="1"/>
    <col min="15820" max="15820" width="13.42578125" style="1087" customWidth="1"/>
    <col min="15821" max="15821" width="28.140625" style="1087" customWidth="1"/>
    <col min="15822" max="15822" width="11" style="1087" customWidth="1"/>
    <col min="15823" max="15823" width="14.42578125" style="1087" customWidth="1"/>
    <col min="15824" max="15824" width="4.140625" style="1087" customWidth="1"/>
    <col min="15825" max="15826" width="11" style="1087" customWidth="1"/>
    <col min="15827" max="15827" width="14.42578125" style="1087" customWidth="1"/>
    <col min="15828" max="15828" width="4.140625" style="1087" customWidth="1"/>
    <col min="15829" max="15829" width="14.42578125" style="1087" customWidth="1"/>
    <col min="15830" max="16051" width="10.85546875" style="1087"/>
    <col min="16052" max="16052" width="43.5703125" style="1087" customWidth="1"/>
    <col min="16053" max="16053" width="6.5703125" style="1087" customWidth="1"/>
    <col min="16054" max="16054" width="10.85546875" style="1087" customWidth="1"/>
    <col min="16055" max="16055" width="9.42578125" style="1087" customWidth="1"/>
    <col min="16056" max="16056" width="5" style="1087" customWidth="1"/>
    <col min="16057" max="16058" width="1.42578125" style="1087" customWidth="1"/>
    <col min="16059" max="16059" width="30.5703125" style="1087" customWidth="1"/>
    <col min="16060" max="16060" width="4.5703125" style="1087" customWidth="1"/>
    <col min="16061" max="16061" width="19.42578125" style="1087" customWidth="1"/>
    <col min="16062" max="16066" width="11" style="1087" customWidth="1"/>
    <col min="16067" max="16067" width="25.85546875" style="1087" customWidth="1"/>
    <col min="16068" max="16073" width="11" style="1087" customWidth="1"/>
    <col min="16074" max="16074" width="14.42578125" style="1087" customWidth="1"/>
    <col min="16075" max="16075" width="4.140625" style="1087" customWidth="1"/>
    <col min="16076" max="16076" width="13.42578125" style="1087" customWidth="1"/>
    <col min="16077" max="16077" width="28.140625" style="1087" customWidth="1"/>
    <col min="16078" max="16078" width="11" style="1087" customWidth="1"/>
    <col min="16079" max="16079" width="14.42578125" style="1087" customWidth="1"/>
    <col min="16080" max="16080" width="4.140625" style="1087" customWidth="1"/>
    <col min="16081" max="16082" width="11" style="1087" customWidth="1"/>
    <col min="16083" max="16083" width="14.42578125" style="1087" customWidth="1"/>
    <col min="16084" max="16084" width="4.140625" style="1087" customWidth="1"/>
    <col min="16085" max="16085" width="14.42578125" style="1087" customWidth="1"/>
    <col min="16086" max="16384" width="10.85546875" style="1087"/>
  </cols>
  <sheetData>
    <row r="1" spans="1:9" ht="24.75" customHeight="1">
      <c r="A1" s="2027" t="s">
        <v>854</v>
      </c>
      <c r="H1" s="1086" t="s">
        <v>855</v>
      </c>
    </row>
    <row r="2" spans="1:9" ht="18.95" customHeight="1">
      <c r="A2" s="2028" t="s">
        <v>259</v>
      </c>
      <c r="H2" s="1088"/>
    </row>
    <row r="3" spans="1:9" s="1090" customFormat="1" ht="23.25" customHeight="1">
      <c r="A3" s="2029" t="s">
        <v>946</v>
      </c>
      <c r="B3" s="1316"/>
      <c r="C3" s="1316"/>
      <c r="D3" s="1316"/>
      <c r="E3" s="1316"/>
      <c r="F3" s="1316"/>
      <c r="G3" s="2030"/>
      <c r="H3" s="2020" t="s">
        <v>1728</v>
      </c>
      <c r="I3" s="1089"/>
    </row>
    <row r="4" spans="1:9" s="1090" customFormat="1" ht="24" customHeight="1">
      <c r="A4" s="2029" t="s">
        <v>2551</v>
      </c>
      <c r="B4" s="1316"/>
      <c r="C4" s="1316"/>
      <c r="D4" s="1316"/>
      <c r="E4" s="1316"/>
      <c r="F4" s="1316"/>
      <c r="G4" s="2610" t="s">
        <v>2603</v>
      </c>
      <c r="H4" s="2610"/>
      <c r="I4" s="1089"/>
    </row>
    <row r="5" spans="1:9" s="1090" customFormat="1" ht="9.9499999999999993" customHeight="1">
      <c r="A5" s="2031"/>
      <c r="B5" s="1089"/>
      <c r="C5" s="1089"/>
      <c r="D5" s="1089"/>
      <c r="E5" s="1089"/>
      <c r="F5" s="1089"/>
      <c r="G5" s="1089"/>
      <c r="H5" s="2020"/>
      <c r="I5" s="1089"/>
    </row>
    <row r="6" spans="1:9" s="1090" customFormat="1" ht="11.25" customHeight="1">
      <c r="A6" s="2026" t="s">
        <v>2357</v>
      </c>
      <c r="B6" s="1325"/>
      <c r="C6" s="1326" t="s">
        <v>1720</v>
      </c>
      <c r="D6" s="1327" t="s">
        <v>1716</v>
      </c>
      <c r="E6" s="1328"/>
      <c r="F6" s="1329"/>
      <c r="G6" s="2032"/>
      <c r="H6" s="1655" t="s">
        <v>2356</v>
      </c>
      <c r="I6" s="1089"/>
    </row>
    <row r="7" spans="1:9" s="1093" customFormat="1" ht="11.25" customHeight="1">
      <c r="A7" s="1091"/>
      <c r="B7" s="2609" t="s">
        <v>1719</v>
      </c>
      <c r="C7" s="2609"/>
      <c r="D7" s="2609" t="s">
        <v>1718</v>
      </c>
      <c r="E7" s="2609"/>
      <c r="F7" s="1092"/>
      <c r="G7" s="1092"/>
      <c r="H7" s="1091"/>
      <c r="I7" s="1091"/>
    </row>
    <row r="8" spans="1:9" s="1093" customFormat="1" ht="11.25" customHeight="1">
      <c r="A8" s="1091"/>
      <c r="B8" s="1325" t="s">
        <v>15</v>
      </c>
      <c r="C8" s="1325" t="s">
        <v>275</v>
      </c>
      <c r="D8" s="1325" t="s">
        <v>15</v>
      </c>
      <c r="E8" s="1325"/>
      <c r="F8" s="2033"/>
      <c r="G8" s="2033"/>
      <c r="H8" s="1094"/>
      <c r="I8" s="1091"/>
    </row>
    <row r="9" spans="1:9" s="1093" customFormat="1" ht="11.25" customHeight="1">
      <c r="A9" s="1091"/>
      <c r="B9" s="1325" t="s">
        <v>33</v>
      </c>
      <c r="C9" s="1325" t="s">
        <v>34</v>
      </c>
      <c r="D9" s="1325" t="s">
        <v>33</v>
      </c>
      <c r="E9" s="1325"/>
      <c r="F9" s="2033"/>
      <c r="G9" s="2033"/>
      <c r="H9" s="1094" t="s">
        <v>259</v>
      </c>
      <c r="I9" s="1091"/>
    </row>
    <row r="10" spans="1:9" s="1097" customFormat="1" ht="8.1" customHeight="1">
      <c r="A10" s="1095"/>
      <c r="B10" s="2034"/>
      <c r="C10" s="2034"/>
      <c r="D10" s="2034"/>
      <c r="E10" s="1095"/>
      <c r="F10" s="1095"/>
      <c r="G10" s="1095"/>
      <c r="H10" s="1096"/>
      <c r="I10" s="1095"/>
    </row>
    <row r="11" spans="1:9" s="1099" customFormat="1" ht="15" customHeight="1">
      <c r="A11" s="2035" t="s">
        <v>949</v>
      </c>
      <c r="B11" s="2036">
        <f>SUM(B13:B28)</f>
        <v>88249</v>
      </c>
      <c r="C11" s="2036">
        <f>SUM(C13:C28)</f>
        <v>50939</v>
      </c>
      <c r="D11" s="2036">
        <f>SUM(D13:D28)</f>
        <v>2885</v>
      </c>
      <c r="E11" s="1323"/>
      <c r="F11" s="2036"/>
      <c r="G11" s="1323"/>
      <c r="H11" s="1104" t="s">
        <v>950</v>
      </c>
      <c r="I11" s="1098"/>
    </row>
    <row r="12" spans="1:9" s="1097" customFormat="1" ht="15" customHeight="1">
      <c r="A12" s="2037" t="s">
        <v>951</v>
      </c>
      <c r="B12" s="2038"/>
      <c r="C12" s="2038"/>
      <c r="D12" s="2038"/>
      <c r="E12" s="2038"/>
      <c r="F12" s="2038"/>
      <c r="G12" s="2038"/>
      <c r="H12" s="1320" t="s">
        <v>1966</v>
      </c>
      <c r="I12" s="2039"/>
    </row>
    <row r="13" spans="1:9" s="1097" customFormat="1" ht="15" customHeight="1">
      <c r="A13" s="2037" t="s">
        <v>952</v>
      </c>
      <c r="B13" s="2040">
        <v>11878</v>
      </c>
      <c r="C13" s="2040">
        <v>6634</v>
      </c>
      <c r="D13" s="2040">
        <v>221</v>
      </c>
      <c r="E13" s="2038"/>
      <c r="F13" s="2038"/>
      <c r="G13" s="2038"/>
      <c r="H13" s="1320" t="s">
        <v>1967</v>
      </c>
      <c r="I13" s="2039"/>
    </row>
    <row r="14" spans="1:9" s="1097" customFormat="1" ht="15" customHeight="1">
      <c r="A14" s="2037" t="s">
        <v>951</v>
      </c>
      <c r="D14" s="2040"/>
      <c r="E14" s="2038"/>
      <c r="F14" s="2038"/>
      <c r="G14" s="2038"/>
      <c r="H14" s="1320" t="s">
        <v>1968</v>
      </c>
      <c r="I14" s="2039"/>
    </row>
    <row r="15" spans="1:9" s="1097" customFormat="1" ht="15" customHeight="1">
      <c r="A15" s="2037" t="s">
        <v>953</v>
      </c>
      <c r="B15" s="2040">
        <v>17166</v>
      </c>
      <c r="C15" s="2038">
        <v>9521</v>
      </c>
      <c r="D15" s="2040">
        <v>668</v>
      </c>
      <c r="E15" s="2038"/>
      <c r="F15" s="2038"/>
      <c r="G15" s="2038"/>
      <c r="H15" s="1320" t="s">
        <v>1969</v>
      </c>
      <c r="I15" s="2039"/>
    </row>
    <row r="16" spans="1:9" s="1097" customFormat="1" ht="15" customHeight="1">
      <c r="A16" s="2037" t="s">
        <v>951</v>
      </c>
      <c r="D16" s="2038"/>
      <c r="E16" s="2038"/>
      <c r="F16" s="2038"/>
      <c r="G16" s="2038"/>
      <c r="H16" s="1320" t="s">
        <v>1966</v>
      </c>
      <c r="I16" s="2039"/>
    </row>
    <row r="17" spans="1:71" s="1097" customFormat="1" ht="15" customHeight="1">
      <c r="A17" s="2037" t="s">
        <v>954</v>
      </c>
      <c r="B17" s="2040">
        <v>13863</v>
      </c>
      <c r="C17" s="2040">
        <v>7439</v>
      </c>
      <c r="D17" s="2040">
        <v>169</v>
      </c>
      <c r="E17" s="2038"/>
      <c r="F17" s="2038"/>
      <c r="G17" s="2038"/>
      <c r="H17" s="1320" t="s">
        <v>1970</v>
      </c>
      <c r="I17" s="2039"/>
    </row>
    <row r="18" spans="1:71" s="1097" customFormat="1" ht="15" customHeight="1">
      <c r="A18" s="2037" t="s">
        <v>955</v>
      </c>
      <c r="B18" s="2038">
        <v>12008</v>
      </c>
      <c r="C18" s="2038">
        <v>7474</v>
      </c>
      <c r="D18" s="2040">
        <v>306</v>
      </c>
      <c r="E18" s="2038"/>
      <c r="F18" s="2038"/>
      <c r="G18" s="2038"/>
      <c r="H18" s="1103" t="s">
        <v>956</v>
      </c>
      <c r="I18" s="2039"/>
    </row>
    <row r="19" spans="1:71" s="1097" customFormat="1" ht="15" customHeight="1">
      <c r="A19" s="2037" t="s">
        <v>2330</v>
      </c>
      <c r="B19" s="2040">
        <v>9895</v>
      </c>
      <c r="C19" s="2040">
        <v>5730</v>
      </c>
      <c r="D19" s="2040">
        <v>339</v>
      </c>
      <c r="E19" s="2038"/>
      <c r="F19" s="2038"/>
      <c r="G19" s="2038"/>
      <c r="H19" s="1103" t="s">
        <v>2336</v>
      </c>
      <c r="I19" s="2039"/>
    </row>
    <row r="20" spans="1:71" s="1097" customFormat="1" ht="15" customHeight="1">
      <c r="A20" s="2037" t="s">
        <v>958</v>
      </c>
      <c r="B20" s="2040">
        <v>8670</v>
      </c>
      <c r="C20" s="2040">
        <v>4941</v>
      </c>
      <c r="D20" s="2040">
        <v>852</v>
      </c>
      <c r="E20" s="2038"/>
      <c r="F20" s="2038"/>
      <c r="G20" s="2038"/>
      <c r="H20" s="1320" t="s">
        <v>959</v>
      </c>
      <c r="I20" s="2041"/>
    </row>
    <row r="21" spans="1:71" s="1097" customFormat="1" ht="15" customHeight="1">
      <c r="A21" s="2037" t="s">
        <v>960</v>
      </c>
      <c r="B21" s="2040">
        <v>1198</v>
      </c>
      <c r="C21" s="2040">
        <v>687</v>
      </c>
      <c r="D21" s="2040">
        <v>110</v>
      </c>
      <c r="E21" s="2038"/>
      <c r="F21" s="2038"/>
      <c r="G21" s="2038"/>
      <c r="H21" s="1320" t="s">
        <v>961</v>
      </c>
      <c r="I21" s="2041"/>
    </row>
    <row r="22" spans="1:71" s="1097" customFormat="1" ht="15" customHeight="1">
      <c r="A22" s="2037" t="s">
        <v>962</v>
      </c>
      <c r="B22" s="2040">
        <v>1829</v>
      </c>
      <c r="C22" s="2040">
        <v>814</v>
      </c>
      <c r="D22" s="2040">
        <v>37</v>
      </c>
      <c r="E22" s="2038"/>
      <c r="F22" s="2038"/>
      <c r="G22" s="2038"/>
      <c r="H22" s="1103" t="s">
        <v>963</v>
      </c>
      <c r="I22" s="151"/>
    </row>
    <row r="23" spans="1:71" s="1097" customFormat="1" ht="15" customHeight="1">
      <c r="A23" s="2037" t="s">
        <v>964</v>
      </c>
      <c r="D23" s="2038"/>
      <c r="E23" s="2038"/>
      <c r="F23" s="2038"/>
      <c r="G23" s="2038"/>
      <c r="H23" s="1320" t="s">
        <v>965</v>
      </c>
      <c r="I23" s="151"/>
    </row>
    <row r="24" spans="1:71" s="1097" customFormat="1" ht="15" customHeight="1">
      <c r="A24" s="2028" t="s">
        <v>966</v>
      </c>
      <c r="B24" s="2040">
        <v>1254</v>
      </c>
      <c r="C24" s="2040">
        <v>547</v>
      </c>
      <c r="D24" s="2040">
        <v>33</v>
      </c>
      <c r="E24" s="2038"/>
      <c r="F24" s="2038"/>
      <c r="G24" s="2038"/>
      <c r="H24" s="1320" t="s">
        <v>967</v>
      </c>
      <c r="I24" s="151"/>
    </row>
    <row r="25" spans="1:71" s="1513" customFormat="1" ht="15" customHeight="1">
      <c r="A25" s="2037" t="s">
        <v>2331</v>
      </c>
      <c r="B25" s="2040">
        <v>1361</v>
      </c>
      <c r="C25" s="2040">
        <v>705</v>
      </c>
      <c r="D25" s="2042">
        <v>45</v>
      </c>
      <c r="E25" s="2042"/>
      <c r="F25" s="2042"/>
      <c r="G25" s="2042"/>
      <c r="H25" s="2042" t="s">
        <v>1971</v>
      </c>
      <c r="I25" s="151"/>
      <c r="J25" s="1097"/>
      <c r="K25" s="1097"/>
      <c r="L25" s="1097"/>
      <c r="M25" s="1097"/>
      <c r="N25" s="1097"/>
      <c r="O25" s="1097"/>
      <c r="P25" s="1097"/>
      <c r="Q25" s="1097"/>
      <c r="R25" s="1097"/>
      <c r="S25" s="1097"/>
      <c r="T25" s="1097"/>
      <c r="U25" s="1097"/>
      <c r="V25" s="1097"/>
      <c r="W25" s="1097"/>
      <c r="X25" s="1097"/>
      <c r="Y25" s="1097"/>
      <c r="Z25" s="1097"/>
      <c r="AA25" s="1097"/>
      <c r="AB25" s="1097"/>
      <c r="AC25" s="1097"/>
      <c r="AD25" s="1097"/>
      <c r="AE25" s="1097"/>
      <c r="AF25" s="1097"/>
      <c r="AG25" s="1097"/>
      <c r="AH25" s="1097"/>
      <c r="AI25" s="1097"/>
      <c r="AJ25" s="1097"/>
      <c r="AK25" s="1097"/>
      <c r="AL25" s="1097"/>
      <c r="AM25" s="1097"/>
      <c r="AN25" s="1097"/>
      <c r="AO25" s="1097"/>
      <c r="AP25" s="1097"/>
      <c r="AQ25" s="1097"/>
      <c r="AR25" s="1097"/>
      <c r="AS25" s="1097"/>
      <c r="AT25" s="1097"/>
      <c r="AU25" s="1097"/>
      <c r="AV25" s="1097"/>
      <c r="AW25" s="1097"/>
      <c r="AX25" s="1097"/>
      <c r="AY25" s="1097"/>
      <c r="AZ25" s="1097"/>
      <c r="BA25" s="1097"/>
      <c r="BB25" s="1097"/>
      <c r="BC25" s="1097"/>
      <c r="BD25" s="1097"/>
      <c r="BE25" s="1097"/>
      <c r="BF25" s="1097"/>
      <c r="BG25" s="1097"/>
      <c r="BH25" s="1097"/>
      <c r="BI25" s="1097"/>
      <c r="BJ25" s="1097"/>
      <c r="BK25" s="1097"/>
      <c r="BL25" s="1097"/>
      <c r="BM25" s="1097"/>
      <c r="BN25" s="1097"/>
      <c r="BO25" s="1097"/>
      <c r="BP25" s="1097"/>
      <c r="BQ25" s="1097"/>
      <c r="BR25" s="1097"/>
      <c r="BS25" s="1097"/>
    </row>
    <row r="26" spans="1:71" s="1097" customFormat="1" ht="15" customHeight="1">
      <c r="A26" s="2037" t="s">
        <v>968</v>
      </c>
      <c r="B26" s="2038">
        <v>4094</v>
      </c>
      <c r="C26" s="2038">
        <v>2935</v>
      </c>
      <c r="D26" s="2040">
        <v>65</v>
      </c>
      <c r="E26" s="2038"/>
      <c r="F26" s="2038"/>
      <c r="G26" s="2038"/>
      <c r="H26" s="1103" t="s">
        <v>969</v>
      </c>
      <c r="I26" s="151"/>
    </row>
    <row r="27" spans="1:71" s="1097" customFormat="1" ht="15" customHeight="1">
      <c r="A27" s="2028" t="s">
        <v>972</v>
      </c>
      <c r="B27" s="2040">
        <v>3482</v>
      </c>
      <c r="C27" s="2040">
        <v>2626</v>
      </c>
      <c r="D27" s="2040">
        <v>5</v>
      </c>
      <c r="E27" s="2038"/>
      <c r="F27" s="2038"/>
      <c r="G27" s="2038"/>
      <c r="H27" s="1103" t="s">
        <v>973</v>
      </c>
      <c r="I27" s="151"/>
    </row>
    <row r="28" spans="1:71" s="1097" customFormat="1" ht="15" customHeight="1">
      <c r="A28" s="2037" t="s">
        <v>970</v>
      </c>
      <c r="B28" s="2042">
        <v>1551</v>
      </c>
      <c r="C28" s="2042">
        <v>886</v>
      </c>
      <c r="D28" s="2040">
        <v>35</v>
      </c>
      <c r="E28" s="2038"/>
      <c r="F28" s="2038"/>
      <c r="G28" s="2038"/>
      <c r="H28" s="1320" t="s">
        <v>971</v>
      </c>
      <c r="I28" s="151"/>
    </row>
    <row r="29" spans="1:71" s="1099" customFormat="1" ht="15" customHeight="1">
      <c r="A29" s="2035" t="s">
        <v>974</v>
      </c>
      <c r="B29" s="2043">
        <f>SUM(B30:B43)</f>
        <v>97012</v>
      </c>
      <c r="C29" s="2043">
        <f t="shared" ref="C29:D29" si="0">SUM(C30:C43)</f>
        <v>52450</v>
      </c>
      <c r="D29" s="2043">
        <f t="shared" si="0"/>
        <v>1808</v>
      </c>
      <c r="E29" s="2040"/>
      <c r="F29" s="2036"/>
      <c r="G29" s="2036"/>
      <c r="H29" s="1104" t="s">
        <v>975</v>
      </c>
      <c r="I29" s="151"/>
    </row>
    <row r="30" spans="1:71" s="1099" customFormat="1" ht="15" customHeight="1">
      <c r="A30" s="2037" t="s">
        <v>976</v>
      </c>
      <c r="B30" s="2040">
        <v>5653</v>
      </c>
      <c r="C30" s="2040">
        <v>2207</v>
      </c>
      <c r="D30" s="2040">
        <v>128</v>
      </c>
      <c r="E30" s="2038"/>
      <c r="F30" s="2038"/>
      <c r="G30" s="2038"/>
      <c r="H30" s="1320" t="s">
        <v>977</v>
      </c>
      <c r="I30" s="151"/>
    </row>
    <row r="31" spans="1:71" s="1097" customFormat="1" ht="15" customHeight="1">
      <c r="A31" s="2037" t="s">
        <v>951</v>
      </c>
      <c r="C31" s="2038"/>
      <c r="E31" s="2038"/>
      <c r="F31" s="2038"/>
      <c r="G31" s="2038"/>
      <c r="H31" s="1320" t="s">
        <v>1972</v>
      </c>
      <c r="I31" s="2039"/>
    </row>
    <row r="32" spans="1:71" s="1097" customFormat="1" ht="15" customHeight="1">
      <c r="A32" s="2037" t="s">
        <v>979</v>
      </c>
      <c r="B32" s="2038">
        <v>31819</v>
      </c>
      <c r="C32" s="2040">
        <v>16837</v>
      </c>
      <c r="D32" s="2038">
        <v>345</v>
      </c>
      <c r="E32" s="2038"/>
      <c r="F32" s="2038"/>
      <c r="G32" s="2038"/>
      <c r="H32" s="1320" t="s">
        <v>1963</v>
      </c>
      <c r="I32" s="2039"/>
    </row>
    <row r="33" spans="1:9" s="1099" customFormat="1" ht="15" customHeight="1">
      <c r="A33" s="2037" t="s">
        <v>2341</v>
      </c>
      <c r="B33" s="2040">
        <v>14375</v>
      </c>
      <c r="C33" s="2040">
        <v>7042</v>
      </c>
      <c r="D33" s="2040">
        <v>148</v>
      </c>
      <c r="E33" s="2038"/>
      <c r="F33" s="2038"/>
      <c r="G33" s="2038"/>
      <c r="H33" s="1320" t="s">
        <v>2342</v>
      </c>
      <c r="I33" s="2039"/>
    </row>
    <row r="34" spans="1:9" s="1097" customFormat="1" ht="15" customHeight="1">
      <c r="A34" s="2037" t="s">
        <v>2339</v>
      </c>
      <c r="B34" s="2040">
        <v>9463</v>
      </c>
      <c r="C34" s="2038">
        <v>5730</v>
      </c>
      <c r="D34" s="2040">
        <v>58</v>
      </c>
      <c r="E34" s="2038"/>
      <c r="F34" s="2038"/>
      <c r="G34" s="2038"/>
      <c r="H34" s="1320" t="s">
        <v>2340</v>
      </c>
      <c r="I34" s="2039"/>
    </row>
    <row r="35" spans="1:9" s="1097" customFormat="1" ht="15" customHeight="1">
      <c r="A35" s="2037" t="s">
        <v>980</v>
      </c>
      <c r="B35" s="2038">
        <v>8139</v>
      </c>
      <c r="C35" s="2040">
        <v>4542</v>
      </c>
      <c r="D35" s="2038">
        <v>325</v>
      </c>
      <c r="E35" s="2038"/>
      <c r="F35" s="2038"/>
      <c r="G35" s="2038"/>
      <c r="H35" s="1320" t="s">
        <v>2343</v>
      </c>
      <c r="I35" s="2039"/>
    </row>
    <row r="36" spans="1:9" s="1097" customFormat="1" ht="15" customHeight="1">
      <c r="A36" s="2028" t="s">
        <v>985</v>
      </c>
      <c r="B36" s="2040">
        <v>12469</v>
      </c>
      <c r="C36" s="2040">
        <v>6784</v>
      </c>
      <c r="D36" s="2040">
        <v>8</v>
      </c>
      <c r="E36" s="2038"/>
      <c r="F36" s="2038"/>
      <c r="G36" s="2038"/>
      <c r="H36" s="1103" t="s">
        <v>2121</v>
      </c>
      <c r="I36" s="151"/>
    </row>
    <row r="37" spans="1:9" s="1097" customFormat="1" ht="15" customHeight="1">
      <c r="A37" s="2037" t="s">
        <v>981</v>
      </c>
      <c r="B37" s="2040">
        <v>3383</v>
      </c>
      <c r="C37" s="2040">
        <v>2126</v>
      </c>
      <c r="D37" s="2040">
        <v>215</v>
      </c>
      <c r="E37" s="2038"/>
      <c r="F37" s="2038"/>
      <c r="G37" s="2038"/>
      <c r="H37" s="1320" t="s">
        <v>982</v>
      </c>
      <c r="I37" s="2039"/>
    </row>
    <row r="38" spans="1:9" s="1097" customFormat="1" ht="15" customHeight="1">
      <c r="A38" s="2037" t="s">
        <v>2338</v>
      </c>
      <c r="B38" s="2040">
        <v>4060</v>
      </c>
      <c r="C38" s="2040">
        <v>2322</v>
      </c>
      <c r="D38" s="2040">
        <v>363</v>
      </c>
      <c r="E38" s="2038"/>
      <c r="F38" s="2038"/>
      <c r="G38" s="2038"/>
      <c r="H38" s="1320" t="s">
        <v>2337</v>
      </c>
      <c r="I38" s="2039"/>
    </row>
    <row r="39" spans="1:9" s="1097" customFormat="1" ht="15" customHeight="1">
      <c r="A39" s="2037" t="s">
        <v>983</v>
      </c>
      <c r="B39" s="2040">
        <v>1638</v>
      </c>
      <c r="C39" s="2040">
        <v>925</v>
      </c>
      <c r="D39" s="2040">
        <v>60</v>
      </c>
      <c r="E39" s="2038"/>
      <c r="F39" s="2038"/>
      <c r="G39" s="2038"/>
      <c r="H39" s="1103" t="s">
        <v>984</v>
      </c>
      <c r="I39" s="2039"/>
    </row>
    <row r="40" spans="1:9" s="1097" customFormat="1" ht="15" customHeight="1">
      <c r="A40" s="501" t="s">
        <v>986</v>
      </c>
      <c r="B40" s="2040">
        <v>1735</v>
      </c>
      <c r="C40" s="2040">
        <v>1093</v>
      </c>
      <c r="D40" s="2040">
        <v>73</v>
      </c>
      <c r="E40" s="2038"/>
      <c r="F40" s="2038"/>
      <c r="G40" s="2038"/>
      <c r="H40" s="1103" t="s">
        <v>987</v>
      </c>
      <c r="I40" s="151"/>
    </row>
    <row r="41" spans="1:9" s="1097" customFormat="1" ht="15" customHeight="1">
      <c r="A41" s="2028" t="s">
        <v>988</v>
      </c>
      <c r="B41" s="2040">
        <v>1666</v>
      </c>
      <c r="C41" s="2040">
        <v>888</v>
      </c>
      <c r="D41" s="2040">
        <v>85</v>
      </c>
      <c r="E41" s="2038"/>
      <c r="F41" s="2038"/>
      <c r="G41" s="2038"/>
      <c r="H41" s="1103" t="s">
        <v>989</v>
      </c>
      <c r="I41" s="151"/>
    </row>
    <row r="42" spans="1:9" s="1097" customFormat="1" ht="15" customHeight="1">
      <c r="A42" s="2028" t="s">
        <v>990</v>
      </c>
      <c r="B42" s="2040">
        <v>2423</v>
      </c>
      <c r="C42" s="2040">
        <v>1901</v>
      </c>
      <c r="D42" s="2045" t="s">
        <v>1822</v>
      </c>
      <c r="E42" s="2038"/>
      <c r="F42" s="2038"/>
      <c r="G42" s="2038"/>
      <c r="H42" s="1103" t="s">
        <v>973</v>
      </c>
      <c r="I42" s="151"/>
    </row>
    <row r="43" spans="1:9" s="1097" customFormat="1" ht="15" customHeight="1">
      <c r="A43" s="2028" t="s">
        <v>2345</v>
      </c>
      <c r="B43" s="2040">
        <v>189</v>
      </c>
      <c r="C43" s="2040">
        <v>53</v>
      </c>
      <c r="D43" s="2045" t="s">
        <v>1822</v>
      </c>
      <c r="E43" s="2038"/>
      <c r="F43" s="2038"/>
      <c r="G43" s="2038"/>
      <c r="H43" s="1103" t="s">
        <v>2344</v>
      </c>
      <c r="I43" s="151"/>
    </row>
    <row r="44" spans="1:9" s="1097" customFormat="1" ht="15" customHeight="1">
      <c r="A44" s="2035" t="s">
        <v>1729</v>
      </c>
      <c r="B44" s="2036">
        <f>SUM(B45:B56)</f>
        <v>87040</v>
      </c>
      <c r="C44" s="2036">
        <f>SUM(C45:C56)</f>
        <v>47148</v>
      </c>
      <c r="D44" s="2036">
        <f>SUM(D45:D56)</f>
        <v>582</v>
      </c>
      <c r="E44" s="2036"/>
      <c r="F44" s="2036"/>
      <c r="G44" s="2036"/>
      <c r="H44" s="1104" t="s">
        <v>991</v>
      </c>
      <c r="I44" s="2046"/>
    </row>
    <row r="45" spans="1:9" s="1097" customFormat="1" ht="15" customHeight="1">
      <c r="A45" s="2037" t="s">
        <v>992</v>
      </c>
      <c r="B45" s="2040">
        <v>15230</v>
      </c>
      <c r="C45" s="2040">
        <v>8747</v>
      </c>
      <c r="D45" s="2040">
        <v>55</v>
      </c>
      <c r="E45" s="2038"/>
      <c r="F45" s="2038"/>
      <c r="G45" s="2038"/>
      <c r="H45" s="1103" t="s">
        <v>993</v>
      </c>
      <c r="I45" s="2047"/>
    </row>
    <row r="46" spans="1:9" s="1097" customFormat="1" ht="15" customHeight="1">
      <c r="A46" s="2037" t="s">
        <v>951</v>
      </c>
      <c r="C46" s="2038"/>
      <c r="D46" s="1324"/>
      <c r="E46" s="1324"/>
      <c r="F46" s="2038"/>
      <c r="G46" s="1324"/>
      <c r="H46" s="1103" t="s">
        <v>1972</v>
      </c>
      <c r="I46" s="2047"/>
    </row>
    <row r="47" spans="1:9" s="1097" customFormat="1" ht="15" customHeight="1">
      <c r="A47" s="2037" t="s">
        <v>979</v>
      </c>
      <c r="B47" s="2038">
        <v>19963</v>
      </c>
      <c r="C47" s="2040">
        <v>10739</v>
      </c>
      <c r="D47" s="2040">
        <v>32</v>
      </c>
      <c r="E47" s="2038"/>
      <c r="F47" s="2038"/>
      <c r="G47" s="2038"/>
      <c r="H47" s="1103" t="s">
        <v>1963</v>
      </c>
      <c r="I47" s="2047"/>
    </row>
    <row r="48" spans="1:9" s="1097" customFormat="1" ht="15" customHeight="1">
      <c r="A48" s="2037" t="s">
        <v>958</v>
      </c>
      <c r="B48" s="2040">
        <v>3265</v>
      </c>
      <c r="C48" s="2040">
        <v>1789</v>
      </c>
      <c r="D48" s="2040">
        <v>187</v>
      </c>
      <c r="E48" s="2038"/>
      <c r="F48" s="2038"/>
      <c r="G48" s="2038"/>
      <c r="H48" s="1320" t="s">
        <v>959</v>
      </c>
      <c r="I48" s="2047"/>
    </row>
    <row r="49" spans="1:9" s="1097" customFormat="1" ht="15" customHeight="1">
      <c r="A49" s="2037" t="s">
        <v>994</v>
      </c>
      <c r="B49" s="2040">
        <v>6199</v>
      </c>
      <c r="C49" s="2040">
        <v>3491</v>
      </c>
      <c r="D49" s="2040">
        <v>177</v>
      </c>
      <c r="E49" s="2038"/>
      <c r="F49" s="2038"/>
      <c r="G49" s="2038"/>
      <c r="H49" s="1103" t="s">
        <v>957</v>
      </c>
      <c r="I49" s="2047"/>
    </row>
    <row r="50" spans="1:9" s="1099" customFormat="1" ht="15" customHeight="1">
      <c r="A50" s="2037" t="s">
        <v>995</v>
      </c>
      <c r="B50" s="2040">
        <v>1274</v>
      </c>
      <c r="C50" s="2040">
        <v>707</v>
      </c>
      <c r="D50" s="2040">
        <v>67</v>
      </c>
      <c r="E50" s="2038"/>
      <c r="F50" s="2038"/>
      <c r="G50" s="2038"/>
      <c r="H50" s="1103" t="s">
        <v>996</v>
      </c>
      <c r="I50" s="2047"/>
    </row>
    <row r="51" spans="1:9" s="1099" customFormat="1" ht="15" customHeight="1">
      <c r="A51" s="2387" t="s">
        <v>2557</v>
      </c>
      <c r="B51" s="2388">
        <v>104</v>
      </c>
      <c r="C51" s="2388">
        <v>38</v>
      </c>
      <c r="D51" s="2388">
        <v>3</v>
      </c>
      <c r="E51" s="2389"/>
      <c r="F51" s="2389"/>
      <c r="G51" s="2389"/>
      <c r="H51" s="2390" t="s">
        <v>2556</v>
      </c>
      <c r="I51" s="2047"/>
    </row>
    <row r="52" spans="1:9" s="1099" customFormat="1" ht="15" customHeight="1">
      <c r="A52" s="2387" t="s">
        <v>1973</v>
      </c>
      <c r="B52" s="2388">
        <v>1919</v>
      </c>
      <c r="C52" s="2388">
        <v>1083</v>
      </c>
      <c r="D52" s="2388">
        <v>17</v>
      </c>
      <c r="E52" s="2389"/>
      <c r="F52" s="2389"/>
      <c r="G52" s="2389"/>
      <c r="H52" s="2390" t="s">
        <v>2112</v>
      </c>
      <c r="I52" s="2047"/>
    </row>
    <row r="53" spans="1:9" s="1099" customFormat="1" ht="15" customHeight="1">
      <c r="A53" s="501" t="s">
        <v>998</v>
      </c>
      <c r="B53" s="2040">
        <v>1336</v>
      </c>
      <c r="C53" s="2040">
        <v>837</v>
      </c>
      <c r="D53" s="2040">
        <v>41</v>
      </c>
      <c r="E53" s="2038"/>
      <c r="F53" s="2038"/>
      <c r="G53" s="2038"/>
      <c r="H53" s="1103" t="s">
        <v>999</v>
      </c>
      <c r="I53" s="2047"/>
    </row>
    <row r="54" spans="1:9" s="1097" customFormat="1" ht="15" customHeight="1">
      <c r="A54" s="501" t="s">
        <v>1000</v>
      </c>
      <c r="B54" s="2040">
        <v>33971</v>
      </c>
      <c r="C54" s="2040">
        <v>16999</v>
      </c>
      <c r="D54" s="2040">
        <v>1</v>
      </c>
      <c r="E54" s="2038"/>
      <c r="F54" s="2038"/>
      <c r="G54" s="2038"/>
      <c r="H54" s="1103" t="s">
        <v>2113</v>
      </c>
      <c r="I54" s="2048"/>
    </row>
    <row r="55" spans="1:9" s="1099" customFormat="1" ht="15" customHeight="1">
      <c r="A55" s="501" t="s">
        <v>1974</v>
      </c>
      <c r="B55" s="2040">
        <v>3138</v>
      </c>
      <c r="C55" s="2040">
        <v>2361</v>
      </c>
      <c r="D55" s="2045">
        <v>0</v>
      </c>
      <c r="E55" s="2038"/>
      <c r="F55" s="2038"/>
      <c r="G55" s="2038"/>
      <c r="H55" s="1103" t="s">
        <v>1975</v>
      </c>
      <c r="I55" s="2047"/>
    </row>
    <row r="56" spans="1:9" s="1099" customFormat="1" ht="15" customHeight="1">
      <c r="A56" s="501" t="s">
        <v>1976</v>
      </c>
      <c r="B56" s="2040">
        <v>641</v>
      </c>
      <c r="C56" s="2040">
        <v>357</v>
      </c>
      <c r="D56" s="2040">
        <v>2</v>
      </c>
      <c r="E56" s="2038"/>
      <c r="F56" s="2038"/>
      <c r="G56" s="2038"/>
      <c r="H56" s="1103" t="s">
        <v>1977</v>
      </c>
      <c r="I56" s="2047"/>
    </row>
    <row r="57" spans="1:9" s="1099" customFormat="1" ht="15" customHeight="1">
      <c r="A57" s="2035" t="s">
        <v>1001</v>
      </c>
      <c r="B57" s="2036">
        <f>SUM(B58:B76)</f>
        <v>118589</v>
      </c>
      <c r="C57" s="2036">
        <f>SUM(C58:C76)</f>
        <v>66547</v>
      </c>
      <c r="D57" s="2036">
        <f>SUM(D58:D76)</f>
        <v>885</v>
      </c>
      <c r="E57" s="1323"/>
      <c r="F57" s="2036"/>
      <c r="G57" s="1323"/>
      <c r="H57" s="1104" t="s">
        <v>1002</v>
      </c>
      <c r="I57" s="2048"/>
    </row>
    <row r="58" spans="1:9" s="1099" customFormat="1" ht="15" customHeight="1">
      <c r="A58" s="2037" t="s">
        <v>1003</v>
      </c>
      <c r="B58" s="2040">
        <v>3867</v>
      </c>
      <c r="C58" s="2040">
        <v>2337</v>
      </c>
      <c r="D58" s="2040">
        <v>54</v>
      </c>
      <c r="E58" s="1323"/>
      <c r="F58" s="2036"/>
      <c r="G58" s="1323"/>
      <c r="H58" s="1320" t="s">
        <v>1978</v>
      </c>
      <c r="I58" s="2048"/>
    </row>
    <row r="59" spans="1:9" s="1097" customFormat="1" ht="15" customHeight="1">
      <c r="A59" s="2037" t="s">
        <v>951</v>
      </c>
      <c r="B59" s="2038"/>
      <c r="D59" s="2038"/>
      <c r="E59" s="2038"/>
      <c r="F59" s="2038"/>
      <c r="G59" s="2038"/>
      <c r="H59" s="1103" t="s">
        <v>1972</v>
      </c>
      <c r="I59" s="2039"/>
    </row>
    <row r="60" spans="1:9" s="1097" customFormat="1" ht="15" customHeight="1">
      <c r="A60" s="2037" t="s">
        <v>1979</v>
      </c>
      <c r="B60" s="2040">
        <v>43097</v>
      </c>
      <c r="C60" s="2038">
        <v>21979</v>
      </c>
      <c r="D60" s="2040">
        <v>55</v>
      </c>
      <c r="E60" s="2038"/>
      <c r="F60" s="2038"/>
      <c r="G60" s="2038"/>
      <c r="H60" s="1103" t="s">
        <v>1980</v>
      </c>
      <c r="I60" s="2039"/>
    </row>
    <row r="61" spans="1:9" s="2037" customFormat="1" ht="15" customHeight="1">
      <c r="A61" s="2037" t="s">
        <v>951</v>
      </c>
      <c r="H61" s="1103" t="s">
        <v>1972</v>
      </c>
    </row>
    <row r="62" spans="1:9" s="2037" customFormat="1" ht="15" customHeight="1">
      <c r="A62" s="2037" t="s">
        <v>1981</v>
      </c>
      <c r="B62" s="2040">
        <v>6251</v>
      </c>
      <c r="C62" s="2040">
        <v>3723</v>
      </c>
      <c r="D62" s="2042">
        <v>1</v>
      </c>
      <c r="H62" s="1103" t="s">
        <v>1982</v>
      </c>
    </row>
    <row r="63" spans="1:9" s="1097" customFormat="1" ht="15" customHeight="1">
      <c r="A63" s="2037" t="s">
        <v>1004</v>
      </c>
      <c r="B63" s="2040">
        <v>20703</v>
      </c>
      <c r="C63" s="2040">
        <v>11963</v>
      </c>
      <c r="D63" s="2040">
        <v>41</v>
      </c>
      <c r="E63" s="2038"/>
      <c r="F63" s="2038"/>
      <c r="G63" s="2038"/>
      <c r="H63" s="1320" t="s">
        <v>978</v>
      </c>
      <c r="I63" s="2039"/>
    </row>
    <row r="64" spans="1:9" s="151" customFormat="1" ht="15" customHeight="1">
      <c r="A64" s="2037" t="s">
        <v>1983</v>
      </c>
      <c r="B64" s="2038">
        <v>10566</v>
      </c>
      <c r="C64" s="2040">
        <v>6155</v>
      </c>
      <c r="D64" s="2038">
        <v>145</v>
      </c>
      <c r="E64" s="2038"/>
      <c r="F64" s="2038"/>
      <c r="G64" s="2038"/>
      <c r="H64" s="1320" t="s">
        <v>1010</v>
      </c>
      <c r="I64" s="2039"/>
    </row>
    <row r="65" spans="1:9" s="151" customFormat="1" ht="15" customHeight="1">
      <c r="A65" s="501" t="s">
        <v>1984</v>
      </c>
      <c r="B65" s="2038">
        <v>16742</v>
      </c>
      <c r="C65" s="2040">
        <v>9342</v>
      </c>
      <c r="D65" s="2038" t="s">
        <v>1822</v>
      </c>
      <c r="E65" s="2038"/>
      <c r="F65" s="2038"/>
      <c r="G65" s="2038"/>
      <c r="H65" s="1103" t="s">
        <v>1985</v>
      </c>
    </row>
    <row r="66" spans="1:9" s="1097" customFormat="1" ht="15" customHeight="1">
      <c r="A66" s="2037" t="s">
        <v>1006</v>
      </c>
      <c r="B66" s="2038"/>
      <c r="D66" s="2038"/>
      <c r="E66" s="2038"/>
      <c r="F66" s="2038"/>
      <c r="G66" s="2038"/>
      <c r="H66" s="1320" t="s">
        <v>1007</v>
      </c>
      <c r="I66" s="2039"/>
    </row>
    <row r="67" spans="1:9" s="1097" customFormat="1" ht="15" customHeight="1">
      <c r="A67" s="2037" t="s">
        <v>1008</v>
      </c>
      <c r="B67" s="2038">
        <v>3268</v>
      </c>
      <c r="C67" s="2038">
        <v>2096</v>
      </c>
      <c r="D67" s="2038">
        <v>171</v>
      </c>
      <c r="E67" s="2038"/>
      <c r="F67" s="2038"/>
      <c r="G67" s="2038"/>
      <c r="H67" s="1320" t="s">
        <v>1009</v>
      </c>
      <c r="I67" s="2039"/>
    </row>
    <row r="68" spans="1:9" s="1097" customFormat="1" ht="15" customHeight="1">
      <c r="A68" s="2037" t="s">
        <v>1005</v>
      </c>
      <c r="B68" s="2038">
        <v>4408</v>
      </c>
      <c r="C68" s="2038">
        <v>2641</v>
      </c>
      <c r="D68" s="2038">
        <v>278</v>
      </c>
      <c r="E68" s="2038"/>
      <c r="F68" s="2038"/>
      <c r="G68" s="2038"/>
      <c r="H68" s="1320" t="s">
        <v>959</v>
      </c>
      <c r="I68" s="2039"/>
    </row>
    <row r="69" spans="1:9" s="151" customFormat="1" ht="15" customHeight="1">
      <c r="A69" s="2028" t="s">
        <v>1986</v>
      </c>
      <c r="B69" s="2038">
        <v>1541</v>
      </c>
      <c r="C69" s="2038">
        <v>818</v>
      </c>
      <c r="D69" s="2038">
        <v>48</v>
      </c>
      <c r="E69" s="2038"/>
      <c r="F69" s="2038"/>
      <c r="G69" s="2038"/>
      <c r="H69" s="1103" t="s">
        <v>1987</v>
      </c>
      <c r="I69" s="2049"/>
    </row>
    <row r="70" spans="1:9" s="151" customFormat="1" ht="15" customHeight="1">
      <c r="A70" s="501" t="s">
        <v>1988</v>
      </c>
      <c r="B70" s="2038">
        <v>1133</v>
      </c>
      <c r="C70" s="2038">
        <v>655</v>
      </c>
      <c r="D70" s="2038">
        <v>52</v>
      </c>
      <c r="E70" s="2038"/>
      <c r="F70" s="2038"/>
      <c r="G70" s="2038"/>
      <c r="H70" s="1103" t="s">
        <v>1013</v>
      </c>
    </row>
    <row r="71" spans="1:9" s="151" customFormat="1" ht="15" customHeight="1">
      <c r="A71" s="501" t="s">
        <v>1989</v>
      </c>
      <c r="D71" s="2038"/>
      <c r="E71" s="2038"/>
      <c r="F71" s="2038"/>
      <c r="G71" s="2038"/>
      <c r="H71" s="1103" t="s">
        <v>1014</v>
      </c>
    </row>
    <row r="72" spans="1:9" s="151" customFormat="1" ht="15" customHeight="1">
      <c r="A72" s="501" t="s">
        <v>1015</v>
      </c>
      <c r="B72" s="2038">
        <v>1705</v>
      </c>
      <c r="C72" s="2038">
        <v>1091</v>
      </c>
      <c r="D72" s="2042">
        <v>35</v>
      </c>
      <c r="E72" s="2038"/>
      <c r="F72" s="2038"/>
      <c r="G72" s="2038"/>
      <c r="H72" s="1103" t="s">
        <v>1016</v>
      </c>
      <c r="I72" s="501"/>
    </row>
    <row r="73" spans="1:9" s="151" customFormat="1" ht="15" customHeight="1">
      <c r="A73" s="2028" t="s">
        <v>1018</v>
      </c>
      <c r="B73" s="2038">
        <v>2748</v>
      </c>
      <c r="C73" s="2038">
        <v>2217</v>
      </c>
      <c r="D73" s="2038" t="s">
        <v>1822</v>
      </c>
      <c r="E73" s="2038"/>
      <c r="F73" s="2038"/>
      <c r="G73" s="2038"/>
      <c r="H73" s="1103" t="s">
        <v>1019</v>
      </c>
      <c r="I73" s="501"/>
    </row>
    <row r="74" spans="1:9" s="151" customFormat="1" ht="15" customHeight="1">
      <c r="A74" s="2037" t="s">
        <v>1990</v>
      </c>
      <c r="B74" s="2038">
        <v>1078</v>
      </c>
      <c r="C74" s="2038">
        <v>657</v>
      </c>
      <c r="D74" s="2038">
        <v>5</v>
      </c>
      <c r="E74" s="2038"/>
      <c r="F74" s="2038"/>
      <c r="G74" s="2038"/>
      <c r="H74" s="1320" t="s">
        <v>1011</v>
      </c>
      <c r="I74" s="2039"/>
    </row>
    <row r="75" spans="1:9" s="151" customFormat="1" ht="15" customHeight="1">
      <c r="A75" s="501" t="s">
        <v>1991</v>
      </c>
      <c r="B75" s="2038">
        <v>1104</v>
      </c>
      <c r="C75" s="2038">
        <v>640</v>
      </c>
      <c r="D75" s="2050">
        <v>0</v>
      </c>
      <c r="E75" s="2038"/>
      <c r="F75" s="2038"/>
      <c r="G75" s="2038"/>
      <c r="H75" s="1320" t="s">
        <v>1017</v>
      </c>
      <c r="I75" s="501"/>
    </row>
    <row r="76" spans="1:9" s="151" customFormat="1" ht="15" customHeight="1">
      <c r="A76" s="2037" t="s">
        <v>1992</v>
      </c>
      <c r="B76" s="2038">
        <v>378</v>
      </c>
      <c r="C76" s="2038">
        <v>233</v>
      </c>
      <c r="D76" s="2045">
        <v>0</v>
      </c>
      <c r="E76" s="2038"/>
      <c r="F76" s="2038"/>
      <c r="G76" s="2038"/>
      <c r="H76" s="1320" t="s">
        <v>1993</v>
      </c>
      <c r="I76" s="501"/>
    </row>
    <row r="77" spans="1:9" s="151" customFormat="1" ht="15" customHeight="1">
      <c r="A77" s="2051" t="s">
        <v>1717</v>
      </c>
      <c r="B77" s="2036">
        <f>SUM(B78:B90)</f>
        <v>45445</v>
      </c>
      <c r="C77" s="2036">
        <f t="shared" ref="C77:D77" si="1">SUM(C78:C90)</f>
        <v>26222</v>
      </c>
      <c r="D77" s="2036">
        <f t="shared" si="1"/>
        <v>309</v>
      </c>
      <c r="E77" s="2036"/>
      <c r="F77" s="2036"/>
      <c r="G77" s="2036"/>
      <c r="H77" s="377" t="s">
        <v>1020</v>
      </c>
      <c r="I77" s="501"/>
    </row>
    <row r="78" spans="1:9" s="1101" customFormat="1" ht="15" customHeight="1">
      <c r="A78" s="2052" t="s">
        <v>1510</v>
      </c>
      <c r="B78" s="2038">
        <v>5159</v>
      </c>
      <c r="C78" s="2038">
        <v>3093</v>
      </c>
      <c r="D78" s="2038">
        <v>10</v>
      </c>
      <c r="E78" s="1321"/>
      <c r="F78" s="1085"/>
      <c r="G78" s="1085"/>
      <c r="H78" s="1320" t="s">
        <v>1994</v>
      </c>
      <c r="I78" s="1100"/>
    </row>
    <row r="79" spans="1:9" s="151" customFormat="1" ht="15" customHeight="1">
      <c r="A79" s="501" t="s">
        <v>1022</v>
      </c>
      <c r="B79" s="2038">
        <v>5451</v>
      </c>
      <c r="C79" s="2038">
        <v>3439</v>
      </c>
      <c r="D79" s="2044">
        <v>7</v>
      </c>
      <c r="E79" s="2038"/>
      <c r="F79" s="2038"/>
      <c r="G79" s="2038"/>
      <c r="H79" s="1103" t="s">
        <v>1995</v>
      </c>
      <c r="I79" s="501"/>
    </row>
    <row r="80" spans="1:9" s="151" customFormat="1" ht="15" customHeight="1">
      <c r="A80" s="2037" t="s">
        <v>1004</v>
      </c>
      <c r="B80" s="2038">
        <v>17059</v>
      </c>
      <c r="C80" s="2038">
        <v>9172</v>
      </c>
      <c r="D80" s="2038">
        <v>7</v>
      </c>
      <c r="E80" s="2038"/>
      <c r="F80" s="2038"/>
      <c r="G80" s="2038"/>
      <c r="H80" s="1320" t="s">
        <v>2346</v>
      </c>
      <c r="I80" s="501"/>
    </row>
    <row r="81" spans="1:9" s="151" customFormat="1" ht="15" customHeight="1">
      <c r="A81" s="501" t="s">
        <v>1021</v>
      </c>
      <c r="B81" s="2038">
        <v>5109</v>
      </c>
      <c r="C81" s="2038">
        <v>2827</v>
      </c>
      <c r="D81" s="2038">
        <v>15</v>
      </c>
      <c r="E81" s="2038"/>
      <c r="F81" s="2038"/>
      <c r="G81" s="2038"/>
      <c r="H81" s="1103" t="s">
        <v>1996</v>
      </c>
      <c r="I81" s="501"/>
    </row>
    <row r="82" spans="1:9" s="151" customFormat="1" ht="15" customHeight="1">
      <c r="A82" s="2069" t="s">
        <v>2558</v>
      </c>
      <c r="B82" s="2070">
        <v>155</v>
      </c>
      <c r="C82" s="2070">
        <v>81</v>
      </c>
      <c r="D82" s="2070">
        <v>5</v>
      </c>
      <c r="E82" s="2071"/>
      <c r="F82" s="2071"/>
      <c r="G82" s="2071"/>
      <c r="H82" s="2072" t="s">
        <v>2559</v>
      </c>
      <c r="I82" s="501"/>
    </row>
    <row r="83" spans="1:9" s="151" customFormat="1" ht="15" customHeight="1">
      <c r="A83" s="2052" t="s">
        <v>1023</v>
      </c>
      <c r="B83" s="2038">
        <v>3687</v>
      </c>
      <c r="C83" s="2038">
        <v>1940</v>
      </c>
      <c r="D83" s="2038">
        <v>184</v>
      </c>
      <c r="E83" s="2038"/>
      <c r="F83" s="2038"/>
      <c r="G83" s="2038"/>
      <c r="H83" s="1320" t="s">
        <v>1024</v>
      </c>
      <c r="I83" s="501"/>
    </row>
    <row r="84" spans="1:9" s="151" customFormat="1" ht="15" customHeight="1">
      <c r="A84" s="2052" t="s">
        <v>1029</v>
      </c>
      <c r="B84" s="2038">
        <v>1324</v>
      </c>
      <c r="C84" s="2038">
        <v>759</v>
      </c>
      <c r="D84" s="2038">
        <v>28</v>
      </c>
      <c r="E84" s="1321"/>
      <c r="F84" s="1085"/>
      <c r="G84" s="1085"/>
      <c r="H84" s="1320" t="s">
        <v>1517</v>
      </c>
      <c r="I84" s="501"/>
    </row>
    <row r="85" spans="1:9" s="151" customFormat="1" ht="15" customHeight="1">
      <c r="A85" s="2052" t="s">
        <v>1511</v>
      </c>
      <c r="B85" s="2038">
        <v>599</v>
      </c>
      <c r="C85" s="2038">
        <v>388</v>
      </c>
      <c r="D85" s="2040">
        <v>19</v>
      </c>
      <c r="E85" s="1321"/>
      <c r="F85" s="1085"/>
      <c r="G85" s="1085"/>
      <c r="H85" s="1320" t="s">
        <v>1518</v>
      </c>
      <c r="I85" s="501"/>
    </row>
    <row r="86" spans="1:9" s="1097" customFormat="1" ht="15" customHeight="1">
      <c r="A86" s="2052" t="s">
        <v>1512</v>
      </c>
      <c r="B86" s="2038">
        <v>1015</v>
      </c>
      <c r="C86" s="2038">
        <v>681</v>
      </c>
      <c r="D86" s="2038">
        <v>18</v>
      </c>
      <c r="E86" s="2038"/>
      <c r="F86" s="2038"/>
      <c r="G86" s="1091"/>
      <c r="H86" s="1320" t="s">
        <v>1515</v>
      </c>
      <c r="I86" s="2039"/>
    </row>
    <row r="87" spans="1:9" s="1097" customFormat="1" ht="15" customHeight="1">
      <c r="A87" s="2052" t="s">
        <v>1514</v>
      </c>
      <c r="B87" s="2038">
        <v>2478</v>
      </c>
      <c r="C87" s="2038">
        <v>1951</v>
      </c>
      <c r="D87" s="2045">
        <v>0</v>
      </c>
      <c r="E87" s="1091"/>
      <c r="F87" s="1085"/>
      <c r="G87" s="1085"/>
      <c r="H87" s="1320" t="s">
        <v>1997</v>
      </c>
      <c r="I87" s="1095"/>
    </row>
    <row r="88" spans="1:9" s="1097" customFormat="1" ht="15" customHeight="1">
      <c r="A88" s="2052" t="s">
        <v>1025</v>
      </c>
      <c r="B88" s="2038">
        <v>1099</v>
      </c>
      <c r="C88" s="2038">
        <v>594</v>
      </c>
      <c r="D88" s="2038">
        <v>11</v>
      </c>
      <c r="E88" s="2038"/>
      <c r="F88" s="2038"/>
      <c r="G88" s="1321"/>
      <c r="H88" s="1320" t="s">
        <v>1026</v>
      </c>
      <c r="I88" s="1095"/>
    </row>
    <row r="89" spans="1:9" ht="15" customHeight="1">
      <c r="A89" s="2052" t="s">
        <v>1027</v>
      </c>
      <c r="B89" s="2038">
        <v>1200</v>
      </c>
      <c r="C89" s="2038">
        <v>695</v>
      </c>
      <c r="D89" s="2040">
        <v>1</v>
      </c>
      <c r="E89" s="2033"/>
      <c r="F89" s="2033"/>
      <c r="G89" s="2033"/>
      <c r="H89" s="1320" t="s">
        <v>1028</v>
      </c>
    </row>
    <row r="90" spans="1:9" s="1097" customFormat="1" ht="15" customHeight="1">
      <c r="A90" s="2052" t="s">
        <v>1513</v>
      </c>
      <c r="B90" s="2038">
        <v>1110</v>
      </c>
      <c r="C90" s="2038">
        <v>602</v>
      </c>
      <c r="D90" s="2040">
        <v>4</v>
      </c>
      <c r="E90" s="2038"/>
      <c r="F90" s="2038"/>
      <c r="G90" s="1085"/>
      <c r="H90" s="1320" t="s">
        <v>1516</v>
      </c>
      <c r="I90" s="2039"/>
    </row>
    <row r="91" spans="1:9" s="1097" customFormat="1" ht="15" customHeight="1">
      <c r="A91" s="981"/>
      <c r="B91" s="2038"/>
      <c r="C91" s="2038"/>
      <c r="D91" s="2040"/>
      <c r="E91" s="2038"/>
      <c r="F91" s="2038"/>
      <c r="G91" s="1085"/>
      <c r="H91" s="1320"/>
      <c r="I91" s="2039"/>
    </row>
    <row r="92" spans="1:9" s="1097" customFormat="1" ht="21.75" customHeight="1">
      <c r="A92" s="2027" t="s">
        <v>854</v>
      </c>
      <c r="B92" s="1102"/>
      <c r="C92" s="1102"/>
      <c r="D92" s="1102"/>
      <c r="E92" s="1085"/>
      <c r="F92" s="501"/>
      <c r="G92" s="501"/>
      <c r="H92" s="1086" t="s">
        <v>855</v>
      </c>
      <c r="I92" s="2039"/>
    </row>
    <row r="93" spans="1:9" s="1101" customFormat="1" ht="15" customHeight="1">
      <c r="A93" s="2028" t="s">
        <v>259</v>
      </c>
      <c r="B93" s="1085"/>
      <c r="C93" s="1085"/>
      <c r="D93" s="1085"/>
      <c r="E93" s="1085"/>
      <c r="F93" s="501"/>
      <c r="G93" s="501"/>
      <c r="H93" s="1103"/>
      <c r="I93" s="1100"/>
    </row>
    <row r="94" spans="1:9" ht="22.5" customHeight="1">
      <c r="A94" s="2029" t="s">
        <v>1030</v>
      </c>
      <c r="B94" s="1316"/>
      <c r="C94" s="1316"/>
      <c r="D94" s="1316"/>
      <c r="E94" s="1316"/>
      <c r="F94" s="1317"/>
      <c r="G94" s="1317"/>
      <c r="H94" s="2020" t="s">
        <v>1727</v>
      </c>
    </row>
    <row r="95" spans="1:9" ht="24">
      <c r="A95" s="2029" t="s">
        <v>2552</v>
      </c>
      <c r="B95" s="1316"/>
      <c r="C95" s="1316"/>
      <c r="D95" s="1316"/>
      <c r="E95" s="1316"/>
      <c r="F95" s="1317"/>
      <c r="G95" s="1317"/>
      <c r="H95" s="1514" t="s">
        <v>2553</v>
      </c>
      <c r="I95" s="1087"/>
    </row>
    <row r="96" spans="1:9" ht="23.1" customHeight="1">
      <c r="A96" s="2031"/>
      <c r="B96" s="1095"/>
      <c r="C96" s="1095"/>
      <c r="D96" s="1095"/>
      <c r="F96" s="1095"/>
      <c r="G96" s="1095"/>
      <c r="H96" s="1087"/>
      <c r="I96" s="1087"/>
    </row>
    <row r="97" spans="1:9" ht="23.1" customHeight="1">
      <c r="A97" s="2026" t="s">
        <v>2357</v>
      </c>
      <c r="B97" s="2608" t="s">
        <v>1721</v>
      </c>
      <c r="C97" s="2608"/>
      <c r="D97" s="1322" t="s">
        <v>947</v>
      </c>
      <c r="E97" s="1322"/>
      <c r="F97" s="1322"/>
      <c r="G97" s="1322"/>
      <c r="H97" s="1655" t="s">
        <v>2356</v>
      </c>
      <c r="I97" s="2021"/>
    </row>
    <row r="98" spans="1:9" ht="14.25" customHeight="1">
      <c r="A98" s="1091"/>
      <c r="B98" s="2609" t="s">
        <v>1719</v>
      </c>
      <c r="C98" s="2609"/>
      <c r="D98" s="1325" t="s">
        <v>948</v>
      </c>
      <c r="E98" s="2033"/>
      <c r="F98" s="2033"/>
      <c r="G98" s="2033"/>
      <c r="H98" s="1091"/>
      <c r="I98" s="1087"/>
    </row>
    <row r="99" spans="1:9" ht="11.25" customHeight="1">
      <c r="A99" s="1091"/>
      <c r="B99" s="1325" t="s">
        <v>15</v>
      </c>
      <c r="C99" s="1325" t="s">
        <v>275</v>
      </c>
      <c r="D99" s="1325" t="s">
        <v>15</v>
      </c>
      <c r="E99" s="2033"/>
      <c r="F99" s="2033"/>
      <c r="G99" s="2033"/>
      <c r="H99" s="1094"/>
      <c r="I99" s="1095"/>
    </row>
    <row r="100" spans="1:9" ht="11.25" customHeight="1">
      <c r="A100" s="1091"/>
      <c r="B100" s="1325" t="s">
        <v>33</v>
      </c>
      <c r="C100" s="1325" t="s">
        <v>34</v>
      </c>
      <c r="D100" s="1325" t="s">
        <v>33</v>
      </c>
      <c r="E100" s="2033"/>
      <c r="F100" s="2033"/>
      <c r="G100" s="2033"/>
      <c r="H100" s="1094" t="s">
        <v>259</v>
      </c>
      <c r="I100" s="1095"/>
    </row>
    <row r="101" spans="1:9" ht="11.25" customHeight="1">
      <c r="A101" s="1091"/>
      <c r="B101" s="2033"/>
      <c r="C101" s="2033"/>
      <c r="D101" s="2033"/>
      <c r="E101" s="2033"/>
      <c r="F101" s="2033"/>
      <c r="G101" s="2033"/>
      <c r="H101" s="2033"/>
      <c r="I101" s="1095"/>
    </row>
    <row r="102" spans="1:9" ht="11.25" customHeight="1">
      <c r="A102" s="1091" t="s">
        <v>1738</v>
      </c>
      <c r="B102" s="2036">
        <f>SUM(B103:B120)</f>
        <v>143396</v>
      </c>
      <c r="C102" s="2036">
        <f>SUM(C103:C120)</f>
        <v>83539</v>
      </c>
      <c r="D102" s="2036">
        <f>SUM(D103:D120)</f>
        <v>2404</v>
      </c>
      <c r="F102" s="2036"/>
      <c r="G102" s="2036"/>
      <c r="H102" s="2036" t="s">
        <v>1739</v>
      </c>
      <c r="I102" s="1095"/>
    </row>
    <row r="103" spans="1:9">
      <c r="A103" s="2069" t="s">
        <v>2560</v>
      </c>
      <c r="B103" s="2038">
        <v>34335</v>
      </c>
      <c r="C103" s="2038">
        <v>19239</v>
      </c>
      <c r="D103" s="2038">
        <v>371</v>
      </c>
      <c r="F103" s="2053"/>
      <c r="G103" s="2053"/>
      <c r="H103" s="2073" t="s">
        <v>2561</v>
      </c>
      <c r="I103" s="1100"/>
    </row>
    <row r="104" spans="1:9" ht="12" customHeight="1">
      <c r="A104" s="2037" t="s">
        <v>1998</v>
      </c>
      <c r="B104" s="2038">
        <v>33572</v>
      </c>
      <c r="C104" s="2038">
        <v>17922</v>
      </c>
      <c r="D104" s="2038">
        <v>727</v>
      </c>
      <c r="F104" s="2053"/>
      <c r="G104" s="2053"/>
      <c r="H104" s="2053" t="s">
        <v>1740</v>
      </c>
      <c r="I104" s="501"/>
    </row>
    <row r="105" spans="1:9" ht="12" customHeight="1">
      <c r="A105" s="2037" t="s">
        <v>1999</v>
      </c>
      <c r="B105" s="2038">
        <v>9177</v>
      </c>
      <c r="C105" s="2038">
        <v>5338</v>
      </c>
      <c r="D105" s="2038">
        <v>64</v>
      </c>
      <c r="F105" s="2053"/>
      <c r="G105" s="2053"/>
      <c r="H105" s="2053" t="s">
        <v>1741</v>
      </c>
      <c r="I105" s="501"/>
    </row>
    <row r="106" spans="1:9" ht="12" customHeight="1">
      <c r="A106" s="2037" t="s">
        <v>2000</v>
      </c>
      <c r="B106" s="2038">
        <v>11916</v>
      </c>
      <c r="C106" s="2038">
        <v>7728</v>
      </c>
      <c r="D106" s="2038">
        <v>116</v>
      </c>
      <c r="F106" s="2053"/>
      <c r="G106" s="2053"/>
      <c r="H106" s="2053" t="s">
        <v>1742</v>
      </c>
      <c r="I106" s="1095"/>
    </row>
    <row r="107" spans="1:9" ht="12" customHeight="1">
      <c r="A107" s="2037" t="s">
        <v>2001</v>
      </c>
      <c r="B107" s="2038">
        <v>4875</v>
      </c>
      <c r="C107" s="2038">
        <v>3015</v>
      </c>
      <c r="D107" s="2038">
        <v>25</v>
      </c>
      <c r="F107" s="2053"/>
      <c r="G107" s="2053"/>
      <c r="H107" s="2053" t="s">
        <v>1743</v>
      </c>
      <c r="I107" s="1095"/>
    </row>
    <row r="108" spans="1:9" ht="12" customHeight="1">
      <c r="A108" s="2037" t="s">
        <v>2002</v>
      </c>
      <c r="B108" s="2038">
        <v>6754</v>
      </c>
      <c r="C108" s="2038">
        <v>4247</v>
      </c>
      <c r="D108" s="2038">
        <v>84</v>
      </c>
      <c r="F108" s="2053"/>
      <c r="G108" s="2053"/>
      <c r="H108" s="2053" t="s">
        <v>1744</v>
      </c>
      <c r="I108" s="1095"/>
    </row>
    <row r="109" spans="1:9" ht="12" customHeight="1">
      <c r="A109" s="2037" t="s">
        <v>2003</v>
      </c>
      <c r="B109" s="2038">
        <v>8613</v>
      </c>
      <c r="C109" s="2038">
        <v>5267</v>
      </c>
      <c r="D109" s="2038">
        <v>158</v>
      </c>
      <c r="F109" s="2053"/>
      <c r="G109" s="2053"/>
      <c r="H109" s="2053" t="s">
        <v>1745</v>
      </c>
      <c r="I109" s="1095"/>
    </row>
    <row r="110" spans="1:9" ht="12" customHeight="1">
      <c r="A110" s="2037" t="s">
        <v>2004</v>
      </c>
      <c r="B110" s="2038">
        <v>10718</v>
      </c>
      <c r="C110" s="2038">
        <v>6469</v>
      </c>
      <c r="D110" s="2038">
        <v>73</v>
      </c>
      <c r="F110" s="2053"/>
      <c r="G110" s="2053"/>
      <c r="H110" s="2053" t="s">
        <v>1746</v>
      </c>
      <c r="I110" s="1095"/>
    </row>
    <row r="111" spans="1:9" ht="12" customHeight="1">
      <c r="A111" s="2037" t="s">
        <v>2005</v>
      </c>
      <c r="B111" s="2038">
        <v>4271</v>
      </c>
      <c r="C111" s="2038">
        <v>2787</v>
      </c>
      <c r="D111" s="2038">
        <v>195</v>
      </c>
      <c r="F111" s="2053"/>
      <c r="G111" s="2053"/>
      <c r="H111" s="2053" t="s">
        <v>1747</v>
      </c>
      <c r="I111" s="1100"/>
    </row>
    <row r="112" spans="1:9" ht="12" customHeight="1">
      <c r="A112" s="2037" t="s">
        <v>2006</v>
      </c>
      <c r="B112" s="2038">
        <v>6795</v>
      </c>
      <c r="C112" s="2038">
        <v>4260</v>
      </c>
      <c r="D112" s="2038">
        <v>384</v>
      </c>
      <c r="F112" s="2053"/>
      <c r="G112" s="2053"/>
      <c r="H112" s="2053" t="s">
        <v>1748</v>
      </c>
      <c r="I112" s="1100"/>
    </row>
    <row r="113" spans="1:9" ht="12" customHeight="1">
      <c r="A113" s="2037" t="s">
        <v>2007</v>
      </c>
      <c r="B113" s="2038">
        <v>1048</v>
      </c>
      <c r="C113" s="2038">
        <v>597</v>
      </c>
      <c r="D113" s="2038">
        <v>60</v>
      </c>
      <c r="F113" s="2053"/>
      <c r="G113" s="2053"/>
      <c r="H113" s="2053" t="s">
        <v>1749</v>
      </c>
    </row>
    <row r="114" spans="1:9" ht="12" customHeight="1">
      <c r="A114" s="2037" t="s">
        <v>2008</v>
      </c>
      <c r="B114" s="2038">
        <v>1041</v>
      </c>
      <c r="C114" s="2038">
        <v>518</v>
      </c>
      <c r="D114" s="2038">
        <v>13</v>
      </c>
      <c r="F114" s="2053"/>
      <c r="G114" s="2053"/>
      <c r="H114" s="2053" t="s">
        <v>1750</v>
      </c>
      <c r="I114" s="501"/>
    </row>
    <row r="115" spans="1:9" ht="12" customHeight="1">
      <c r="A115" s="2037" t="s">
        <v>2009</v>
      </c>
      <c r="B115" s="2038">
        <v>1504</v>
      </c>
      <c r="C115" s="2038">
        <v>743</v>
      </c>
      <c r="D115" s="2038">
        <v>48</v>
      </c>
      <c r="F115" s="2053"/>
      <c r="G115" s="2053"/>
      <c r="H115" s="2053" t="s">
        <v>1751</v>
      </c>
      <c r="I115" s="501"/>
    </row>
    <row r="116" spans="1:9" ht="12" customHeight="1">
      <c r="A116" s="2037" t="s">
        <v>2010</v>
      </c>
      <c r="B116" s="2038">
        <v>138</v>
      </c>
      <c r="C116" s="2038">
        <v>76</v>
      </c>
      <c r="D116" s="2045">
        <v>0</v>
      </c>
      <c r="F116" s="2054"/>
      <c r="G116" s="2054"/>
      <c r="H116" s="2054" t="s">
        <v>1752</v>
      </c>
    </row>
    <row r="117" spans="1:9" ht="12" customHeight="1">
      <c r="A117" s="2037" t="s">
        <v>2011</v>
      </c>
      <c r="B117" s="2038">
        <v>3139</v>
      </c>
      <c r="C117" s="2038">
        <v>1964</v>
      </c>
      <c r="D117" s="2038">
        <v>57</v>
      </c>
      <c r="F117" s="2053"/>
      <c r="G117" s="2053"/>
      <c r="H117" s="2053" t="s">
        <v>1753</v>
      </c>
    </row>
    <row r="118" spans="1:9" ht="12" customHeight="1">
      <c r="A118" s="2037" t="s">
        <v>2012</v>
      </c>
      <c r="B118" s="2038">
        <v>1471</v>
      </c>
      <c r="C118" s="2038">
        <v>881</v>
      </c>
      <c r="D118" s="2038">
        <v>4</v>
      </c>
      <c r="F118" s="2053"/>
      <c r="G118" s="2053"/>
      <c r="H118" s="2053" t="s">
        <v>1754</v>
      </c>
    </row>
    <row r="119" spans="1:9" ht="12" customHeight="1">
      <c r="A119" s="2037" t="s">
        <v>2013</v>
      </c>
      <c r="B119" s="2038">
        <v>2785</v>
      </c>
      <c r="C119" s="2038">
        <v>1973</v>
      </c>
      <c r="D119" s="2038">
        <v>4</v>
      </c>
      <c r="F119" s="2053"/>
      <c r="G119" s="2053"/>
      <c r="H119" s="2053" t="s">
        <v>1755</v>
      </c>
    </row>
    <row r="120" spans="1:9" ht="12" customHeight="1">
      <c r="A120" s="2037" t="s">
        <v>2014</v>
      </c>
      <c r="B120" s="2038">
        <v>1244</v>
      </c>
      <c r="C120" s="2038">
        <v>515</v>
      </c>
      <c r="D120" s="2038">
        <v>21</v>
      </c>
      <c r="F120" s="2053"/>
      <c r="G120" s="2053"/>
      <c r="H120" s="2053" t="s">
        <v>1756</v>
      </c>
    </row>
    <row r="121" spans="1:9" ht="12" customHeight="1">
      <c r="A121" s="2035" t="s">
        <v>2015</v>
      </c>
      <c r="B121" s="2036">
        <f>SUM(B122:B133)</f>
        <v>98483</v>
      </c>
      <c r="C121" s="2036">
        <f>SUM(C122:C133)</f>
        <v>52297</v>
      </c>
      <c r="D121" s="2036">
        <f>SUM(D123:D133)</f>
        <v>1433</v>
      </c>
      <c r="F121" s="2036"/>
      <c r="G121" s="2036"/>
      <c r="H121" s="2036" t="s">
        <v>1031</v>
      </c>
    </row>
    <row r="122" spans="1:9" ht="12" customHeight="1">
      <c r="A122" s="2074" t="s">
        <v>2017</v>
      </c>
      <c r="F122" s="2038"/>
      <c r="G122" s="2038"/>
      <c r="H122" s="2071" t="s">
        <v>2018</v>
      </c>
    </row>
    <row r="123" spans="1:9" ht="12" customHeight="1">
      <c r="A123" s="2069" t="s">
        <v>2581</v>
      </c>
      <c r="B123" s="2038">
        <v>29546</v>
      </c>
      <c r="C123" s="2038">
        <v>14328</v>
      </c>
      <c r="D123" s="2038">
        <v>196</v>
      </c>
      <c r="F123" s="2054"/>
      <c r="G123" s="2054"/>
      <c r="H123" s="2076" t="s">
        <v>2019</v>
      </c>
    </row>
    <row r="124" spans="1:9" ht="12" customHeight="1">
      <c r="A124" s="2074" t="s">
        <v>2580</v>
      </c>
      <c r="B124" s="2038">
        <v>12217</v>
      </c>
      <c r="C124" s="2038">
        <v>7150</v>
      </c>
      <c r="D124" s="2038">
        <v>402</v>
      </c>
      <c r="F124" s="1321"/>
      <c r="G124" s="1321"/>
      <c r="H124" s="2077" t="s">
        <v>2347</v>
      </c>
    </row>
    <row r="125" spans="1:9" ht="12" customHeight="1">
      <c r="A125" s="2069" t="s">
        <v>2582</v>
      </c>
      <c r="B125" s="2038">
        <v>14692</v>
      </c>
      <c r="C125" s="2038">
        <v>7447</v>
      </c>
      <c r="D125" s="2038">
        <v>122</v>
      </c>
      <c r="F125" s="2038"/>
      <c r="G125" s="2038"/>
      <c r="H125" s="2071" t="s">
        <v>2348</v>
      </c>
    </row>
    <row r="126" spans="1:9" ht="12" customHeight="1">
      <c r="A126" s="2069" t="s">
        <v>2583</v>
      </c>
      <c r="B126" s="2038">
        <v>19647</v>
      </c>
      <c r="C126" s="2038">
        <v>10200</v>
      </c>
      <c r="D126" s="2038">
        <v>100</v>
      </c>
      <c r="F126" s="2038"/>
      <c r="G126" s="2038"/>
      <c r="H126" s="2071" t="s">
        <v>2349</v>
      </c>
    </row>
    <row r="127" spans="1:9" ht="12" customHeight="1">
      <c r="A127" s="2074" t="s">
        <v>2016</v>
      </c>
      <c r="B127" s="2038">
        <v>12174</v>
      </c>
      <c r="C127" s="2038">
        <v>6646</v>
      </c>
      <c r="D127" s="2038">
        <v>420</v>
      </c>
      <c r="F127" s="2038"/>
      <c r="G127" s="2038"/>
      <c r="H127" s="2071" t="s">
        <v>1032</v>
      </c>
    </row>
    <row r="128" spans="1:9" ht="12" customHeight="1">
      <c r="A128" s="2074" t="s">
        <v>2579</v>
      </c>
      <c r="B128" s="2038">
        <v>2156</v>
      </c>
      <c r="C128" s="2038">
        <v>1059</v>
      </c>
      <c r="D128" s="2038">
        <v>90</v>
      </c>
      <c r="F128" s="2038"/>
      <c r="G128" s="2038"/>
      <c r="H128" s="2071" t="s">
        <v>1033</v>
      </c>
    </row>
    <row r="129" spans="1:71" s="1085" customFormat="1" ht="12" customHeight="1">
      <c r="A129" s="2069" t="s">
        <v>1521</v>
      </c>
      <c r="B129" s="2038">
        <v>366</v>
      </c>
      <c r="C129" s="2038">
        <v>252</v>
      </c>
      <c r="D129" s="2040">
        <v>1</v>
      </c>
      <c r="F129" s="2036"/>
      <c r="G129" s="2036"/>
      <c r="H129" s="2071" t="s">
        <v>1540</v>
      </c>
      <c r="J129" s="1087"/>
      <c r="K129" s="1087"/>
      <c r="L129" s="1087"/>
      <c r="M129" s="1087"/>
      <c r="N129" s="1087"/>
      <c r="O129" s="1087"/>
      <c r="P129" s="1087"/>
      <c r="Q129" s="1087"/>
      <c r="R129" s="1087"/>
      <c r="S129" s="1087"/>
      <c r="T129" s="1087"/>
      <c r="U129" s="1087"/>
      <c r="V129" s="1087"/>
      <c r="W129" s="1087"/>
      <c r="X129" s="1087"/>
      <c r="Y129" s="1087"/>
      <c r="Z129" s="1087"/>
      <c r="AA129" s="1087"/>
      <c r="AB129" s="1087"/>
      <c r="AC129" s="1087"/>
      <c r="AD129" s="1087"/>
      <c r="AE129" s="1087"/>
      <c r="AF129" s="1087"/>
      <c r="AG129" s="1087"/>
      <c r="AH129" s="1087"/>
      <c r="AI129" s="1087"/>
      <c r="AJ129" s="1087"/>
      <c r="AK129" s="1087"/>
      <c r="AL129" s="1087"/>
      <c r="AM129" s="1087"/>
      <c r="AN129" s="1087"/>
      <c r="AO129" s="1087"/>
      <c r="AP129" s="1087"/>
      <c r="AQ129" s="1087"/>
      <c r="AR129" s="1087"/>
      <c r="AS129" s="1087"/>
      <c r="AT129" s="1087"/>
      <c r="AU129" s="1087"/>
      <c r="AV129" s="1087"/>
      <c r="AW129" s="1087"/>
      <c r="AX129" s="1087"/>
      <c r="AY129" s="1087"/>
      <c r="AZ129" s="1087"/>
      <c r="BA129" s="1087"/>
      <c r="BB129" s="1087"/>
      <c r="BC129" s="1087"/>
      <c r="BD129" s="1087"/>
      <c r="BE129" s="1087"/>
      <c r="BF129" s="1087"/>
      <c r="BG129" s="1087"/>
      <c r="BH129" s="1087"/>
      <c r="BI129" s="1087"/>
      <c r="BJ129" s="1087"/>
      <c r="BK129" s="1087"/>
      <c r="BL129" s="1087"/>
      <c r="BM129" s="1087"/>
      <c r="BN129" s="1087"/>
      <c r="BO129" s="1087"/>
      <c r="BP129" s="1087"/>
      <c r="BQ129" s="1087"/>
      <c r="BR129" s="1087"/>
      <c r="BS129" s="1087"/>
    </row>
    <row r="130" spans="1:71" ht="12" customHeight="1">
      <c r="A130" s="2075" t="s">
        <v>1035</v>
      </c>
      <c r="B130" s="2038">
        <v>3000</v>
      </c>
      <c r="C130" s="2038">
        <v>1888</v>
      </c>
      <c r="D130" s="2038">
        <v>84</v>
      </c>
      <c r="F130" s="2038"/>
      <c r="G130" s="2038"/>
      <c r="H130" s="2071" t="s">
        <v>1036</v>
      </c>
    </row>
    <row r="131" spans="1:71" s="1085" customFormat="1" ht="12" customHeight="1">
      <c r="A131" s="2069" t="s">
        <v>1539</v>
      </c>
      <c r="B131" s="2038">
        <v>3398</v>
      </c>
      <c r="C131" s="2038">
        <v>2662</v>
      </c>
      <c r="D131" s="2040">
        <v>1</v>
      </c>
      <c r="F131" s="1321"/>
      <c r="G131" s="1321"/>
      <c r="H131" s="2077" t="s">
        <v>2021</v>
      </c>
      <c r="J131" s="1087"/>
      <c r="K131" s="1087"/>
      <c r="L131" s="1087"/>
      <c r="M131" s="1087"/>
      <c r="N131" s="1087"/>
      <c r="O131" s="1087"/>
      <c r="P131" s="1087"/>
      <c r="Q131" s="1087"/>
      <c r="R131" s="1087"/>
      <c r="S131" s="1087"/>
      <c r="T131" s="1087"/>
      <c r="U131" s="1087"/>
      <c r="V131" s="1087"/>
      <c r="W131" s="1087"/>
      <c r="X131" s="1087"/>
      <c r="Y131" s="1087"/>
      <c r="Z131" s="1087"/>
      <c r="AA131" s="1087"/>
      <c r="AB131" s="1087"/>
      <c r="AC131" s="1087"/>
      <c r="AD131" s="1087"/>
      <c r="AE131" s="1087"/>
      <c r="AF131" s="1087"/>
      <c r="AG131" s="1087"/>
      <c r="AH131" s="1087"/>
      <c r="AI131" s="1087"/>
      <c r="AJ131" s="1087"/>
      <c r="AK131" s="1087"/>
      <c r="AL131" s="1087"/>
      <c r="AM131" s="1087"/>
      <c r="AN131" s="1087"/>
      <c r="AO131" s="1087"/>
      <c r="AP131" s="1087"/>
      <c r="AQ131" s="1087"/>
      <c r="AR131" s="1087"/>
      <c r="AS131" s="1087"/>
      <c r="AT131" s="1087"/>
      <c r="AU131" s="1087"/>
      <c r="AV131" s="1087"/>
      <c r="AW131" s="1087"/>
      <c r="AX131" s="1087"/>
      <c r="AY131" s="1087"/>
      <c r="AZ131" s="1087"/>
      <c r="BA131" s="1087"/>
      <c r="BB131" s="1087"/>
      <c r="BC131" s="1087"/>
      <c r="BD131" s="1087"/>
      <c r="BE131" s="1087"/>
      <c r="BF131" s="1087"/>
      <c r="BG131" s="1087"/>
      <c r="BH131" s="1087"/>
      <c r="BI131" s="1087"/>
      <c r="BJ131" s="1087"/>
      <c r="BK131" s="1087"/>
      <c r="BL131" s="1087"/>
      <c r="BM131" s="1087"/>
      <c r="BN131" s="1087"/>
      <c r="BO131" s="1087"/>
      <c r="BP131" s="1087"/>
      <c r="BQ131" s="1087"/>
      <c r="BR131" s="1087"/>
      <c r="BS131" s="1087"/>
    </row>
    <row r="132" spans="1:71" ht="12" customHeight="1">
      <c r="A132" s="2074" t="s">
        <v>997</v>
      </c>
      <c r="B132" s="2038">
        <v>744</v>
      </c>
      <c r="C132" s="2038">
        <v>413</v>
      </c>
      <c r="D132" s="2038">
        <v>16</v>
      </c>
      <c r="F132" s="2054"/>
      <c r="G132" s="2054"/>
      <c r="H132" s="2076" t="s">
        <v>1034</v>
      </c>
    </row>
    <row r="133" spans="1:71" s="1085" customFormat="1" ht="12" customHeight="1">
      <c r="A133" s="2069" t="s">
        <v>2584</v>
      </c>
      <c r="B133" s="2038">
        <v>543</v>
      </c>
      <c r="C133" s="2038">
        <v>252</v>
      </c>
      <c r="D133" s="2044">
        <v>1</v>
      </c>
      <c r="F133" s="2038"/>
      <c r="G133" s="2038"/>
      <c r="H133" s="2071" t="s">
        <v>2020</v>
      </c>
      <c r="J133" s="1087"/>
      <c r="K133" s="1087"/>
      <c r="L133" s="1087"/>
      <c r="M133" s="1087"/>
      <c r="N133" s="1087"/>
      <c r="O133" s="1087"/>
      <c r="P133" s="1087"/>
      <c r="Q133" s="1087"/>
      <c r="R133" s="1087"/>
      <c r="S133" s="1087"/>
      <c r="T133" s="1087"/>
      <c r="U133" s="1087"/>
      <c r="V133" s="1087"/>
      <c r="W133" s="1087"/>
      <c r="X133" s="1087"/>
      <c r="Y133" s="1087"/>
      <c r="Z133" s="1087"/>
      <c r="AA133" s="1087"/>
      <c r="AB133" s="1087"/>
      <c r="AC133" s="1087"/>
      <c r="AD133" s="1087"/>
      <c r="AE133" s="1087"/>
      <c r="AF133" s="1087"/>
      <c r="AG133" s="1087"/>
      <c r="AH133" s="1087"/>
      <c r="AI133" s="1087"/>
      <c r="AJ133" s="1087"/>
      <c r="AK133" s="1087"/>
      <c r="AL133" s="1087"/>
      <c r="AM133" s="1087"/>
      <c r="AN133" s="1087"/>
      <c r="AO133" s="1087"/>
      <c r="AP133" s="1087"/>
      <c r="AQ133" s="1087"/>
      <c r="AR133" s="1087"/>
      <c r="AS133" s="1087"/>
      <c r="AT133" s="1087"/>
      <c r="AU133" s="1087"/>
      <c r="AV133" s="1087"/>
      <c r="AW133" s="1087"/>
      <c r="AX133" s="1087"/>
      <c r="AY133" s="1087"/>
      <c r="AZ133" s="1087"/>
      <c r="BA133" s="1087"/>
      <c r="BB133" s="1087"/>
      <c r="BC133" s="1087"/>
      <c r="BD133" s="1087"/>
      <c r="BE133" s="1087"/>
      <c r="BF133" s="1087"/>
      <c r="BG133" s="1087"/>
      <c r="BH133" s="1087"/>
      <c r="BI133" s="1087"/>
      <c r="BJ133" s="1087"/>
      <c r="BK133" s="1087"/>
      <c r="BL133" s="1087"/>
      <c r="BM133" s="1087"/>
      <c r="BN133" s="1087"/>
      <c r="BO133" s="1087"/>
      <c r="BP133" s="1087"/>
      <c r="BQ133" s="1087"/>
      <c r="BR133" s="1087"/>
      <c r="BS133" s="1087"/>
    </row>
    <row r="134" spans="1:71" s="1085" customFormat="1" ht="12.75" customHeight="1">
      <c r="A134" s="2035" t="s">
        <v>1037</v>
      </c>
      <c r="B134" s="2036">
        <f>SUM(B135:B153)</f>
        <v>136027</v>
      </c>
      <c r="C134" s="2036">
        <f>SUM(C135:C153)</f>
        <v>72609</v>
      </c>
      <c r="D134" s="2036">
        <f>SUM(D135:D153)</f>
        <v>1556</v>
      </c>
      <c r="E134" s="1091"/>
      <c r="F134" s="1321"/>
      <c r="G134" s="1321"/>
      <c r="H134" s="2033" t="s">
        <v>1038</v>
      </c>
      <c r="J134" s="1087"/>
      <c r="K134" s="1087"/>
      <c r="L134" s="1087"/>
      <c r="M134" s="1087"/>
      <c r="N134" s="1087"/>
      <c r="O134" s="1087"/>
      <c r="P134" s="1087"/>
      <c r="Q134" s="1087"/>
      <c r="R134" s="1087"/>
      <c r="S134" s="1087"/>
      <c r="T134" s="1087"/>
      <c r="U134" s="1087"/>
      <c r="V134" s="1087"/>
      <c r="W134" s="1087"/>
      <c r="X134" s="1087"/>
      <c r="Y134" s="1087"/>
      <c r="Z134" s="1087"/>
      <c r="AA134" s="1087"/>
      <c r="AB134" s="1087"/>
      <c r="AC134" s="1087"/>
      <c r="AD134" s="1087"/>
      <c r="AE134" s="1087"/>
      <c r="AF134" s="1087"/>
      <c r="AG134" s="1087"/>
      <c r="AH134" s="1087"/>
      <c r="AI134" s="1087"/>
      <c r="AJ134" s="1087"/>
      <c r="AK134" s="1087"/>
      <c r="AL134" s="1087"/>
      <c r="AM134" s="1087"/>
      <c r="AN134" s="1087"/>
      <c r="AO134" s="1087"/>
      <c r="AP134" s="1087"/>
      <c r="AQ134" s="1087"/>
      <c r="AR134" s="1087"/>
      <c r="AS134" s="1087"/>
      <c r="AT134" s="1087"/>
      <c r="AU134" s="1087"/>
      <c r="AV134" s="1087"/>
      <c r="AW134" s="1087"/>
      <c r="AX134" s="1087"/>
      <c r="AY134" s="1087"/>
      <c r="AZ134" s="1087"/>
      <c r="BA134" s="1087"/>
      <c r="BB134" s="1087"/>
      <c r="BC134" s="1087"/>
      <c r="BD134" s="1087"/>
      <c r="BE134" s="1087"/>
      <c r="BF134" s="1087"/>
      <c r="BG134" s="1087"/>
      <c r="BH134" s="1087"/>
      <c r="BI134" s="1087"/>
      <c r="BJ134" s="1087"/>
      <c r="BK134" s="1087"/>
      <c r="BL134" s="1087"/>
      <c r="BM134" s="1087"/>
      <c r="BN134" s="1087"/>
      <c r="BO134" s="1087"/>
      <c r="BP134" s="1087"/>
      <c r="BQ134" s="1087"/>
      <c r="BR134" s="1087"/>
      <c r="BS134" s="1087"/>
    </row>
    <row r="135" spans="1:71" s="1085" customFormat="1" ht="12" customHeight="1">
      <c r="A135" s="2037" t="s">
        <v>1039</v>
      </c>
      <c r="B135" s="2038">
        <v>4694</v>
      </c>
      <c r="C135" s="2038">
        <v>2048</v>
      </c>
      <c r="D135" s="2038">
        <v>42</v>
      </c>
      <c r="F135" s="1321"/>
      <c r="G135" s="1321"/>
      <c r="H135" s="1321" t="s">
        <v>1040</v>
      </c>
      <c r="J135" s="1087"/>
      <c r="K135" s="1087"/>
      <c r="L135" s="1087"/>
      <c r="M135" s="1087"/>
      <c r="N135" s="1087"/>
      <c r="O135" s="1087"/>
      <c r="P135" s="1087"/>
      <c r="Q135" s="1087"/>
      <c r="R135" s="1087"/>
      <c r="S135" s="1087"/>
      <c r="T135" s="1087"/>
      <c r="U135" s="1087"/>
      <c r="V135" s="1087"/>
      <c r="W135" s="1087"/>
      <c r="X135" s="1087"/>
      <c r="Y135" s="1087"/>
      <c r="Z135" s="1087"/>
      <c r="AA135" s="1087"/>
      <c r="AB135" s="1087"/>
      <c r="AC135" s="1087"/>
      <c r="AD135" s="1087"/>
      <c r="AE135" s="1087"/>
      <c r="AF135" s="1087"/>
      <c r="AG135" s="1087"/>
      <c r="AH135" s="1087"/>
      <c r="AI135" s="1087"/>
      <c r="AJ135" s="1087"/>
      <c r="AK135" s="1087"/>
      <c r="AL135" s="1087"/>
      <c r="AM135" s="1087"/>
      <c r="AN135" s="1087"/>
      <c r="AO135" s="1087"/>
      <c r="AP135" s="1087"/>
      <c r="AQ135" s="1087"/>
      <c r="AR135" s="1087"/>
      <c r="AS135" s="1087"/>
      <c r="AT135" s="1087"/>
      <c r="AU135" s="1087"/>
      <c r="AV135" s="1087"/>
      <c r="AW135" s="1087"/>
      <c r="AX135" s="1087"/>
      <c r="AY135" s="1087"/>
      <c r="AZ135" s="1087"/>
      <c r="BA135" s="1087"/>
      <c r="BB135" s="1087"/>
      <c r="BC135" s="1087"/>
      <c r="BD135" s="1087"/>
      <c r="BE135" s="1087"/>
      <c r="BF135" s="1087"/>
      <c r="BG135" s="1087"/>
      <c r="BH135" s="1087"/>
      <c r="BI135" s="1087"/>
      <c r="BJ135" s="1087"/>
      <c r="BK135" s="1087"/>
      <c r="BL135" s="1087"/>
      <c r="BM135" s="1087"/>
      <c r="BN135" s="1087"/>
      <c r="BO135" s="1087"/>
      <c r="BP135" s="1087"/>
      <c r="BQ135" s="1087"/>
      <c r="BR135" s="1087"/>
      <c r="BS135" s="1087"/>
    </row>
    <row r="136" spans="1:71" s="1085" customFormat="1" ht="12" customHeight="1">
      <c r="A136" s="2069" t="s">
        <v>2568</v>
      </c>
      <c r="B136" s="2038">
        <v>18643</v>
      </c>
      <c r="C136" s="2038">
        <v>10344</v>
      </c>
      <c r="D136" s="2038">
        <v>130</v>
      </c>
      <c r="F136" s="1321"/>
      <c r="G136" s="1321"/>
      <c r="H136" s="2077" t="s">
        <v>2562</v>
      </c>
      <c r="J136" s="1087"/>
      <c r="K136" s="1087"/>
      <c r="L136" s="1087"/>
      <c r="M136" s="1087"/>
      <c r="N136" s="1087"/>
      <c r="O136" s="1087"/>
      <c r="P136" s="1087"/>
      <c r="Q136" s="1087"/>
      <c r="R136" s="1087"/>
      <c r="S136" s="1087"/>
      <c r="T136" s="1087"/>
      <c r="U136" s="1087"/>
      <c r="V136" s="1087"/>
      <c r="W136" s="1087"/>
      <c r="X136" s="1087"/>
      <c r="Y136" s="1087"/>
      <c r="Z136" s="1087"/>
      <c r="AA136" s="1087"/>
      <c r="AB136" s="1087"/>
      <c r="AC136" s="1087"/>
      <c r="AD136" s="1087"/>
      <c r="AE136" s="1087"/>
      <c r="AF136" s="1087"/>
      <c r="AG136" s="1087"/>
      <c r="AH136" s="1087"/>
      <c r="AI136" s="1087"/>
      <c r="AJ136" s="1087"/>
      <c r="AK136" s="1087"/>
      <c r="AL136" s="1087"/>
      <c r="AM136" s="1087"/>
      <c r="AN136" s="1087"/>
      <c r="AO136" s="1087"/>
      <c r="AP136" s="1087"/>
      <c r="AQ136" s="1087"/>
      <c r="AR136" s="1087"/>
      <c r="AS136" s="1087"/>
      <c r="AT136" s="1087"/>
      <c r="AU136" s="1087"/>
      <c r="AV136" s="1087"/>
      <c r="AW136" s="1087"/>
      <c r="AX136" s="1087"/>
      <c r="AY136" s="1087"/>
      <c r="AZ136" s="1087"/>
      <c r="BA136" s="1087"/>
      <c r="BB136" s="1087"/>
      <c r="BC136" s="1087"/>
      <c r="BD136" s="1087"/>
      <c r="BE136" s="1087"/>
      <c r="BF136" s="1087"/>
      <c r="BG136" s="1087"/>
      <c r="BH136" s="1087"/>
      <c r="BI136" s="1087"/>
      <c r="BJ136" s="1087"/>
      <c r="BK136" s="1087"/>
      <c r="BL136" s="1087"/>
      <c r="BM136" s="1087"/>
      <c r="BN136" s="1087"/>
      <c r="BO136" s="1087"/>
      <c r="BP136" s="1087"/>
      <c r="BQ136" s="1087"/>
      <c r="BR136" s="1087"/>
      <c r="BS136" s="1087"/>
    </row>
    <row r="137" spans="1:71" s="1085" customFormat="1" ht="12" customHeight="1">
      <c r="A137" s="2037" t="s">
        <v>1041</v>
      </c>
      <c r="F137" s="2055"/>
      <c r="G137" s="2055"/>
      <c r="H137" s="2055" t="s">
        <v>1972</v>
      </c>
      <c r="J137" s="1087"/>
      <c r="K137" s="1087"/>
      <c r="L137" s="1087"/>
      <c r="M137" s="1087"/>
      <c r="N137" s="1087"/>
      <c r="O137" s="1087"/>
      <c r="P137" s="1087"/>
      <c r="Q137" s="1087"/>
      <c r="R137" s="1087"/>
      <c r="S137" s="1087"/>
      <c r="T137" s="1087"/>
      <c r="U137" s="1087"/>
      <c r="V137" s="1087"/>
      <c r="W137" s="1087"/>
      <c r="X137" s="1087"/>
      <c r="Y137" s="1087"/>
      <c r="Z137" s="1087"/>
      <c r="AA137" s="1087"/>
      <c r="AB137" s="1087"/>
      <c r="AC137" s="1087"/>
      <c r="AD137" s="1087"/>
      <c r="AE137" s="1087"/>
      <c r="AF137" s="1087"/>
      <c r="AG137" s="1087"/>
      <c r="AH137" s="1087"/>
      <c r="AI137" s="1087"/>
      <c r="AJ137" s="1087"/>
      <c r="AK137" s="1087"/>
      <c r="AL137" s="1087"/>
      <c r="AM137" s="1087"/>
      <c r="AN137" s="1087"/>
      <c r="AO137" s="1087"/>
      <c r="AP137" s="1087"/>
      <c r="AQ137" s="1087"/>
      <c r="AR137" s="1087"/>
      <c r="AS137" s="1087"/>
      <c r="AT137" s="1087"/>
      <c r="AU137" s="1087"/>
      <c r="AV137" s="1087"/>
      <c r="AW137" s="1087"/>
      <c r="AX137" s="1087"/>
      <c r="AY137" s="1087"/>
      <c r="AZ137" s="1087"/>
      <c r="BA137" s="1087"/>
      <c r="BB137" s="1087"/>
      <c r="BC137" s="1087"/>
      <c r="BD137" s="1087"/>
      <c r="BE137" s="1087"/>
      <c r="BF137" s="1087"/>
      <c r="BG137" s="1087"/>
      <c r="BH137" s="1087"/>
      <c r="BI137" s="1087"/>
      <c r="BJ137" s="1087"/>
      <c r="BK137" s="1087"/>
      <c r="BL137" s="1087"/>
      <c r="BM137" s="1087"/>
      <c r="BN137" s="1087"/>
      <c r="BO137" s="1087"/>
      <c r="BP137" s="1087"/>
      <c r="BQ137" s="1087"/>
      <c r="BR137" s="1087"/>
      <c r="BS137" s="1087"/>
    </row>
    <row r="138" spans="1:71" s="1085" customFormat="1" ht="12" customHeight="1">
      <c r="A138" s="2037" t="s">
        <v>1042</v>
      </c>
      <c r="B138" s="2038">
        <v>39215</v>
      </c>
      <c r="C138" s="2038">
        <v>20648</v>
      </c>
      <c r="D138" s="2038">
        <v>421</v>
      </c>
      <c r="F138" s="1321"/>
      <c r="G138" s="1321"/>
      <c r="H138" s="1321" t="s">
        <v>2022</v>
      </c>
      <c r="J138" s="1087"/>
      <c r="K138" s="1087"/>
      <c r="L138" s="1087"/>
      <c r="M138" s="1087"/>
      <c r="N138" s="1087"/>
      <c r="O138" s="1087"/>
      <c r="P138" s="1087"/>
      <c r="Q138" s="1087"/>
      <c r="R138" s="1087"/>
      <c r="S138" s="1087"/>
      <c r="T138" s="1087"/>
      <c r="U138" s="1087"/>
      <c r="V138" s="1087"/>
      <c r="W138" s="1087"/>
      <c r="X138" s="1087"/>
      <c r="Y138" s="1087"/>
      <c r="Z138" s="1087"/>
      <c r="AA138" s="1087"/>
      <c r="AB138" s="1087"/>
      <c r="AC138" s="1087"/>
      <c r="AD138" s="1087"/>
      <c r="AE138" s="1087"/>
      <c r="AF138" s="1087"/>
      <c r="AG138" s="1087"/>
      <c r="AH138" s="1087"/>
      <c r="AI138" s="1087"/>
      <c r="AJ138" s="1087"/>
      <c r="AK138" s="1087"/>
      <c r="AL138" s="1087"/>
      <c r="AM138" s="1087"/>
      <c r="AN138" s="1087"/>
      <c r="AO138" s="1087"/>
      <c r="AP138" s="1087"/>
      <c r="AQ138" s="1087"/>
      <c r="AR138" s="1087"/>
      <c r="AS138" s="1087"/>
      <c r="AT138" s="1087"/>
      <c r="AU138" s="1087"/>
      <c r="AV138" s="1087"/>
      <c r="AW138" s="1087"/>
      <c r="AX138" s="1087"/>
      <c r="AY138" s="1087"/>
      <c r="AZ138" s="1087"/>
      <c r="BA138" s="1087"/>
      <c r="BB138" s="1087"/>
      <c r="BC138" s="1087"/>
      <c r="BD138" s="1087"/>
      <c r="BE138" s="1087"/>
      <c r="BF138" s="1087"/>
      <c r="BG138" s="1087"/>
      <c r="BH138" s="1087"/>
      <c r="BI138" s="1087"/>
      <c r="BJ138" s="1087"/>
      <c r="BK138" s="1087"/>
      <c r="BL138" s="1087"/>
      <c r="BM138" s="1087"/>
      <c r="BN138" s="1087"/>
      <c r="BO138" s="1087"/>
      <c r="BP138" s="1087"/>
      <c r="BQ138" s="1087"/>
      <c r="BR138" s="1087"/>
      <c r="BS138" s="1087"/>
    </row>
    <row r="139" spans="1:71" s="1085" customFormat="1" ht="12" customHeight="1">
      <c r="A139" s="2037" t="s">
        <v>1041</v>
      </c>
      <c r="F139" s="1321"/>
      <c r="G139" s="1321"/>
      <c r="H139" s="1321" t="s">
        <v>1972</v>
      </c>
      <c r="J139" s="1087"/>
      <c r="K139" s="1087"/>
      <c r="L139" s="1087"/>
      <c r="M139" s="1087"/>
      <c r="N139" s="1087"/>
      <c r="O139" s="1087"/>
      <c r="P139" s="1087"/>
      <c r="Q139" s="1087"/>
      <c r="R139" s="1087"/>
      <c r="S139" s="1087"/>
      <c r="T139" s="1087"/>
      <c r="U139" s="1087"/>
      <c r="V139" s="1087"/>
      <c r="W139" s="1087"/>
      <c r="X139" s="1087"/>
      <c r="Y139" s="1087"/>
      <c r="Z139" s="1087"/>
      <c r="AA139" s="1087"/>
      <c r="AB139" s="1087"/>
      <c r="AC139" s="1087"/>
      <c r="AD139" s="1087"/>
      <c r="AE139" s="1087"/>
      <c r="AF139" s="1087"/>
      <c r="AG139" s="1087"/>
      <c r="AH139" s="1087"/>
      <c r="AI139" s="1087"/>
      <c r="AJ139" s="1087"/>
      <c r="AK139" s="1087"/>
      <c r="AL139" s="1087"/>
      <c r="AM139" s="1087"/>
      <c r="AN139" s="1087"/>
      <c r="AO139" s="1087"/>
      <c r="AP139" s="1087"/>
      <c r="AQ139" s="1087"/>
      <c r="AR139" s="1087"/>
      <c r="AS139" s="1087"/>
      <c r="AT139" s="1087"/>
      <c r="AU139" s="1087"/>
      <c r="AV139" s="1087"/>
      <c r="AW139" s="1087"/>
      <c r="AX139" s="1087"/>
      <c r="AY139" s="1087"/>
      <c r="AZ139" s="1087"/>
      <c r="BA139" s="1087"/>
      <c r="BB139" s="1087"/>
      <c r="BC139" s="1087"/>
      <c r="BD139" s="1087"/>
      <c r="BE139" s="1087"/>
      <c r="BF139" s="1087"/>
      <c r="BG139" s="1087"/>
      <c r="BH139" s="1087"/>
      <c r="BI139" s="1087"/>
      <c r="BJ139" s="1087"/>
      <c r="BK139" s="1087"/>
      <c r="BL139" s="1087"/>
      <c r="BM139" s="1087"/>
      <c r="BN139" s="1087"/>
      <c r="BO139" s="1087"/>
      <c r="BP139" s="1087"/>
      <c r="BQ139" s="1087"/>
      <c r="BR139" s="1087"/>
      <c r="BS139" s="1087"/>
    </row>
    <row r="140" spans="1:71" s="1085" customFormat="1" ht="12" customHeight="1">
      <c r="A140" s="2028" t="s">
        <v>1043</v>
      </c>
      <c r="B140" s="2038">
        <v>28408</v>
      </c>
      <c r="C140" s="2038">
        <v>14324</v>
      </c>
      <c r="D140" s="2038">
        <v>147</v>
      </c>
      <c r="F140" s="1321"/>
      <c r="G140" s="1321"/>
      <c r="H140" s="1321" t="s">
        <v>2023</v>
      </c>
      <c r="J140" s="1087"/>
      <c r="K140" s="1087"/>
      <c r="L140" s="1087"/>
      <c r="M140" s="1087"/>
      <c r="N140" s="1087"/>
      <c r="O140" s="1087"/>
      <c r="P140" s="1087"/>
      <c r="Q140" s="1087"/>
      <c r="R140" s="1087"/>
      <c r="S140" s="1087"/>
      <c r="T140" s="1087"/>
      <c r="U140" s="1087"/>
      <c r="V140" s="1087"/>
      <c r="W140" s="1087"/>
      <c r="X140" s="1087"/>
      <c r="Y140" s="1087"/>
      <c r="Z140" s="1087"/>
      <c r="AA140" s="1087"/>
      <c r="AB140" s="1087"/>
      <c r="AC140" s="1087"/>
      <c r="AD140" s="1087"/>
      <c r="AE140" s="1087"/>
      <c r="AF140" s="1087"/>
      <c r="AG140" s="1087"/>
      <c r="AH140" s="1087"/>
      <c r="AI140" s="1087"/>
      <c r="AJ140" s="1087"/>
      <c r="AK140" s="1087"/>
      <c r="AL140" s="1087"/>
      <c r="AM140" s="1087"/>
      <c r="AN140" s="1087"/>
      <c r="AO140" s="1087"/>
      <c r="AP140" s="1087"/>
      <c r="AQ140" s="1087"/>
      <c r="AR140" s="1087"/>
      <c r="AS140" s="1087"/>
      <c r="AT140" s="1087"/>
      <c r="AU140" s="1087"/>
      <c r="AV140" s="1087"/>
      <c r="AW140" s="1087"/>
      <c r="AX140" s="1087"/>
      <c r="AY140" s="1087"/>
      <c r="AZ140" s="1087"/>
      <c r="BA140" s="1087"/>
      <c r="BB140" s="1087"/>
      <c r="BC140" s="1087"/>
      <c r="BD140" s="1087"/>
      <c r="BE140" s="1087"/>
      <c r="BF140" s="1087"/>
      <c r="BG140" s="1087"/>
      <c r="BH140" s="1087"/>
      <c r="BI140" s="1087"/>
      <c r="BJ140" s="1087"/>
      <c r="BK140" s="1087"/>
      <c r="BL140" s="1087"/>
      <c r="BM140" s="1087"/>
      <c r="BN140" s="1087"/>
      <c r="BO140" s="1087"/>
      <c r="BP140" s="1087"/>
      <c r="BQ140" s="1087"/>
      <c r="BR140" s="1087"/>
      <c r="BS140" s="1087"/>
    </row>
    <row r="141" spans="1:71" s="1085" customFormat="1" ht="12" customHeight="1">
      <c r="A141" s="2037" t="s">
        <v>994</v>
      </c>
      <c r="B141" s="2038">
        <v>11206</v>
      </c>
      <c r="C141" s="2038">
        <v>6054</v>
      </c>
      <c r="D141" s="2038">
        <v>263</v>
      </c>
      <c r="F141" s="1321"/>
      <c r="G141" s="1321"/>
      <c r="H141" s="1321" t="s">
        <v>2563</v>
      </c>
      <c r="J141" s="1087"/>
      <c r="K141" s="1087"/>
      <c r="L141" s="1087"/>
      <c r="M141" s="1087"/>
      <c r="N141" s="1087"/>
      <c r="O141" s="1087"/>
      <c r="P141" s="1087"/>
      <c r="Q141" s="1087"/>
      <c r="R141" s="1087"/>
      <c r="S141" s="1087"/>
      <c r="T141" s="1087"/>
      <c r="U141" s="1087"/>
      <c r="V141" s="1087"/>
      <c r="W141" s="1087"/>
      <c r="X141" s="1087"/>
      <c r="Y141" s="1087"/>
      <c r="Z141" s="1087"/>
      <c r="AA141" s="1087"/>
      <c r="AB141" s="1087"/>
      <c r="AC141" s="1087"/>
      <c r="AD141" s="1087"/>
      <c r="AE141" s="1087"/>
      <c r="AF141" s="1087"/>
      <c r="AG141" s="1087"/>
      <c r="AH141" s="1087"/>
      <c r="AI141" s="1087"/>
      <c r="AJ141" s="1087"/>
      <c r="AK141" s="1087"/>
      <c r="AL141" s="1087"/>
      <c r="AM141" s="1087"/>
      <c r="AN141" s="1087"/>
      <c r="AO141" s="1087"/>
      <c r="AP141" s="1087"/>
      <c r="AQ141" s="1087"/>
      <c r="AR141" s="1087"/>
      <c r="AS141" s="1087"/>
      <c r="AT141" s="1087"/>
      <c r="AU141" s="1087"/>
      <c r="AV141" s="1087"/>
      <c r="AW141" s="1087"/>
      <c r="AX141" s="1087"/>
      <c r="AY141" s="1087"/>
      <c r="AZ141" s="1087"/>
      <c r="BA141" s="1087"/>
      <c r="BB141" s="1087"/>
      <c r="BC141" s="1087"/>
      <c r="BD141" s="1087"/>
      <c r="BE141" s="1087"/>
      <c r="BF141" s="1087"/>
      <c r="BG141" s="1087"/>
      <c r="BH141" s="1087"/>
      <c r="BI141" s="1087"/>
      <c r="BJ141" s="1087"/>
      <c r="BK141" s="1087"/>
      <c r="BL141" s="1087"/>
      <c r="BM141" s="1087"/>
      <c r="BN141" s="1087"/>
      <c r="BO141" s="1087"/>
      <c r="BP141" s="1087"/>
      <c r="BQ141" s="1087"/>
      <c r="BR141" s="1087"/>
      <c r="BS141" s="1087"/>
    </row>
    <row r="142" spans="1:71" s="1085" customFormat="1" ht="12" customHeight="1">
      <c r="A142" s="2037" t="s">
        <v>1044</v>
      </c>
      <c r="B142" s="2038">
        <v>4875</v>
      </c>
      <c r="C142" s="2038">
        <v>2786</v>
      </c>
      <c r="D142" s="2038">
        <v>208</v>
      </c>
      <c r="F142" s="2054"/>
      <c r="G142" s="2054"/>
      <c r="H142" s="2054" t="s">
        <v>1045</v>
      </c>
      <c r="J142" s="1087"/>
      <c r="K142" s="1087"/>
      <c r="L142" s="1087"/>
      <c r="M142" s="1087"/>
      <c r="N142" s="1087"/>
      <c r="O142" s="1087"/>
      <c r="P142" s="1087"/>
      <c r="Q142" s="1087"/>
      <c r="R142" s="1087"/>
      <c r="S142" s="1087"/>
      <c r="T142" s="1087"/>
      <c r="U142" s="1087"/>
      <c r="V142" s="1087"/>
      <c r="W142" s="1087"/>
      <c r="X142" s="1087"/>
      <c r="Y142" s="1087"/>
      <c r="Z142" s="1087"/>
      <c r="AA142" s="1087"/>
      <c r="AB142" s="1087"/>
      <c r="AC142" s="1087"/>
      <c r="AD142" s="1087"/>
      <c r="AE142" s="1087"/>
      <c r="AF142" s="1087"/>
      <c r="AG142" s="1087"/>
      <c r="AH142" s="1087"/>
      <c r="AI142" s="1087"/>
      <c r="AJ142" s="1087"/>
      <c r="AK142" s="1087"/>
      <c r="AL142" s="1087"/>
      <c r="AM142" s="1087"/>
      <c r="AN142" s="1087"/>
      <c r="AO142" s="1087"/>
      <c r="AP142" s="1087"/>
      <c r="AQ142" s="1087"/>
      <c r="AR142" s="1087"/>
      <c r="AS142" s="1087"/>
      <c r="AT142" s="1087"/>
      <c r="AU142" s="1087"/>
      <c r="AV142" s="1087"/>
      <c r="AW142" s="1087"/>
      <c r="AX142" s="1087"/>
      <c r="AY142" s="1087"/>
      <c r="AZ142" s="1087"/>
      <c r="BA142" s="1087"/>
      <c r="BB142" s="1087"/>
      <c r="BC142" s="1087"/>
      <c r="BD142" s="1087"/>
      <c r="BE142" s="1087"/>
      <c r="BF142" s="1087"/>
      <c r="BG142" s="1087"/>
      <c r="BH142" s="1087"/>
      <c r="BI142" s="1087"/>
      <c r="BJ142" s="1087"/>
      <c r="BK142" s="1087"/>
      <c r="BL142" s="1087"/>
      <c r="BM142" s="1087"/>
      <c r="BN142" s="1087"/>
      <c r="BO142" s="1087"/>
      <c r="BP142" s="1087"/>
      <c r="BQ142" s="1087"/>
      <c r="BR142" s="1087"/>
      <c r="BS142" s="1087"/>
    </row>
    <row r="143" spans="1:71" s="1085" customFormat="1" ht="12" customHeight="1">
      <c r="A143" s="2037" t="s">
        <v>1046</v>
      </c>
      <c r="B143" s="2038">
        <v>2916</v>
      </c>
      <c r="C143" s="2038">
        <v>1682</v>
      </c>
      <c r="D143" s="2038">
        <v>91</v>
      </c>
      <c r="F143" s="1321"/>
      <c r="G143" s="1321"/>
      <c r="H143" s="1321" t="s">
        <v>2350</v>
      </c>
      <c r="J143" s="1087"/>
      <c r="K143" s="1087"/>
      <c r="L143" s="1087"/>
      <c r="M143" s="1087"/>
      <c r="N143" s="1087"/>
      <c r="O143" s="1087"/>
      <c r="P143" s="1087"/>
      <c r="Q143" s="1087"/>
      <c r="R143" s="1087"/>
      <c r="S143" s="1087"/>
      <c r="T143" s="1087"/>
      <c r="U143" s="1087"/>
      <c r="V143" s="1087"/>
      <c r="W143" s="1087"/>
      <c r="X143" s="1087"/>
      <c r="Y143" s="1087"/>
      <c r="Z143" s="1087"/>
      <c r="AA143" s="1087"/>
      <c r="AB143" s="1087"/>
      <c r="AC143" s="1087"/>
      <c r="AD143" s="1087"/>
      <c r="AE143" s="1087"/>
      <c r="AF143" s="1087"/>
      <c r="AG143" s="1087"/>
      <c r="AH143" s="1087"/>
      <c r="AI143" s="1087"/>
      <c r="AJ143" s="1087"/>
      <c r="AK143" s="1087"/>
      <c r="AL143" s="1087"/>
      <c r="AM143" s="1087"/>
      <c r="AN143" s="1087"/>
      <c r="AO143" s="1087"/>
      <c r="AP143" s="1087"/>
      <c r="AQ143" s="1087"/>
      <c r="AR143" s="1087"/>
      <c r="AS143" s="1087"/>
      <c r="AT143" s="1087"/>
      <c r="AU143" s="1087"/>
      <c r="AV143" s="1087"/>
      <c r="AW143" s="1087"/>
      <c r="AX143" s="1087"/>
      <c r="AY143" s="1087"/>
      <c r="AZ143" s="1087"/>
      <c r="BA143" s="1087"/>
      <c r="BB143" s="1087"/>
      <c r="BC143" s="1087"/>
      <c r="BD143" s="1087"/>
      <c r="BE143" s="1087"/>
      <c r="BF143" s="1087"/>
      <c r="BG143" s="1087"/>
      <c r="BH143" s="1087"/>
      <c r="BI143" s="1087"/>
      <c r="BJ143" s="1087"/>
      <c r="BK143" s="1087"/>
      <c r="BL143" s="1087"/>
      <c r="BM143" s="1087"/>
      <c r="BN143" s="1087"/>
      <c r="BO143" s="1087"/>
      <c r="BP143" s="1087"/>
      <c r="BQ143" s="1087"/>
      <c r="BR143" s="1087"/>
      <c r="BS143" s="1087"/>
    </row>
    <row r="144" spans="1:71" s="1085" customFormat="1" ht="12" customHeight="1">
      <c r="A144" s="2037" t="s">
        <v>1047</v>
      </c>
      <c r="F144" s="1321"/>
      <c r="G144" s="1321"/>
      <c r="H144" s="1321" t="s">
        <v>1048</v>
      </c>
      <c r="J144" s="1087"/>
      <c r="K144" s="1087"/>
      <c r="L144" s="1087"/>
      <c r="M144" s="1087"/>
      <c r="N144" s="1087"/>
      <c r="O144" s="1087"/>
      <c r="P144" s="1087"/>
      <c r="Q144" s="1087"/>
      <c r="R144" s="1087"/>
      <c r="S144" s="1087"/>
      <c r="T144" s="1087"/>
      <c r="U144" s="1087"/>
      <c r="V144" s="1087"/>
      <c r="W144" s="1087"/>
      <c r="X144" s="1087"/>
      <c r="Y144" s="1087"/>
      <c r="Z144" s="1087"/>
      <c r="AA144" s="1087"/>
      <c r="AB144" s="1087"/>
      <c r="AC144" s="1087"/>
      <c r="AD144" s="1087"/>
      <c r="AE144" s="1087"/>
      <c r="AF144" s="1087"/>
      <c r="AG144" s="1087"/>
      <c r="AH144" s="1087"/>
      <c r="AI144" s="1087"/>
      <c r="AJ144" s="1087"/>
      <c r="AK144" s="1087"/>
      <c r="AL144" s="1087"/>
      <c r="AM144" s="1087"/>
      <c r="AN144" s="1087"/>
      <c r="AO144" s="1087"/>
      <c r="AP144" s="1087"/>
      <c r="AQ144" s="1087"/>
      <c r="AR144" s="1087"/>
      <c r="AS144" s="1087"/>
      <c r="AT144" s="1087"/>
      <c r="AU144" s="1087"/>
      <c r="AV144" s="1087"/>
      <c r="AW144" s="1087"/>
      <c r="AX144" s="1087"/>
      <c r="AY144" s="1087"/>
      <c r="AZ144" s="1087"/>
      <c r="BA144" s="1087"/>
      <c r="BB144" s="1087"/>
      <c r="BC144" s="1087"/>
      <c r="BD144" s="1087"/>
      <c r="BE144" s="1087"/>
      <c r="BF144" s="1087"/>
      <c r="BG144" s="1087"/>
      <c r="BH144" s="1087"/>
      <c r="BI144" s="1087"/>
      <c r="BJ144" s="1087"/>
      <c r="BK144" s="1087"/>
      <c r="BL144" s="1087"/>
      <c r="BM144" s="1087"/>
      <c r="BN144" s="1087"/>
      <c r="BO144" s="1087"/>
      <c r="BP144" s="1087"/>
      <c r="BQ144" s="1087"/>
      <c r="BR144" s="1087"/>
      <c r="BS144" s="1087"/>
    </row>
    <row r="145" spans="1:71" s="1085" customFormat="1" ht="12" customHeight="1">
      <c r="A145" s="2028" t="s">
        <v>1049</v>
      </c>
      <c r="B145" s="2038">
        <v>258</v>
      </c>
      <c r="C145" s="2038">
        <v>144</v>
      </c>
      <c r="D145" s="2038">
        <v>1</v>
      </c>
      <c r="F145" s="1321"/>
      <c r="G145" s="1321"/>
      <c r="H145" s="1321" t="s">
        <v>1050</v>
      </c>
      <c r="J145" s="1087"/>
      <c r="K145" s="1087"/>
      <c r="L145" s="1087"/>
      <c r="M145" s="1087"/>
      <c r="N145" s="1087"/>
      <c r="O145" s="1087"/>
      <c r="P145" s="1087"/>
      <c r="Q145" s="1087"/>
      <c r="R145" s="1087"/>
      <c r="S145" s="1087"/>
      <c r="T145" s="1087"/>
      <c r="U145" s="1087"/>
      <c r="V145" s="1087"/>
      <c r="W145" s="1087"/>
      <c r="X145" s="1087"/>
      <c r="Y145" s="1087"/>
      <c r="Z145" s="1087"/>
      <c r="AA145" s="1087"/>
      <c r="AB145" s="1087"/>
      <c r="AC145" s="1087"/>
      <c r="AD145" s="1087"/>
      <c r="AE145" s="1087"/>
      <c r="AF145" s="1087"/>
      <c r="AG145" s="1087"/>
      <c r="AH145" s="1087"/>
      <c r="AI145" s="1087"/>
      <c r="AJ145" s="1087"/>
      <c r="AK145" s="1087"/>
      <c r="AL145" s="1087"/>
      <c r="AM145" s="1087"/>
      <c r="AN145" s="1087"/>
      <c r="AO145" s="1087"/>
      <c r="AP145" s="1087"/>
      <c r="AQ145" s="1087"/>
      <c r="AR145" s="1087"/>
      <c r="AS145" s="1087"/>
      <c r="AT145" s="1087"/>
      <c r="AU145" s="1087"/>
      <c r="AV145" s="1087"/>
      <c r="AW145" s="1087"/>
      <c r="AX145" s="1087"/>
      <c r="AY145" s="1087"/>
      <c r="AZ145" s="1087"/>
      <c r="BA145" s="1087"/>
      <c r="BB145" s="1087"/>
      <c r="BC145" s="1087"/>
      <c r="BD145" s="1087"/>
      <c r="BE145" s="1087"/>
      <c r="BF145" s="1087"/>
      <c r="BG145" s="1087"/>
      <c r="BH145" s="1087"/>
      <c r="BI145" s="1087"/>
      <c r="BJ145" s="1087"/>
      <c r="BK145" s="1087"/>
      <c r="BL145" s="1087"/>
      <c r="BM145" s="1087"/>
      <c r="BN145" s="1087"/>
      <c r="BO145" s="1087"/>
      <c r="BP145" s="1087"/>
      <c r="BQ145" s="1087"/>
      <c r="BR145" s="1087"/>
      <c r="BS145" s="1087"/>
    </row>
    <row r="146" spans="1:71" s="1085" customFormat="1" ht="12" customHeight="1">
      <c r="A146" s="501" t="s">
        <v>1051</v>
      </c>
      <c r="B146" s="2038">
        <v>1491</v>
      </c>
      <c r="C146" s="2038">
        <v>777</v>
      </c>
      <c r="D146" s="2038">
        <v>85</v>
      </c>
      <c r="F146" s="1321"/>
      <c r="G146" s="1321"/>
      <c r="H146" s="1321" t="s">
        <v>1052</v>
      </c>
      <c r="J146" s="1087"/>
      <c r="K146" s="1087"/>
      <c r="L146" s="1087"/>
      <c r="M146" s="1087"/>
      <c r="N146" s="1087"/>
      <c r="O146" s="1087"/>
      <c r="P146" s="1087"/>
      <c r="Q146" s="1087"/>
      <c r="R146" s="1087"/>
      <c r="S146" s="1087"/>
      <c r="T146" s="1087"/>
      <c r="U146" s="1087"/>
      <c r="V146" s="1087"/>
      <c r="W146" s="1087"/>
      <c r="X146" s="1087"/>
      <c r="Y146" s="1087"/>
      <c r="Z146" s="1087"/>
      <c r="AA146" s="1087"/>
      <c r="AB146" s="1087"/>
      <c r="AC146" s="1087"/>
      <c r="AD146" s="1087"/>
      <c r="AE146" s="1087"/>
      <c r="AF146" s="1087"/>
      <c r="AG146" s="1087"/>
      <c r="AH146" s="1087"/>
      <c r="AI146" s="1087"/>
      <c r="AJ146" s="1087"/>
      <c r="AK146" s="1087"/>
      <c r="AL146" s="1087"/>
      <c r="AM146" s="1087"/>
      <c r="AN146" s="1087"/>
      <c r="AO146" s="1087"/>
      <c r="AP146" s="1087"/>
      <c r="AQ146" s="1087"/>
      <c r="AR146" s="1087"/>
      <c r="AS146" s="1087"/>
      <c r="AT146" s="1087"/>
      <c r="AU146" s="1087"/>
      <c r="AV146" s="1087"/>
      <c r="AW146" s="1087"/>
      <c r="AX146" s="1087"/>
      <c r="AY146" s="1087"/>
      <c r="AZ146" s="1087"/>
      <c r="BA146" s="1087"/>
      <c r="BB146" s="1087"/>
      <c r="BC146" s="1087"/>
      <c r="BD146" s="1087"/>
      <c r="BE146" s="1087"/>
      <c r="BF146" s="1087"/>
      <c r="BG146" s="1087"/>
      <c r="BH146" s="1087"/>
      <c r="BI146" s="1087"/>
      <c r="BJ146" s="1087"/>
      <c r="BK146" s="1087"/>
      <c r="BL146" s="1087"/>
      <c r="BM146" s="1087"/>
      <c r="BN146" s="1087"/>
      <c r="BO146" s="1087"/>
      <c r="BP146" s="1087"/>
      <c r="BQ146" s="1087"/>
      <c r="BR146" s="1087"/>
      <c r="BS146" s="1087"/>
    </row>
    <row r="147" spans="1:71" s="1085" customFormat="1" ht="12" customHeight="1">
      <c r="A147" s="501" t="s">
        <v>1053</v>
      </c>
      <c r="B147" s="2038">
        <v>1741</v>
      </c>
      <c r="C147" s="2038">
        <v>936</v>
      </c>
      <c r="D147" s="2038">
        <v>72</v>
      </c>
      <c r="F147" s="2054"/>
      <c r="G147" s="2054"/>
      <c r="H147" s="2054" t="s">
        <v>1054</v>
      </c>
      <c r="J147" s="1087"/>
      <c r="K147" s="1087"/>
      <c r="L147" s="1087"/>
      <c r="M147" s="1087"/>
      <c r="N147" s="1087"/>
      <c r="O147" s="1087"/>
      <c r="P147" s="1087"/>
      <c r="Q147" s="1087"/>
      <c r="R147" s="1087"/>
      <c r="S147" s="1087"/>
      <c r="T147" s="1087"/>
      <c r="U147" s="1087"/>
      <c r="V147" s="1087"/>
      <c r="W147" s="1087"/>
      <c r="X147" s="1087"/>
      <c r="Y147" s="1087"/>
      <c r="Z147" s="1087"/>
      <c r="AA147" s="1087"/>
      <c r="AB147" s="1087"/>
      <c r="AC147" s="1087"/>
      <c r="AD147" s="1087"/>
      <c r="AE147" s="1087"/>
      <c r="AF147" s="1087"/>
      <c r="AG147" s="1087"/>
      <c r="AH147" s="1087"/>
      <c r="AI147" s="1087"/>
      <c r="AJ147" s="1087"/>
      <c r="AK147" s="1087"/>
      <c r="AL147" s="1087"/>
      <c r="AM147" s="1087"/>
      <c r="AN147" s="1087"/>
      <c r="AO147" s="1087"/>
      <c r="AP147" s="1087"/>
      <c r="AQ147" s="1087"/>
      <c r="AR147" s="1087"/>
      <c r="AS147" s="1087"/>
      <c r="AT147" s="1087"/>
      <c r="AU147" s="1087"/>
      <c r="AV147" s="1087"/>
      <c r="AW147" s="1087"/>
      <c r="AX147" s="1087"/>
      <c r="AY147" s="1087"/>
      <c r="AZ147" s="1087"/>
      <c r="BA147" s="1087"/>
      <c r="BB147" s="1087"/>
      <c r="BC147" s="1087"/>
      <c r="BD147" s="1087"/>
      <c r="BE147" s="1087"/>
      <c r="BF147" s="1087"/>
      <c r="BG147" s="1087"/>
      <c r="BH147" s="1087"/>
      <c r="BI147" s="1087"/>
      <c r="BJ147" s="1087"/>
      <c r="BK147" s="1087"/>
      <c r="BL147" s="1087"/>
      <c r="BM147" s="1087"/>
      <c r="BN147" s="1087"/>
      <c r="BO147" s="1087"/>
      <c r="BP147" s="1087"/>
      <c r="BQ147" s="1087"/>
      <c r="BR147" s="1087"/>
      <c r="BS147" s="1087"/>
    </row>
    <row r="148" spans="1:71" s="1085" customFormat="1" ht="12" customHeight="1">
      <c r="A148" s="2037" t="s">
        <v>1055</v>
      </c>
      <c r="B148" s="2038">
        <v>1844</v>
      </c>
      <c r="C148" s="2038">
        <v>1046</v>
      </c>
      <c r="D148" s="2038">
        <v>68</v>
      </c>
      <c r="F148" s="1321"/>
      <c r="G148" s="1321"/>
      <c r="H148" s="1103" t="s">
        <v>2024</v>
      </c>
      <c r="J148" s="1087"/>
      <c r="K148" s="1087"/>
      <c r="L148" s="1087"/>
      <c r="M148" s="1087"/>
      <c r="N148" s="1087"/>
      <c r="O148" s="1087"/>
      <c r="P148" s="1087"/>
      <c r="Q148" s="1087"/>
      <c r="R148" s="1087"/>
      <c r="S148" s="1087"/>
      <c r="T148" s="1087"/>
      <c r="U148" s="1087"/>
      <c r="V148" s="1087"/>
      <c r="W148" s="1087"/>
      <c r="X148" s="1087"/>
      <c r="Y148" s="1087"/>
      <c r="Z148" s="1087"/>
      <c r="AA148" s="1087"/>
      <c r="AB148" s="1087"/>
      <c r="AC148" s="1087"/>
      <c r="AD148" s="1087"/>
      <c r="AE148" s="1087"/>
      <c r="AF148" s="1087"/>
      <c r="AG148" s="1087"/>
      <c r="AH148" s="1087"/>
      <c r="AI148" s="1087"/>
      <c r="AJ148" s="1087"/>
      <c r="AK148" s="1087"/>
      <c r="AL148" s="1087"/>
      <c r="AM148" s="1087"/>
      <c r="AN148" s="1087"/>
      <c r="AO148" s="1087"/>
      <c r="AP148" s="1087"/>
      <c r="AQ148" s="1087"/>
      <c r="AR148" s="1087"/>
      <c r="AS148" s="1087"/>
      <c r="AT148" s="1087"/>
      <c r="AU148" s="1087"/>
      <c r="AV148" s="1087"/>
      <c r="AW148" s="1087"/>
      <c r="AX148" s="1087"/>
      <c r="AY148" s="1087"/>
      <c r="AZ148" s="1087"/>
      <c r="BA148" s="1087"/>
      <c r="BB148" s="1087"/>
      <c r="BC148" s="1087"/>
      <c r="BD148" s="1087"/>
      <c r="BE148" s="1087"/>
      <c r="BF148" s="1087"/>
      <c r="BG148" s="1087"/>
      <c r="BH148" s="1087"/>
      <c r="BI148" s="1087"/>
      <c r="BJ148" s="1087"/>
      <c r="BK148" s="1087"/>
      <c r="BL148" s="1087"/>
      <c r="BM148" s="1087"/>
      <c r="BN148" s="1087"/>
      <c r="BO148" s="1087"/>
      <c r="BP148" s="1087"/>
      <c r="BQ148" s="1087"/>
      <c r="BR148" s="1087"/>
      <c r="BS148" s="1087"/>
    </row>
    <row r="149" spans="1:71" s="1085" customFormat="1" ht="12" customHeight="1">
      <c r="A149" s="501" t="s">
        <v>1056</v>
      </c>
      <c r="B149" s="2038">
        <v>13546</v>
      </c>
      <c r="C149" s="2038">
        <v>7130</v>
      </c>
      <c r="D149" s="2038">
        <v>1</v>
      </c>
      <c r="F149" s="1321"/>
      <c r="G149" s="1321"/>
      <c r="H149" s="1321" t="s">
        <v>2025</v>
      </c>
      <c r="J149" s="1087"/>
      <c r="K149" s="1087"/>
      <c r="L149" s="1087"/>
      <c r="M149" s="1087"/>
      <c r="N149" s="1087"/>
      <c r="O149" s="1087"/>
      <c r="P149" s="1087"/>
      <c r="Q149" s="1087"/>
      <c r="R149" s="1087"/>
      <c r="S149" s="1087"/>
      <c r="T149" s="1087"/>
      <c r="U149" s="1087"/>
      <c r="V149" s="1087"/>
      <c r="W149" s="1087"/>
      <c r="X149" s="1087"/>
      <c r="Y149" s="1087"/>
      <c r="Z149" s="1087"/>
      <c r="AA149" s="1087"/>
      <c r="AB149" s="1087"/>
      <c r="AC149" s="1087"/>
      <c r="AD149" s="1087"/>
      <c r="AE149" s="1087"/>
      <c r="AF149" s="1087"/>
      <c r="AG149" s="1087"/>
      <c r="AH149" s="1087"/>
      <c r="AI149" s="1087"/>
      <c r="AJ149" s="1087"/>
      <c r="AK149" s="1087"/>
      <c r="AL149" s="1087"/>
      <c r="AM149" s="1087"/>
      <c r="AN149" s="1087"/>
      <c r="AO149" s="1087"/>
      <c r="AP149" s="1087"/>
      <c r="AQ149" s="1087"/>
      <c r="AR149" s="1087"/>
      <c r="AS149" s="1087"/>
      <c r="AT149" s="1087"/>
      <c r="AU149" s="1087"/>
      <c r="AV149" s="1087"/>
      <c r="AW149" s="1087"/>
      <c r="AX149" s="1087"/>
      <c r="AY149" s="1087"/>
      <c r="AZ149" s="1087"/>
      <c r="BA149" s="1087"/>
      <c r="BB149" s="1087"/>
      <c r="BC149" s="1087"/>
      <c r="BD149" s="1087"/>
      <c r="BE149" s="1087"/>
      <c r="BF149" s="1087"/>
      <c r="BG149" s="1087"/>
      <c r="BH149" s="1087"/>
      <c r="BI149" s="1087"/>
      <c r="BJ149" s="1087"/>
      <c r="BK149" s="1087"/>
      <c r="BL149" s="1087"/>
      <c r="BM149" s="1087"/>
      <c r="BN149" s="1087"/>
      <c r="BO149" s="1087"/>
      <c r="BP149" s="1087"/>
      <c r="BQ149" s="1087"/>
      <c r="BR149" s="1087"/>
      <c r="BS149" s="1087"/>
    </row>
    <row r="150" spans="1:71" s="1085" customFormat="1" ht="12" customHeight="1">
      <c r="A150" s="501" t="s">
        <v>1057</v>
      </c>
      <c r="B150" s="2038">
        <v>84</v>
      </c>
      <c r="C150" s="2038">
        <v>47</v>
      </c>
      <c r="D150" s="2045">
        <v>0</v>
      </c>
      <c r="F150" s="1321"/>
      <c r="G150" s="1321"/>
      <c r="H150" s="1321" t="s">
        <v>2026</v>
      </c>
      <c r="J150" s="1087"/>
      <c r="K150" s="1087"/>
      <c r="L150" s="1087"/>
      <c r="M150" s="1087"/>
      <c r="N150" s="1087"/>
      <c r="O150" s="1087"/>
      <c r="P150" s="1087"/>
      <c r="Q150" s="1087"/>
      <c r="R150" s="1087"/>
      <c r="S150" s="1087"/>
      <c r="T150" s="1087"/>
      <c r="U150" s="1087"/>
      <c r="V150" s="1087"/>
      <c r="W150" s="1087"/>
      <c r="X150" s="1087"/>
      <c r="Y150" s="1087"/>
      <c r="Z150" s="1087"/>
      <c r="AA150" s="1087"/>
      <c r="AB150" s="1087"/>
      <c r="AC150" s="1087"/>
      <c r="AD150" s="1087"/>
      <c r="AE150" s="1087"/>
      <c r="AF150" s="1087"/>
      <c r="AG150" s="1087"/>
      <c r="AH150" s="1087"/>
      <c r="AI150" s="1087"/>
      <c r="AJ150" s="1087"/>
      <c r="AK150" s="1087"/>
      <c r="AL150" s="1087"/>
      <c r="AM150" s="1087"/>
      <c r="AN150" s="1087"/>
      <c r="AO150" s="1087"/>
      <c r="AP150" s="1087"/>
      <c r="AQ150" s="1087"/>
      <c r="AR150" s="1087"/>
      <c r="AS150" s="1087"/>
      <c r="AT150" s="1087"/>
      <c r="AU150" s="1087"/>
      <c r="AV150" s="1087"/>
      <c r="AW150" s="1087"/>
      <c r="AX150" s="1087"/>
      <c r="AY150" s="1087"/>
      <c r="AZ150" s="1087"/>
      <c r="BA150" s="1087"/>
      <c r="BB150" s="1087"/>
      <c r="BC150" s="1087"/>
      <c r="BD150" s="1087"/>
      <c r="BE150" s="1087"/>
      <c r="BF150" s="1087"/>
      <c r="BG150" s="1087"/>
      <c r="BH150" s="1087"/>
      <c r="BI150" s="1087"/>
      <c r="BJ150" s="1087"/>
      <c r="BK150" s="1087"/>
      <c r="BL150" s="1087"/>
      <c r="BM150" s="1087"/>
      <c r="BN150" s="1087"/>
      <c r="BO150" s="1087"/>
      <c r="BP150" s="1087"/>
      <c r="BQ150" s="1087"/>
      <c r="BR150" s="1087"/>
      <c r="BS150" s="1087"/>
    </row>
    <row r="151" spans="1:71" s="1085" customFormat="1" ht="12" customHeight="1">
      <c r="A151" s="2037" t="s">
        <v>1058</v>
      </c>
      <c r="B151" s="2038">
        <v>1204</v>
      </c>
      <c r="C151" s="2038">
        <v>679</v>
      </c>
      <c r="D151" s="2038">
        <v>12</v>
      </c>
      <c r="F151" s="2038"/>
      <c r="G151" s="2038"/>
      <c r="H151" s="2038" t="s">
        <v>1059</v>
      </c>
      <c r="J151" s="1087"/>
      <c r="K151" s="1087"/>
      <c r="L151" s="1087"/>
      <c r="M151" s="1087"/>
      <c r="N151" s="1087"/>
      <c r="O151" s="1087"/>
      <c r="P151" s="1087"/>
      <c r="Q151" s="1087"/>
      <c r="R151" s="1087"/>
      <c r="S151" s="1087"/>
      <c r="T151" s="1087"/>
      <c r="U151" s="1087"/>
      <c r="V151" s="1087"/>
      <c r="W151" s="1087"/>
      <c r="X151" s="1087"/>
      <c r="Y151" s="1087"/>
      <c r="Z151" s="1087"/>
      <c r="AA151" s="1087"/>
      <c r="AB151" s="1087"/>
      <c r="AC151" s="1087"/>
      <c r="AD151" s="1087"/>
      <c r="AE151" s="1087"/>
      <c r="AF151" s="1087"/>
      <c r="AG151" s="1087"/>
      <c r="AH151" s="1087"/>
      <c r="AI151" s="1087"/>
      <c r="AJ151" s="1087"/>
      <c r="AK151" s="1087"/>
      <c r="AL151" s="1087"/>
      <c r="AM151" s="1087"/>
      <c r="AN151" s="1087"/>
      <c r="AO151" s="1087"/>
      <c r="AP151" s="1087"/>
      <c r="AQ151" s="1087"/>
      <c r="AR151" s="1087"/>
      <c r="AS151" s="1087"/>
      <c r="AT151" s="1087"/>
      <c r="AU151" s="1087"/>
      <c r="AV151" s="1087"/>
      <c r="AW151" s="1087"/>
      <c r="AX151" s="1087"/>
      <c r="AY151" s="1087"/>
      <c r="AZ151" s="1087"/>
      <c r="BA151" s="1087"/>
      <c r="BB151" s="1087"/>
      <c r="BC151" s="1087"/>
      <c r="BD151" s="1087"/>
      <c r="BE151" s="1087"/>
      <c r="BF151" s="1087"/>
      <c r="BG151" s="1087"/>
      <c r="BH151" s="1087"/>
      <c r="BI151" s="1087"/>
      <c r="BJ151" s="1087"/>
      <c r="BK151" s="1087"/>
      <c r="BL151" s="1087"/>
      <c r="BM151" s="1087"/>
      <c r="BN151" s="1087"/>
      <c r="BO151" s="1087"/>
      <c r="BP151" s="1087"/>
      <c r="BQ151" s="1087"/>
      <c r="BR151" s="1087"/>
      <c r="BS151" s="1087"/>
    </row>
    <row r="152" spans="1:71" s="1085" customFormat="1" ht="12" customHeight="1">
      <c r="A152" s="2037" t="s">
        <v>1060</v>
      </c>
      <c r="B152" s="2038">
        <v>1391</v>
      </c>
      <c r="C152" s="2038">
        <v>855</v>
      </c>
      <c r="D152" s="2038">
        <v>5</v>
      </c>
      <c r="F152" s="2055"/>
      <c r="G152" s="2055"/>
      <c r="H152" s="2055" t="s">
        <v>1061</v>
      </c>
      <c r="J152" s="1087"/>
      <c r="K152" s="1087"/>
      <c r="L152" s="1087"/>
      <c r="M152" s="1087"/>
      <c r="N152" s="1087"/>
      <c r="O152" s="1087"/>
      <c r="P152" s="1087"/>
      <c r="Q152" s="1087"/>
      <c r="R152" s="1087"/>
      <c r="S152" s="1087"/>
      <c r="T152" s="1087"/>
      <c r="U152" s="1087"/>
      <c r="V152" s="1087"/>
      <c r="W152" s="1087"/>
      <c r="X152" s="1087"/>
      <c r="Y152" s="1087"/>
      <c r="Z152" s="1087"/>
      <c r="AA152" s="1087"/>
      <c r="AB152" s="1087"/>
      <c r="AC152" s="1087"/>
      <c r="AD152" s="1087"/>
      <c r="AE152" s="1087"/>
      <c r="AF152" s="1087"/>
      <c r="AG152" s="1087"/>
      <c r="AH152" s="1087"/>
      <c r="AI152" s="1087"/>
      <c r="AJ152" s="1087"/>
      <c r="AK152" s="1087"/>
      <c r="AL152" s="1087"/>
      <c r="AM152" s="1087"/>
      <c r="AN152" s="1087"/>
      <c r="AO152" s="1087"/>
      <c r="AP152" s="1087"/>
      <c r="AQ152" s="1087"/>
      <c r="AR152" s="1087"/>
      <c r="AS152" s="1087"/>
      <c r="AT152" s="1087"/>
      <c r="AU152" s="1087"/>
      <c r="AV152" s="1087"/>
      <c r="AW152" s="1087"/>
      <c r="AX152" s="1087"/>
      <c r="AY152" s="1087"/>
      <c r="AZ152" s="1087"/>
      <c r="BA152" s="1087"/>
      <c r="BB152" s="1087"/>
      <c r="BC152" s="1087"/>
      <c r="BD152" s="1087"/>
      <c r="BE152" s="1087"/>
      <c r="BF152" s="1087"/>
      <c r="BG152" s="1087"/>
      <c r="BH152" s="1087"/>
      <c r="BI152" s="1087"/>
      <c r="BJ152" s="1087"/>
      <c r="BK152" s="1087"/>
      <c r="BL152" s="1087"/>
      <c r="BM152" s="1087"/>
      <c r="BN152" s="1087"/>
      <c r="BO152" s="1087"/>
      <c r="BP152" s="1087"/>
      <c r="BQ152" s="1087"/>
      <c r="BR152" s="1087"/>
      <c r="BS152" s="1087"/>
    </row>
    <row r="153" spans="1:71" s="1085" customFormat="1" ht="12" customHeight="1">
      <c r="A153" s="2037" t="s">
        <v>1062</v>
      </c>
      <c r="B153" s="2038">
        <v>4511</v>
      </c>
      <c r="C153" s="2038">
        <v>3109</v>
      </c>
      <c r="D153" s="2038">
        <v>10</v>
      </c>
      <c r="F153" s="1321"/>
      <c r="G153" s="1321"/>
      <c r="H153" s="1321" t="s">
        <v>1063</v>
      </c>
      <c r="J153" s="1087"/>
      <c r="K153" s="1087"/>
      <c r="L153" s="1087"/>
      <c r="M153" s="1087"/>
      <c r="N153" s="1087"/>
      <c r="O153" s="1087"/>
      <c r="P153" s="1087"/>
      <c r="Q153" s="1087"/>
      <c r="R153" s="1087"/>
      <c r="S153" s="1087"/>
      <c r="T153" s="1087"/>
      <c r="U153" s="1087"/>
      <c r="V153" s="1087"/>
      <c r="W153" s="1087"/>
      <c r="X153" s="1087"/>
      <c r="Y153" s="1087"/>
      <c r="Z153" s="1087"/>
      <c r="AA153" s="1087"/>
      <c r="AB153" s="1087"/>
      <c r="AC153" s="1087"/>
      <c r="AD153" s="1087"/>
      <c r="AE153" s="1087"/>
      <c r="AF153" s="1087"/>
      <c r="AG153" s="1087"/>
      <c r="AH153" s="1087"/>
      <c r="AI153" s="1087"/>
      <c r="AJ153" s="1087"/>
      <c r="AK153" s="1087"/>
      <c r="AL153" s="1087"/>
      <c r="AM153" s="1087"/>
      <c r="AN153" s="1087"/>
      <c r="AO153" s="1087"/>
      <c r="AP153" s="1087"/>
      <c r="AQ153" s="1087"/>
      <c r="AR153" s="1087"/>
      <c r="AS153" s="1087"/>
      <c r="AT153" s="1087"/>
      <c r="AU153" s="1087"/>
      <c r="AV153" s="1087"/>
      <c r="AW153" s="1087"/>
      <c r="AX153" s="1087"/>
      <c r="AY153" s="1087"/>
      <c r="AZ153" s="1087"/>
      <c r="BA153" s="1087"/>
      <c r="BB153" s="1087"/>
      <c r="BC153" s="1087"/>
      <c r="BD153" s="1087"/>
      <c r="BE153" s="1087"/>
      <c r="BF153" s="1087"/>
      <c r="BG153" s="1087"/>
      <c r="BH153" s="1087"/>
      <c r="BI153" s="1087"/>
      <c r="BJ153" s="1087"/>
      <c r="BK153" s="1087"/>
      <c r="BL153" s="1087"/>
      <c r="BM153" s="1087"/>
      <c r="BN153" s="1087"/>
      <c r="BO153" s="1087"/>
      <c r="BP153" s="1087"/>
      <c r="BQ153" s="1087"/>
      <c r="BR153" s="1087"/>
      <c r="BS153" s="1087"/>
    </row>
    <row r="154" spans="1:71" s="1085" customFormat="1" ht="12" customHeight="1">
      <c r="A154" s="2035" t="s">
        <v>1064</v>
      </c>
      <c r="B154" s="2036">
        <f>SUM(B155:B165)</f>
        <v>79298</v>
      </c>
      <c r="C154" s="2036">
        <f t="shared" ref="C154:D154" si="2">SUM(C155:C165)</f>
        <v>45077</v>
      </c>
      <c r="D154" s="2036">
        <f t="shared" si="2"/>
        <v>812</v>
      </c>
      <c r="E154" s="1091"/>
      <c r="F154" s="1321"/>
      <c r="G154" s="1321"/>
      <c r="H154" s="2033" t="s">
        <v>1065</v>
      </c>
      <c r="J154" s="1087"/>
      <c r="K154" s="1087"/>
      <c r="L154" s="1087"/>
      <c r="M154" s="1087"/>
      <c r="N154" s="1087"/>
      <c r="O154" s="1087"/>
      <c r="P154" s="1087"/>
      <c r="Q154" s="1087"/>
      <c r="R154" s="1087"/>
      <c r="S154" s="1087"/>
      <c r="T154" s="1087"/>
      <c r="U154" s="1087"/>
      <c r="V154" s="1087"/>
      <c r="W154" s="1087"/>
      <c r="X154" s="1087"/>
      <c r="Y154" s="1087"/>
      <c r="Z154" s="1087"/>
      <c r="AA154" s="1087"/>
      <c r="AB154" s="1087"/>
      <c r="AC154" s="1087"/>
      <c r="AD154" s="1087"/>
      <c r="AE154" s="1087"/>
      <c r="AF154" s="1087"/>
      <c r="AG154" s="1087"/>
      <c r="AH154" s="1087"/>
      <c r="AI154" s="1087"/>
      <c r="AJ154" s="1087"/>
      <c r="AK154" s="1087"/>
      <c r="AL154" s="1087"/>
      <c r="AM154" s="1087"/>
      <c r="AN154" s="1087"/>
      <c r="AO154" s="1087"/>
      <c r="AP154" s="1087"/>
      <c r="AQ154" s="1087"/>
      <c r="AR154" s="1087"/>
      <c r="AS154" s="1087"/>
      <c r="AT154" s="1087"/>
      <c r="AU154" s="1087"/>
      <c r="AV154" s="1087"/>
      <c r="AW154" s="1087"/>
      <c r="AX154" s="1087"/>
      <c r="AY154" s="1087"/>
      <c r="AZ154" s="1087"/>
      <c r="BA154" s="1087"/>
      <c r="BB154" s="1087"/>
      <c r="BC154" s="1087"/>
      <c r="BD154" s="1087"/>
      <c r="BE154" s="1087"/>
      <c r="BF154" s="1087"/>
      <c r="BG154" s="1087"/>
      <c r="BH154" s="1087"/>
      <c r="BI154" s="1087"/>
      <c r="BJ154" s="1087"/>
      <c r="BK154" s="1087"/>
      <c r="BL154" s="1087"/>
      <c r="BM154" s="1087"/>
      <c r="BN154" s="1087"/>
      <c r="BO154" s="1087"/>
      <c r="BP154" s="1087"/>
      <c r="BQ154" s="1087"/>
      <c r="BR154" s="1087"/>
      <c r="BS154" s="1087"/>
    </row>
    <row r="155" spans="1:71" s="1085" customFormat="1" ht="12" customHeight="1">
      <c r="A155" s="2079" t="s">
        <v>1041</v>
      </c>
      <c r="F155" s="2054"/>
      <c r="G155" s="2054"/>
      <c r="H155" s="2076" t="s">
        <v>1966</v>
      </c>
      <c r="J155" s="1087"/>
      <c r="K155" s="1087"/>
      <c r="L155" s="1087"/>
      <c r="M155" s="1087"/>
      <c r="N155" s="1087"/>
      <c r="O155" s="1087"/>
      <c r="P155" s="1087"/>
      <c r="Q155" s="1087"/>
      <c r="R155" s="1087"/>
      <c r="S155" s="1087"/>
      <c r="T155" s="1087"/>
      <c r="U155" s="1087"/>
      <c r="V155" s="1087"/>
      <c r="W155" s="1087"/>
      <c r="X155" s="1087"/>
      <c r="Y155" s="1087"/>
      <c r="Z155" s="1087"/>
      <c r="AA155" s="1087"/>
      <c r="AB155" s="1087"/>
      <c r="AC155" s="1087"/>
      <c r="AD155" s="1087"/>
      <c r="AE155" s="1087"/>
      <c r="AF155" s="1087"/>
      <c r="AG155" s="1087"/>
      <c r="AH155" s="1087"/>
      <c r="AI155" s="1087"/>
      <c r="AJ155" s="1087"/>
      <c r="AK155" s="1087"/>
      <c r="AL155" s="1087"/>
      <c r="AM155" s="1087"/>
      <c r="AN155" s="1087"/>
      <c r="AO155" s="1087"/>
      <c r="AP155" s="1087"/>
      <c r="AQ155" s="1087"/>
      <c r="AR155" s="1087"/>
      <c r="AS155" s="1087"/>
      <c r="AT155" s="1087"/>
      <c r="AU155" s="1087"/>
      <c r="AV155" s="1087"/>
      <c r="AW155" s="1087"/>
      <c r="AX155" s="1087"/>
      <c r="AY155" s="1087"/>
      <c r="AZ155" s="1087"/>
      <c r="BA155" s="1087"/>
      <c r="BB155" s="1087"/>
      <c r="BC155" s="1087"/>
      <c r="BD155" s="1087"/>
      <c r="BE155" s="1087"/>
      <c r="BF155" s="1087"/>
      <c r="BG155" s="1087"/>
      <c r="BH155" s="1087"/>
      <c r="BI155" s="1087"/>
      <c r="BJ155" s="1087"/>
      <c r="BK155" s="1087"/>
      <c r="BL155" s="1087"/>
      <c r="BM155" s="1087"/>
      <c r="BN155" s="1087"/>
      <c r="BO155" s="1087"/>
      <c r="BP155" s="1087"/>
      <c r="BQ155" s="1087"/>
      <c r="BR155" s="1087"/>
      <c r="BS155" s="1087"/>
    </row>
    <row r="156" spans="1:71" s="1085" customFormat="1" ht="12" customHeight="1">
      <c r="A156" s="2069" t="s">
        <v>979</v>
      </c>
      <c r="B156" s="2038">
        <v>24515</v>
      </c>
      <c r="C156" s="2038">
        <v>13302</v>
      </c>
      <c r="D156" s="2038">
        <v>353</v>
      </c>
      <c r="F156" s="1321"/>
      <c r="G156" s="1321"/>
      <c r="H156" s="2077" t="s">
        <v>2027</v>
      </c>
      <c r="J156" s="1087"/>
      <c r="K156" s="1087"/>
      <c r="L156" s="1087"/>
      <c r="M156" s="1087"/>
      <c r="N156" s="1087"/>
      <c r="O156" s="1087"/>
      <c r="P156" s="1087"/>
      <c r="Q156" s="1087"/>
      <c r="R156" s="1087"/>
      <c r="S156" s="1087"/>
      <c r="T156" s="1087"/>
      <c r="U156" s="1087"/>
      <c r="V156" s="1087"/>
      <c r="W156" s="1087"/>
      <c r="X156" s="1087"/>
      <c r="Y156" s="1087"/>
      <c r="Z156" s="1087"/>
      <c r="AA156" s="1087"/>
      <c r="AB156" s="1087"/>
      <c r="AC156" s="1087"/>
      <c r="AD156" s="1087"/>
      <c r="AE156" s="1087"/>
      <c r="AF156" s="1087"/>
      <c r="AG156" s="1087"/>
      <c r="AH156" s="1087"/>
      <c r="AI156" s="1087"/>
      <c r="AJ156" s="1087"/>
      <c r="AK156" s="1087"/>
      <c r="AL156" s="1087"/>
      <c r="AM156" s="1087"/>
      <c r="AN156" s="1087"/>
      <c r="AO156" s="1087"/>
      <c r="AP156" s="1087"/>
      <c r="AQ156" s="1087"/>
      <c r="AR156" s="1087"/>
      <c r="AS156" s="1087"/>
      <c r="AT156" s="1087"/>
      <c r="AU156" s="1087"/>
      <c r="AV156" s="1087"/>
      <c r="AW156" s="1087"/>
      <c r="AX156" s="1087"/>
      <c r="AY156" s="1087"/>
      <c r="AZ156" s="1087"/>
      <c r="BA156" s="1087"/>
      <c r="BB156" s="1087"/>
      <c r="BC156" s="1087"/>
      <c r="BD156" s="1087"/>
      <c r="BE156" s="1087"/>
      <c r="BF156" s="1087"/>
      <c r="BG156" s="1087"/>
      <c r="BH156" s="1087"/>
      <c r="BI156" s="1087"/>
      <c r="BJ156" s="1087"/>
      <c r="BK156" s="1087"/>
      <c r="BL156" s="1087"/>
      <c r="BM156" s="1087"/>
      <c r="BN156" s="1087"/>
      <c r="BO156" s="1087"/>
      <c r="BP156" s="1087"/>
      <c r="BQ156" s="1087"/>
      <c r="BR156" s="1087"/>
      <c r="BS156" s="1087"/>
    </row>
    <row r="157" spans="1:71" s="1085" customFormat="1" ht="12" customHeight="1">
      <c r="A157" s="2069" t="s">
        <v>992</v>
      </c>
      <c r="B157" s="2038">
        <v>14228</v>
      </c>
      <c r="C157" s="2038">
        <v>7892</v>
      </c>
      <c r="D157" s="2038">
        <v>11</v>
      </c>
      <c r="F157" s="1321"/>
      <c r="G157" s="1321"/>
      <c r="H157" s="2077" t="s">
        <v>993</v>
      </c>
      <c r="J157" s="1087"/>
      <c r="K157" s="1087"/>
      <c r="L157" s="1087"/>
      <c r="M157" s="1087"/>
      <c r="N157" s="1087"/>
      <c r="O157" s="1087"/>
      <c r="P157" s="1087"/>
      <c r="Q157" s="1087"/>
      <c r="R157" s="1087"/>
      <c r="S157" s="1087"/>
      <c r="T157" s="1087"/>
      <c r="U157" s="1087"/>
      <c r="V157" s="1087"/>
      <c r="W157" s="1087"/>
      <c r="X157" s="1087"/>
      <c r="Y157" s="1087"/>
      <c r="Z157" s="1087"/>
      <c r="AA157" s="1087"/>
      <c r="AB157" s="1087"/>
      <c r="AC157" s="1087"/>
      <c r="AD157" s="1087"/>
      <c r="AE157" s="1087"/>
      <c r="AF157" s="1087"/>
      <c r="AG157" s="1087"/>
      <c r="AH157" s="1087"/>
      <c r="AI157" s="1087"/>
      <c r="AJ157" s="1087"/>
      <c r="AK157" s="1087"/>
      <c r="AL157" s="1087"/>
      <c r="AM157" s="1087"/>
      <c r="AN157" s="1087"/>
      <c r="AO157" s="1087"/>
      <c r="AP157" s="1087"/>
      <c r="AQ157" s="1087"/>
      <c r="AR157" s="1087"/>
      <c r="AS157" s="1087"/>
      <c r="AT157" s="1087"/>
      <c r="AU157" s="1087"/>
      <c r="AV157" s="1087"/>
      <c r="AW157" s="1087"/>
      <c r="AX157" s="1087"/>
      <c r="AY157" s="1087"/>
      <c r="AZ157" s="1087"/>
      <c r="BA157" s="1087"/>
      <c r="BB157" s="1087"/>
      <c r="BC157" s="1087"/>
      <c r="BD157" s="1087"/>
      <c r="BE157" s="1087"/>
      <c r="BF157" s="1087"/>
      <c r="BG157" s="1087"/>
      <c r="BH157" s="1087"/>
      <c r="BI157" s="1087"/>
      <c r="BJ157" s="1087"/>
      <c r="BK157" s="1087"/>
      <c r="BL157" s="1087"/>
      <c r="BM157" s="1087"/>
      <c r="BN157" s="1087"/>
      <c r="BO157" s="1087"/>
      <c r="BP157" s="1087"/>
      <c r="BQ157" s="1087"/>
      <c r="BR157" s="1087"/>
      <c r="BS157" s="1087"/>
    </row>
    <row r="158" spans="1:71" s="1085" customFormat="1" ht="12" customHeight="1">
      <c r="A158" s="2069" t="s">
        <v>994</v>
      </c>
      <c r="B158" s="2038">
        <v>5584</v>
      </c>
      <c r="C158" s="2038">
        <v>2950</v>
      </c>
      <c r="D158" s="2038">
        <v>205</v>
      </c>
      <c r="F158" s="1321"/>
      <c r="G158" s="1321"/>
      <c r="H158" s="2077" t="s">
        <v>1032</v>
      </c>
      <c r="J158" s="1087"/>
      <c r="K158" s="1087"/>
      <c r="L158" s="1087"/>
      <c r="M158" s="1087"/>
      <c r="N158" s="1087"/>
      <c r="O158" s="1087"/>
      <c r="P158" s="1087"/>
      <c r="Q158" s="1087"/>
      <c r="R158" s="1087"/>
      <c r="S158" s="1087"/>
      <c r="T158" s="1087"/>
      <c r="U158" s="1087"/>
      <c r="V158" s="1087"/>
      <c r="W158" s="1087"/>
      <c r="X158" s="1087"/>
      <c r="Y158" s="1087"/>
      <c r="Z158" s="1087"/>
      <c r="AA158" s="1087"/>
      <c r="AB158" s="1087"/>
      <c r="AC158" s="1087"/>
      <c r="AD158" s="1087"/>
      <c r="AE158" s="1087"/>
      <c r="AF158" s="1087"/>
      <c r="AG158" s="1087"/>
      <c r="AH158" s="1087"/>
      <c r="AI158" s="1087"/>
      <c r="AJ158" s="1087"/>
      <c r="AK158" s="1087"/>
      <c r="AL158" s="1087"/>
      <c r="AM158" s="1087"/>
      <c r="AN158" s="1087"/>
      <c r="AO158" s="1087"/>
      <c r="AP158" s="1087"/>
      <c r="AQ158" s="1087"/>
      <c r="AR158" s="1087"/>
      <c r="AS158" s="1087"/>
      <c r="AT158" s="1087"/>
      <c r="AU158" s="1087"/>
      <c r="AV158" s="1087"/>
      <c r="AW158" s="1087"/>
      <c r="AX158" s="1087"/>
      <c r="AY158" s="1087"/>
      <c r="AZ158" s="1087"/>
      <c r="BA158" s="1087"/>
      <c r="BB158" s="1087"/>
      <c r="BC158" s="1087"/>
      <c r="BD158" s="1087"/>
      <c r="BE158" s="1087"/>
      <c r="BF158" s="1087"/>
      <c r="BG158" s="1087"/>
      <c r="BH158" s="1087"/>
      <c r="BI158" s="1087"/>
      <c r="BJ158" s="1087"/>
      <c r="BK158" s="1087"/>
      <c r="BL158" s="1087"/>
      <c r="BM158" s="1087"/>
      <c r="BN158" s="1087"/>
      <c r="BO158" s="1087"/>
      <c r="BP158" s="1087"/>
      <c r="BQ158" s="1087"/>
      <c r="BR158" s="1087"/>
      <c r="BS158" s="1087"/>
    </row>
    <row r="159" spans="1:71" s="1085" customFormat="1" ht="12" customHeight="1">
      <c r="A159" s="2069" t="s">
        <v>1066</v>
      </c>
      <c r="B159" s="2038">
        <v>23779</v>
      </c>
      <c r="C159" s="2038">
        <v>14208</v>
      </c>
      <c r="D159" s="2038">
        <v>5</v>
      </c>
      <c r="F159" s="1321"/>
      <c r="G159" s="1321"/>
      <c r="H159" s="2077" t="s">
        <v>2028</v>
      </c>
      <c r="J159" s="1087"/>
      <c r="K159" s="1087"/>
      <c r="L159" s="1087"/>
      <c r="M159" s="1087"/>
      <c r="N159" s="1087"/>
      <c r="O159" s="1087"/>
      <c r="P159" s="1087"/>
      <c r="Q159" s="1087"/>
      <c r="R159" s="1087"/>
      <c r="S159" s="1087"/>
      <c r="T159" s="1087"/>
      <c r="U159" s="1087"/>
      <c r="V159" s="1087"/>
      <c r="W159" s="1087"/>
      <c r="X159" s="1087"/>
      <c r="Y159" s="1087"/>
      <c r="Z159" s="1087"/>
      <c r="AA159" s="1087"/>
      <c r="AB159" s="1087"/>
      <c r="AC159" s="1087"/>
      <c r="AD159" s="1087"/>
      <c r="AE159" s="1087"/>
      <c r="AF159" s="1087"/>
      <c r="AG159" s="1087"/>
      <c r="AH159" s="1087"/>
      <c r="AI159" s="1087"/>
      <c r="AJ159" s="1087"/>
      <c r="AK159" s="1087"/>
      <c r="AL159" s="1087"/>
      <c r="AM159" s="1087"/>
      <c r="AN159" s="1087"/>
      <c r="AO159" s="1087"/>
      <c r="AP159" s="1087"/>
      <c r="AQ159" s="1087"/>
      <c r="AR159" s="1087"/>
      <c r="AS159" s="1087"/>
      <c r="AT159" s="1087"/>
      <c r="AU159" s="1087"/>
      <c r="AV159" s="1087"/>
      <c r="AW159" s="1087"/>
      <c r="AX159" s="1087"/>
      <c r="AY159" s="1087"/>
      <c r="AZ159" s="1087"/>
      <c r="BA159" s="1087"/>
      <c r="BB159" s="1087"/>
      <c r="BC159" s="1087"/>
      <c r="BD159" s="1087"/>
      <c r="BE159" s="1087"/>
      <c r="BF159" s="1087"/>
      <c r="BG159" s="1087"/>
      <c r="BH159" s="1087"/>
      <c r="BI159" s="1087"/>
      <c r="BJ159" s="1087"/>
      <c r="BK159" s="1087"/>
      <c r="BL159" s="1087"/>
      <c r="BM159" s="1087"/>
      <c r="BN159" s="1087"/>
      <c r="BO159" s="1087"/>
      <c r="BP159" s="1087"/>
      <c r="BQ159" s="1087"/>
      <c r="BR159" s="1087"/>
      <c r="BS159" s="1087"/>
    </row>
    <row r="160" spans="1:71" s="1085" customFormat="1" ht="12" customHeight="1">
      <c r="A160" s="2069" t="s">
        <v>1067</v>
      </c>
      <c r="B160" s="2038">
        <v>2636</v>
      </c>
      <c r="C160" s="2038">
        <v>1425</v>
      </c>
      <c r="D160" s="2038">
        <v>59</v>
      </c>
      <c r="F160" s="2054"/>
      <c r="G160" s="2054"/>
      <c r="H160" s="2076" t="s">
        <v>1068</v>
      </c>
      <c r="J160" s="1087"/>
      <c r="K160" s="1087"/>
      <c r="L160" s="1087"/>
      <c r="M160" s="1087"/>
      <c r="N160" s="1087"/>
      <c r="O160" s="1087"/>
      <c r="P160" s="1087"/>
      <c r="Q160" s="1087"/>
      <c r="R160" s="1087"/>
      <c r="S160" s="1087"/>
      <c r="T160" s="1087"/>
      <c r="U160" s="1087"/>
      <c r="V160" s="1087"/>
      <c r="W160" s="1087"/>
      <c r="X160" s="1087"/>
      <c r="Y160" s="1087"/>
      <c r="Z160" s="1087"/>
      <c r="AA160" s="1087"/>
      <c r="AB160" s="1087"/>
      <c r="AC160" s="1087"/>
      <c r="AD160" s="1087"/>
      <c r="AE160" s="1087"/>
      <c r="AF160" s="1087"/>
      <c r="AG160" s="1087"/>
      <c r="AH160" s="1087"/>
      <c r="AI160" s="1087"/>
      <c r="AJ160" s="1087"/>
      <c r="AK160" s="1087"/>
      <c r="AL160" s="1087"/>
      <c r="AM160" s="1087"/>
      <c r="AN160" s="1087"/>
      <c r="AO160" s="1087"/>
      <c r="AP160" s="1087"/>
      <c r="AQ160" s="1087"/>
      <c r="AR160" s="1087"/>
      <c r="AS160" s="1087"/>
      <c r="AT160" s="1087"/>
      <c r="AU160" s="1087"/>
      <c r="AV160" s="1087"/>
      <c r="AW160" s="1087"/>
      <c r="AX160" s="1087"/>
      <c r="AY160" s="1087"/>
      <c r="AZ160" s="1087"/>
      <c r="BA160" s="1087"/>
      <c r="BB160" s="1087"/>
      <c r="BC160" s="1087"/>
      <c r="BD160" s="1087"/>
      <c r="BE160" s="1087"/>
      <c r="BF160" s="1087"/>
      <c r="BG160" s="1087"/>
      <c r="BH160" s="1087"/>
      <c r="BI160" s="1087"/>
      <c r="BJ160" s="1087"/>
      <c r="BK160" s="1087"/>
      <c r="BL160" s="1087"/>
      <c r="BM160" s="1087"/>
      <c r="BN160" s="1087"/>
      <c r="BO160" s="1087"/>
      <c r="BP160" s="1087"/>
      <c r="BQ160" s="1087"/>
      <c r="BR160" s="1087"/>
      <c r="BS160" s="1087"/>
    </row>
    <row r="161" spans="1:71" s="1085" customFormat="1" ht="12" customHeight="1">
      <c r="A161" s="2069" t="s">
        <v>2567</v>
      </c>
      <c r="B161" s="2038">
        <v>149</v>
      </c>
      <c r="C161" s="2038">
        <v>97</v>
      </c>
      <c r="D161" s="2045">
        <v>0</v>
      </c>
      <c r="F161" s="2054"/>
      <c r="G161" s="2054"/>
      <c r="H161" s="2076" t="s">
        <v>2566</v>
      </c>
      <c r="J161" s="1087"/>
      <c r="K161" s="1087"/>
      <c r="L161" s="1087"/>
      <c r="M161" s="1087"/>
      <c r="N161" s="1087"/>
      <c r="O161" s="1087"/>
      <c r="P161" s="1087"/>
      <c r="Q161" s="1087"/>
      <c r="R161" s="1087"/>
      <c r="S161" s="1087"/>
      <c r="T161" s="1087"/>
      <c r="U161" s="1087"/>
      <c r="V161" s="1087"/>
      <c r="W161" s="1087"/>
      <c r="X161" s="1087"/>
      <c r="Y161" s="1087"/>
      <c r="Z161" s="1087"/>
      <c r="AA161" s="1087"/>
      <c r="AB161" s="1087"/>
      <c r="AC161" s="1087"/>
      <c r="AD161" s="1087"/>
      <c r="AE161" s="1087"/>
      <c r="AF161" s="1087"/>
      <c r="AG161" s="1087"/>
      <c r="AH161" s="1087"/>
      <c r="AI161" s="1087"/>
      <c r="AJ161" s="1087"/>
      <c r="AK161" s="1087"/>
      <c r="AL161" s="1087"/>
      <c r="AM161" s="1087"/>
      <c r="AN161" s="1087"/>
      <c r="AO161" s="1087"/>
      <c r="AP161" s="1087"/>
      <c r="AQ161" s="1087"/>
      <c r="AR161" s="1087"/>
      <c r="AS161" s="1087"/>
      <c r="AT161" s="1087"/>
      <c r="AU161" s="1087"/>
      <c r="AV161" s="1087"/>
      <c r="AW161" s="1087"/>
      <c r="AX161" s="1087"/>
      <c r="AY161" s="1087"/>
      <c r="AZ161" s="1087"/>
      <c r="BA161" s="1087"/>
      <c r="BB161" s="1087"/>
      <c r="BC161" s="1087"/>
      <c r="BD161" s="1087"/>
      <c r="BE161" s="1087"/>
      <c r="BF161" s="1087"/>
      <c r="BG161" s="1087"/>
      <c r="BH161" s="1087"/>
      <c r="BI161" s="1087"/>
      <c r="BJ161" s="1087"/>
      <c r="BK161" s="1087"/>
      <c r="BL161" s="1087"/>
      <c r="BM161" s="1087"/>
      <c r="BN161" s="1087"/>
      <c r="BO161" s="1087"/>
      <c r="BP161" s="1087"/>
      <c r="BQ161" s="1087"/>
      <c r="BR161" s="1087"/>
      <c r="BS161" s="1087"/>
    </row>
    <row r="162" spans="1:71" s="1085" customFormat="1" ht="12" customHeight="1">
      <c r="A162" s="2069" t="s">
        <v>1069</v>
      </c>
      <c r="B162" s="2038">
        <v>2257</v>
      </c>
      <c r="C162" s="2038">
        <v>1131</v>
      </c>
      <c r="D162" s="2038">
        <v>93</v>
      </c>
      <c r="F162" s="2054"/>
      <c r="G162" s="2054"/>
      <c r="H162" s="2076" t="s">
        <v>1070</v>
      </c>
      <c r="J162" s="1087"/>
      <c r="K162" s="1087"/>
      <c r="L162" s="1087"/>
      <c r="M162" s="1087"/>
      <c r="N162" s="1087"/>
      <c r="O162" s="1087"/>
      <c r="P162" s="1087"/>
      <c r="Q162" s="1087"/>
      <c r="R162" s="1087"/>
      <c r="S162" s="1087"/>
      <c r="T162" s="1087"/>
      <c r="U162" s="1087"/>
      <c r="V162" s="1087"/>
      <c r="W162" s="1087"/>
      <c r="X162" s="1087"/>
      <c r="Y162" s="1087"/>
      <c r="Z162" s="1087"/>
      <c r="AA162" s="1087"/>
      <c r="AB162" s="1087"/>
      <c r="AC162" s="1087"/>
      <c r="AD162" s="1087"/>
      <c r="AE162" s="1087"/>
      <c r="AF162" s="1087"/>
      <c r="AG162" s="1087"/>
      <c r="AH162" s="1087"/>
      <c r="AI162" s="1087"/>
      <c r="AJ162" s="1087"/>
      <c r="AK162" s="1087"/>
      <c r="AL162" s="1087"/>
      <c r="AM162" s="1087"/>
      <c r="AN162" s="1087"/>
      <c r="AO162" s="1087"/>
      <c r="AP162" s="1087"/>
      <c r="AQ162" s="1087"/>
      <c r="AR162" s="1087"/>
      <c r="AS162" s="1087"/>
      <c r="AT162" s="1087"/>
      <c r="AU162" s="1087"/>
      <c r="AV162" s="1087"/>
      <c r="AW162" s="1087"/>
      <c r="AX162" s="1087"/>
      <c r="AY162" s="1087"/>
      <c r="AZ162" s="1087"/>
      <c r="BA162" s="1087"/>
      <c r="BB162" s="1087"/>
      <c r="BC162" s="1087"/>
      <c r="BD162" s="1087"/>
      <c r="BE162" s="1087"/>
      <c r="BF162" s="1087"/>
      <c r="BG162" s="1087"/>
      <c r="BH162" s="1087"/>
      <c r="BI162" s="1087"/>
      <c r="BJ162" s="1087"/>
      <c r="BK162" s="1087"/>
      <c r="BL162" s="1087"/>
      <c r="BM162" s="1087"/>
      <c r="BN162" s="1087"/>
      <c r="BO162" s="1087"/>
      <c r="BP162" s="1087"/>
      <c r="BQ162" s="1087"/>
      <c r="BR162" s="1087"/>
      <c r="BS162" s="1087"/>
    </row>
    <row r="163" spans="1:71" s="1085" customFormat="1" ht="12" customHeight="1">
      <c r="A163" s="2079" t="s">
        <v>2564</v>
      </c>
      <c r="B163" s="2038">
        <v>622</v>
      </c>
      <c r="C163" s="2038">
        <v>375</v>
      </c>
      <c r="D163" s="2038">
        <v>16</v>
      </c>
      <c r="F163" s="2055"/>
      <c r="G163" s="2055"/>
      <c r="H163" s="2078" t="s">
        <v>2565</v>
      </c>
      <c r="J163" s="1087"/>
      <c r="K163" s="1087"/>
      <c r="L163" s="1087"/>
      <c r="M163" s="1087"/>
      <c r="N163" s="1087"/>
      <c r="O163" s="1087"/>
      <c r="P163" s="1087"/>
      <c r="Q163" s="1087"/>
      <c r="R163" s="1087"/>
      <c r="S163" s="1087"/>
      <c r="T163" s="1087"/>
      <c r="U163" s="1087"/>
      <c r="V163" s="1087"/>
      <c r="W163" s="1087"/>
      <c r="X163" s="1087"/>
      <c r="Y163" s="1087"/>
      <c r="Z163" s="1087"/>
      <c r="AA163" s="1087"/>
      <c r="AB163" s="1087"/>
      <c r="AC163" s="1087"/>
      <c r="AD163" s="1087"/>
      <c r="AE163" s="1087"/>
      <c r="AF163" s="1087"/>
      <c r="AG163" s="1087"/>
      <c r="AH163" s="1087"/>
      <c r="AI163" s="1087"/>
      <c r="AJ163" s="1087"/>
      <c r="AK163" s="1087"/>
      <c r="AL163" s="1087"/>
      <c r="AM163" s="1087"/>
      <c r="AN163" s="1087"/>
      <c r="AO163" s="1087"/>
      <c r="AP163" s="1087"/>
      <c r="AQ163" s="1087"/>
      <c r="AR163" s="1087"/>
      <c r="AS163" s="1087"/>
      <c r="AT163" s="1087"/>
      <c r="AU163" s="1087"/>
      <c r="AV163" s="1087"/>
      <c r="AW163" s="1087"/>
      <c r="AX163" s="1087"/>
      <c r="AY163" s="1087"/>
      <c r="AZ163" s="1087"/>
      <c r="BA163" s="1087"/>
      <c r="BB163" s="1087"/>
      <c r="BC163" s="1087"/>
      <c r="BD163" s="1087"/>
      <c r="BE163" s="1087"/>
      <c r="BF163" s="1087"/>
      <c r="BG163" s="1087"/>
      <c r="BH163" s="1087"/>
      <c r="BI163" s="1087"/>
      <c r="BJ163" s="1087"/>
      <c r="BK163" s="1087"/>
      <c r="BL163" s="1087"/>
      <c r="BM163" s="1087"/>
      <c r="BN163" s="1087"/>
      <c r="BO163" s="1087"/>
      <c r="BP163" s="1087"/>
      <c r="BQ163" s="1087"/>
      <c r="BR163" s="1087"/>
      <c r="BS163" s="1087"/>
    </row>
    <row r="164" spans="1:71" s="1085" customFormat="1" ht="12" customHeight="1">
      <c r="A164" s="2069" t="s">
        <v>1071</v>
      </c>
      <c r="B164" s="2038">
        <v>3244</v>
      </c>
      <c r="C164" s="2038">
        <v>2479</v>
      </c>
      <c r="D164" s="2038">
        <v>1</v>
      </c>
      <c r="F164" s="2053"/>
      <c r="G164" s="2053"/>
      <c r="H164" s="2073" t="s">
        <v>1072</v>
      </c>
      <c r="J164" s="1087"/>
      <c r="K164" s="1087"/>
      <c r="L164" s="1087"/>
      <c r="M164" s="1087"/>
      <c r="N164" s="1087"/>
      <c r="O164" s="1087"/>
      <c r="P164" s="1087"/>
      <c r="Q164" s="1087"/>
      <c r="R164" s="1087"/>
      <c r="S164" s="1087"/>
      <c r="T164" s="1087"/>
      <c r="U164" s="1087"/>
      <c r="V164" s="1087"/>
      <c r="W164" s="1087"/>
      <c r="X164" s="1087"/>
      <c r="Y164" s="1087"/>
      <c r="Z164" s="1087"/>
      <c r="AA164" s="1087"/>
      <c r="AB164" s="1087"/>
      <c r="AC164" s="1087"/>
      <c r="AD164" s="1087"/>
      <c r="AE164" s="1087"/>
      <c r="AF164" s="1087"/>
      <c r="AG164" s="1087"/>
      <c r="AH164" s="1087"/>
      <c r="AI164" s="1087"/>
      <c r="AJ164" s="1087"/>
      <c r="AK164" s="1087"/>
      <c r="AL164" s="1087"/>
      <c r="AM164" s="1087"/>
      <c r="AN164" s="1087"/>
      <c r="AO164" s="1087"/>
      <c r="AP164" s="1087"/>
      <c r="AQ164" s="1087"/>
      <c r="AR164" s="1087"/>
      <c r="AS164" s="1087"/>
      <c r="AT164" s="1087"/>
      <c r="AU164" s="1087"/>
      <c r="AV164" s="1087"/>
      <c r="AW164" s="1087"/>
      <c r="AX164" s="1087"/>
      <c r="AY164" s="1087"/>
      <c r="AZ164" s="1087"/>
      <c r="BA164" s="1087"/>
      <c r="BB164" s="1087"/>
      <c r="BC164" s="1087"/>
      <c r="BD164" s="1087"/>
      <c r="BE164" s="1087"/>
      <c r="BF164" s="1087"/>
      <c r="BG164" s="1087"/>
      <c r="BH164" s="1087"/>
      <c r="BI164" s="1087"/>
      <c r="BJ164" s="1087"/>
      <c r="BK164" s="1087"/>
      <c r="BL164" s="1087"/>
      <c r="BM164" s="1087"/>
      <c r="BN164" s="1087"/>
      <c r="BO164" s="1087"/>
      <c r="BP164" s="1087"/>
      <c r="BQ164" s="1087"/>
      <c r="BR164" s="1087"/>
      <c r="BS164" s="1087"/>
    </row>
    <row r="165" spans="1:71" s="1085" customFormat="1" ht="12" customHeight="1">
      <c r="A165" s="2069" t="s">
        <v>997</v>
      </c>
      <c r="B165" s="2038">
        <v>2284</v>
      </c>
      <c r="C165" s="2038">
        <v>1218</v>
      </c>
      <c r="D165" s="2038">
        <v>69</v>
      </c>
      <c r="F165" s="2038"/>
      <c r="G165" s="2038"/>
      <c r="H165" s="2071" t="s">
        <v>1034</v>
      </c>
      <c r="J165" s="1087"/>
      <c r="K165" s="1087"/>
      <c r="L165" s="1087"/>
      <c r="M165" s="1087"/>
      <c r="N165" s="1087"/>
      <c r="O165" s="1087"/>
      <c r="P165" s="1087"/>
      <c r="Q165" s="1087"/>
      <c r="R165" s="1087"/>
      <c r="S165" s="1087"/>
      <c r="T165" s="1087"/>
      <c r="U165" s="1087"/>
      <c r="V165" s="1087"/>
      <c r="W165" s="1087"/>
      <c r="X165" s="1087"/>
      <c r="Y165" s="1087"/>
      <c r="Z165" s="1087"/>
      <c r="AA165" s="1087"/>
      <c r="AB165" s="1087"/>
      <c r="AC165" s="1087"/>
      <c r="AD165" s="1087"/>
      <c r="AE165" s="1087"/>
      <c r="AF165" s="1087"/>
      <c r="AG165" s="1087"/>
      <c r="AH165" s="1087"/>
      <c r="AI165" s="1087"/>
      <c r="AJ165" s="1087"/>
      <c r="AK165" s="1087"/>
      <c r="AL165" s="1087"/>
      <c r="AM165" s="1087"/>
      <c r="AN165" s="1087"/>
      <c r="AO165" s="1087"/>
      <c r="AP165" s="1087"/>
      <c r="AQ165" s="1087"/>
      <c r="AR165" s="1087"/>
      <c r="AS165" s="1087"/>
      <c r="AT165" s="1087"/>
      <c r="AU165" s="1087"/>
      <c r="AV165" s="1087"/>
      <c r="AW165" s="1087"/>
      <c r="AX165" s="1087"/>
      <c r="AY165" s="1087"/>
      <c r="AZ165" s="1087"/>
      <c r="BA165" s="1087"/>
      <c r="BB165" s="1087"/>
      <c r="BC165" s="1087"/>
      <c r="BD165" s="1087"/>
      <c r="BE165" s="1087"/>
      <c r="BF165" s="1087"/>
      <c r="BG165" s="1087"/>
      <c r="BH165" s="1087"/>
      <c r="BI165" s="1087"/>
      <c r="BJ165" s="1087"/>
      <c r="BK165" s="1087"/>
      <c r="BL165" s="1087"/>
      <c r="BM165" s="1087"/>
      <c r="BN165" s="1087"/>
      <c r="BO165" s="1087"/>
      <c r="BP165" s="1087"/>
      <c r="BQ165" s="1087"/>
      <c r="BR165" s="1087"/>
      <c r="BS165" s="1087"/>
    </row>
    <row r="166" spans="1:71" s="1085" customFormat="1" ht="12" customHeight="1">
      <c r="A166" s="2057" t="s">
        <v>1073</v>
      </c>
      <c r="B166" s="2036">
        <f>SUM(B167:B190)</f>
        <v>147832</v>
      </c>
      <c r="C166" s="2036">
        <f t="shared" ref="C166:D166" si="3">SUM(C167:C190)</f>
        <v>75712</v>
      </c>
      <c r="D166" s="2036">
        <f t="shared" si="3"/>
        <v>830</v>
      </c>
      <c r="E166" s="1091"/>
      <c r="F166" s="2058"/>
      <c r="G166" s="2058"/>
      <c r="H166" s="2058" t="s">
        <v>1074</v>
      </c>
      <c r="J166" s="1087"/>
      <c r="K166" s="1087"/>
      <c r="L166" s="1087"/>
      <c r="M166" s="1087"/>
      <c r="N166" s="1087"/>
      <c r="O166" s="1087"/>
      <c r="P166" s="1087"/>
      <c r="Q166" s="1087"/>
      <c r="R166" s="1087"/>
      <c r="S166" s="1087"/>
      <c r="T166" s="1087"/>
      <c r="U166" s="1087"/>
      <c r="V166" s="1087"/>
      <c r="W166" s="1087"/>
      <c r="X166" s="1087"/>
      <c r="Y166" s="1087"/>
      <c r="Z166" s="1087"/>
      <c r="AA166" s="1087"/>
      <c r="AB166" s="1087"/>
      <c r="AC166" s="1087"/>
      <c r="AD166" s="1087"/>
      <c r="AE166" s="1087"/>
      <c r="AF166" s="1087"/>
      <c r="AG166" s="1087"/>
      <c r="AH166" s="1087"/>
      <c r="AI166" s="1087"/>
      <c r="AJ166" s="1087"/>
      <c r="AK166" s="1087"/>
      <c r="AL166" s="1087"/>
      <c r="AM166" s="1087"/>
      <c r="AN166" s="1087"/>
      <c r="AO166" s="1087"/>
      <c r="AP166" s="1087"/>
      <c r="AQ166" s="1087"/>
      <c r="AR166" s="1087"/>
      <c r="AS166" s="1087"/>
      <c r="AT166" s="1087"/>
      <c r="AU166" s="1087"/>
      <c r="AV166" s="1087"/>
      <c r="AW166" s="1087"/>
      <c r="AX166" s="1087"/>
      <c r="AY166" s="1087"/>
      <c r="AZ166" s="1087"/>
      <c r="BA166" s="1087"/>
      <c r="BB166" s="1087"/>
      <c r="BC166" s="1087"/>
      <c r="BD166" s="1087"/>
      <c r="BE166" s="1087"/>
      <c r="BF166" s="1087"/>
      <c r="BG166" s="1087"/>
      <c r="BH166" s="1087"/>
      <c r="BI166" s="1087"/>
      <c r="BJ166" s="1087"/>
      <c r="BK166" s="1087"/>
      <c r="BL166" s="1087"/>
      <c r="BM166" s="1087"/>
      <c r="BN166" s="1087"/>
      <c r="BO166" s="1087"/>
      <c r="BP166" s="1087"/>
      <c r="BQ166" s="1087"/>
      <c r="BR166" s="1087"/>
      <c r="BS166" s="1087"/>
    </row>
    <row r="167" spans="1:71" s="1085" customFormat="1" ht="12" customHeight="1">
      <c r="A167" s="2052" t="s">
        <v>1757</v>
      </c>
      <c r="B167" s="2038">
        <v>6247</v>
      </c>
      <c r="C167" s="2038">
        <v>2633</v>
      </c>
      <c r="D167" s="2038">
        <v>32</v>
      </c>
      <c r="F167" s="2054"/>
      <c r="G167" s="2054"/>
      <c r="H167" s="2054" t="s">
        <v>1758</v>
      </c>
      <c r="J167" s="1087"/>
      <c r="K167" s="1087"/>
      <c r="L167" s="1087"/>
      <c r="M167" s="1087"/>
      <c r="N167" s="1087"/>
      <c r="O167" s="1087"/>
      <c r="P167" s="1087"/>
      <c r="Q167" s="1087"/>
      <c r="R167" s="1087"/>
      <c r="S167" s="1087"/>
      <c r="T167" s="1087"/>
      <c r="U167" s="1087"/>
      <c r="V167" s="1087"/>
      <c r="W167" s="1087"/>
      <c r="X167" s="1087"/>
      <c r="Y167" s="1087"/>
      <c r="Z167" s="1087"/>
      <c r="AA167" s="1087"/>
      <c r="AB167" s="1087"/>
      <c r="AC167" s="1087"/>
      <c r="AD167" s="1087"/>
      <c r="AE167" s="1087"/>
      <c r="AF167" s="1087"/>
      <c r="AG167" s="1087"/>
      <c r="AH167" s="1087"/>
      <c r="AI167" s="1087"/>
      <c r="AJ167" s="1087"/>
      <c r="AK167" s="1087"/>
      <c r="AL167" s="1087"/>
      <c r="AM167" s="1087"/>
      <c r="AN167" s="1087"/>
      <c r="AO167" s="1087"/>
      <c r="AP167" s="1087"/>
      <c r="AQ167" s="1087"/>
      <c r="AR167" s="1087"/>
      <c r="AS167" s="1087"/>
      <c r="AT167" s="1087"/>
      <c r="AU167" s="1087"/>
      <c r="AV167" s="1087"/>
      <c r="AW167" s="1087"/>
      <c r="AX167" s="1087"/>
      <c r="AY167" s="1087"/>
      <c r="AZ167" s="1087"/>
      <c r="BA167" s="1087"/>
      <c r="BB167" s="1087"/>
      <c r="BC167" s="1087"/>
      <c r="BD167" s="1087"/>
      <c r="BE167" s="1087"/>
      <c r="BF167" s="1087"/>
      <c r="BG167" s="1087"/>
      <c r="BH167" s="1087"/>
      <c r="BI167" s="1087"/>
      <c r="BJ167" s="1087"/>
      <c r="BK167" s="1087"/>
      <c r="BL167" s="1087"/>
      <c r="BM167" s="1087"/>
      <c r="BN167" s="1087"/>
      <c r="BO167" s="1087"/>
      <c r="BP167" s="1087"/>
      <c r="BQ167" s="1087"/>
      <c r="BR167" s="1087"/>
      <c r="BS167" s="1087"/>
    </row>
    <row r="168" spans="1:71" s="1085" customFormat="1" ht="12" customHeight="1">
      <c r="A168" s="2052" t="s">
        <v>1759</v>
      </c>
      <c r="B168" s="2038">
        <v>42077</v>
      </c>
      <c r="C168" s="2038">
        <v>19972</v>
      </c>
      <c r="D168" s="2038">
        <v>267</v>
      </c>
      <c r="F168" s="2054"/>
      <c r="G168" s="2054"/>
      <c r="H168" s="2054" t="s">
        <v>1760</v>
      </c>
      <c r="J168" s="1087"/>
      <c r="K168" s="1087"/>
      <c r="L168" s="1087"/>
      <c r="M168" s="1087"/>
      <c r="N168" s="1087"/>
      <c r="O168" s="1087"/>
      <c r="P168" s="1087"/>
      <c r="Q168" s="1087"/>
      <c r="R168" s="1087"/>
      <c r="S168" s="1087"/>
      <c r="T168" s="1087"/>
      <c r="U168" s="1087"/>
      <c r="V168" s="1087"/>
      <c r="W168" s="1087"/>
      <c r="X168" s="1087"/>
      <c r="Y168" s="1087"/>
      <c r="Z168" s="1087"/>
      <c r="AA168" s="1087"/>
      <c r="AB168" s="1087"/>
      <c r="AC168" s="1087"/>
      <c r="AD168" s="1087"/>
      <c r="AE168" s="1087"/>
      <c r="AF168" s="1087"/>
      <c r="AG168" s="1087"/>
      <c r="AH168" s="1087"/>
      <c r="AI168" s="1087"/>
      <c r="AJ168" s="1087"/>
      <c r="AK168" s="1087"/>
      <c r="AL168" s="1087"/>
      <c r="AM168" s="1087"/>
      <c r="AN168" s="1087"/>
      <c r="AO168" s="1087"/>
      <c r="AP168" s="1087"/>
      <c r="AQ168" s="1087"/>
      <c r="AR168" s="1087"/>
      <c r="AS168" s="1087"/>
      <c r="AT168" s="1087"/>
      <c r="AU168" s="1087"/>
      <c r="AV168" s="1087"/>
      <c r="AW168" s="1087"/>
      <c r="AX168" s="1087"/>
      <c r="AY168" s="1087"/>
      <c r="AZ168" s="1087"/>
      <c r="BA168" s="1087"/>
      <c r="BB168" s="1087"/>
      <c r="BC168" s="1087"/>
      <c r="BD168" s="1087"/>
      <c r="BE168" s="1087"/>
      <c r="BF168" s="1087"/>
      <c r="BG168" s="1087"/>
      <c r="BH168" s="1087"/>
      <c r="BI168" s="1087"/>
      <c r="BJ168" s="1087"/>
      <c r="BK168" s="1087"/>
      <c r="BL168" s="1087"/>
      <c r="BM168" s="1087"/>
      <c r="BN168" s="1087"/>
      <c r="BO168" s="1087"/>
      <c r="BP168" s="1087"/>
      <c r="BQ168" s="1087"/>
      <c r="BR168" s="1087"/>
      <c r="BS168" s="1087"/>
    </row>
    <row r="169" spans="1:71" s="1085" customFormat="1" ht="12" customHeight="1">
      <c r="A169" s="2052" t="s">
        <v>1761</v>
      </c>
      <c r="B169" s="2038">
        <v>25528</v>
      </c>
      <c r="C169" s="2038">
        <v>12636</v>
      </c>
      <c r="D169" s="2038">
        <v>5</v>
      </c>
      <c r="F169" s="2059"/>
      <c r="G169" s="2059"/>
      <c r="H169" s="2059" t="s">
        <v>1762</v>
      </c>
      <c r="J169" s="1087"/>
      <c r="K169" s="1087"/>
      <c r="L169" s="1087"/>
      <c r="M169" s="1087"/>
      <c r="N169" s="1087"/>
      <c r="O169" s="1087"/>
      <c r="P169" s="1087"/>
      <c r="Q169" s="1087"/>
      <c r="R169" s="1087"/>
      <c r="S169" s="1087"/>
      <c r="T169" s="1087"/>
      <c r="U169" s="1087"/>
      <c r="V169" s="1087"/>
      <c r="W169" s="1087"/>
      <c r="X169" s="1087"/>
      <c r="Y169" s="1087"/>
      <c r="Z169" s="1087"/>
      <c r="AA169" s="1087"/>
      <c r="AB169" s="1087"/>
      <c r="AC169" s="1087"/>
      <c r="AD169" s="1087"/>
      <c r="AE169" s="1087"/>
      <c r="AF169" s="1087"/>
      <c r="AG169" s="1087"/>
      <c r="AH169" s="1087"/>
      <c r="AI169" s="1087"/>
      <c r="AJ169" s="1087"/>
      <c r="AK169" s="1087"/>
      <c r="AL169" s="1087"/>
      <c r="AM169" s="1087"/>
      <c r="AN169" s="1087"/>
      <c r="AO169" s="1087"/>
      <c r="AP169" s="1087"/>
      <c r="AQ169" s="1087"/>
      <c r="AR169" s="1087"/>
      <c r="AS169" s="1087"/>
      <c r="AT169" s="1087"/>
      <c r="AU169" s="1087"/>
      <c r="AV169" s="1087"/>
      <c r="AW169" s="1087"/>
      <c r="AX169" s="1087"/>
      <c r="AY169" s="1087"/>
      <c r="AZ169" s="1087"/>
      <c r="BA169" s="1087"/>
      <c r="BB169" s="1087"/>
      <c r="BC169" s="1087"/>
      <c r="BD169" s="1087"/>
      <c r="BE169" s="1087"/>
      <c r="BF169" s="1087"/>
      <c r="BG169" s="1087"/>
      <c r="BH169" s="1087"/>
      <c r="BI169" s="1087"/>
      <c r="BJ169" s="1087"/>
      <c r="BK169" s="1087"/>
      <c r="BL169" s="1087"/>
      <c r="BM169" s="1087"/>
      <c r="BN169" s="1087"/>
      <c r="BO169" s="1087"/>
      <c r="BP169" s="1087"/>
      <c r="BQ169" s="1087"/>
      <c r="BR169" s="1087"/>
      <c r="BS169" s="1087"/>
    </row>
    <row r="170" spans="1:71" s="1085" customFormat="1" ht="12" customHeight="1">
      <c r="A170" s="2052" t="s">
        <v>2035</v>
      </c>
      <c r="B170" s="2038">
        <v>3359</v>
      </c>
      <c r="C170" s="2038">
        <v>1634</v>
      </c>
      <c r="D170" s="2045">
        <v>0</v>
      </c>
      <c r="F170" s="2055"/>
      <c r="G170" s="2055"/>
      <c r="H170" s="2055" t="s">
        <v>2036</v>
      </c>
      <c r="J170" s="1087"/>
      <c r="K170" s="1087"/>
      <c r="L170" s="1087"/>
      <c r="M170" s="1087"/>
      <c r="N170" s="1087"/>
      <c r="O170" s="1087"/>
      <c r="P170" s="1087"/>
      <c r="Q170" s="1087"/>
      <c r="R170" s="1087"/>
      <c r="S170" s="1087"/>
      <c r="T170" s="1087"/>
      <c r="U170" s="1087"/>
      <c r="V170" s="1087"/>
      <c r="W170" s="1087"/>
      <c r="X170" s="1087"/>
      <c r="Y170" s="1087"/>
      <c r="Z170" s="1087"/>
      <c r="AA170" s="1087"/>
      <c r="AB170" s="1087"/>
      <c r="AC170" s="1087"/>
      <c r="AD170" s="1087"/>
      <c r="AE170" s="1087"/>
      <c r="AF170" s="1087"/>
      <c r="AG170" s="1087"/>
      <c r="AH170" s="1087"/>
      <c r="AI170" s="1087"/>
      <c r="AJ170" s="1087"/>
      <c r="AK170" s="1087"/>
      <c r="AL170" s="1087"/>
      <c r="AM170" s="1087"/>
      <c r="AN170" s="1087"/>
      <c r="AO170" s="1087"/>
      <c r="AP170" s="1087"/>
      <c r="AQ170" s="1087"/>
      <c r="AR170" s="1087"/>
      <c r="AS170" s="1087"/>
      <c r="AT170" s="1087"/>
      <c r="AU170" s="1087"/>
      <c r="AV170" s="1087"/>
      <c r="AW170" s="1087"/>
      <c r="AX170" s="1087"/>
      <c r="AY170" s="1087"/>
      <c r="AZ170" s="1087"/>
      <c r="BA170" s="1087"/>
      <c r="BB170" s="1087"/>
      <c r="BC170" s="1087"/>
      <c r="BD170" s="1087"/>
      <c r="BE170" s="1087"/>
      <c r="BF170" s="1087"/>
      <c r="BG170" s="1087"/>
      <c r="BH170" s="1087"/>
      <c r="BI170" s="1087"/>
      <c r="BJ170" s="1087"/>
      <c r="BK170" s="1087"/>
      <c r="BL170" s="1087"/>
      <c r="BM170" s="1087"/>
      <c r="BN170" s="1087"/>
      <c r="BO170" s="1087"/>
      <c r="BP170" s="1087"/>
      <c r="BQ170" s="1087"/>
      <c r="BR170" s="1087"/>
      <c r="BS170" s="1087"/>
    </row>
    <row r="171" spans="1:71" s="1085" customFormat="1" ht="12" customHeight="1">
      <c r="A171" s="2052" t="s">
        <v>1763</v>
      </c>
      <c r="B171" s="2038">
        <v>26817</v>
      </c>
      <c r="C171" s="2038">
        <v>13484</v>
      </c>
      <c r="D171" s="2038">
        <v>8</v>
      </c>
      <c r="F171" s="2054"/>
      <c r="G171" s="2054"/>
      <c r="H171" s="2054" t="s">
        <v>2029</v>
      </c>
      <c r="J171" s="1087"/>
      <c r="K171" s="1087"/>
      <c r="L171" s="1087"/>
      <c r="M171" s="1087"/>
      <c r="N171" s="1087"/>
      <c r="O171" s="1087"/>
      <c r="P171" s="1087"/>
      <c r="Q171" s="1087"/>
      <c r="R171" s="1087"/>
      <c r="S171" s="1087"/>
      <c r="T171" s="1087"/>
      <c r="U171" s="1087"/>
      <c r="V171" s="1087"/>
      <c r="W171" s="1087"/>
      <c r="X171" s="1087"/>
      <c r="Y171" s="1087"/>
      <c r="Z171" s="1087"/>
      <c r="AA171" s="1087"/>
      <c r="AB171" s="1087"/>
      <c r="AC171" s="1087"/>
      <c r="AD171" s="1087"/>
      <c r="AE171" s="1087"/>
      <c r="AF171" s="1087"/>
      <c r="AG171" s="1087"/>
      <c r="AH171" s="1087"/>
      <c r="AI171" s="1087"/>
      <c r="AJ171" s="1087"/>
      <c r="AK171" s="1087"/>
      <c r="AL171" s="1087"/>
      <c r="AM171" s="1087"/>
      <c r="AN171" s="1087"/>
      <c r="AO171" s="1087"/>
      <c r="AP171" s="1087"/>
      <c r="AQ171" s="1087"/>
      <c r="AR171" s="1087"/>
      <c r="AS171" s="1087"/>
      <c r="AT171" s="1087"/>
      <c r="AU171" s="1087"/>
      <c r="AV171" s="1087"/>
      <c r="AW171" s="1087"/>
      <c r="AX171" s="1087"/>
      <c r="AY171" s="1087"/>
      <c r="AZ171" s="1087"/>
      <c r="BA171" s="1087"/>
      <c r="BB171" s="1087"/>
      <c r="BC171" s="1087"/>
      <c r="BD171" s="1087"/>
      <c r="BE171" s="1087"/>
      <c r="BF171" s="1087"/>
      <c r="BG171" s="1087"/>
      <c r="BH171" s="1087"/>
      <c r="BI171" s="1087"/>
      <c r="BJ171" s="1087"/>
      <c r="BK171" s="1087"/>
      <c r="BL171" s="1087"/>
      <c r="BM171" s="1087"/>
      <c r="BN171" s="1087"/>
      <c r="BO171" s="1087"/>
      <c r="BP171" s="1087"/>
      <c r="BQ171" s="1087"/>
      <c r="BR171" s="1087"/>
      <c r="BS171" s="1087"/>
    </row>
    <row r="172" spans="1:71" s="1085" customFormat="1" ht="12" customHeight="1">
      <c r="A172" s="2052" t="s">
        <v>1764</v>
      </c>
      <c r="B172" s="2038">
        <v>6766</v>
      </c>
      <c r="C172" s="2038">
        <v>3452</v>
      </c>
      <c r="D172" s="2045">
        <v>0</v>
      </c>
      <c r="F172" s="2055"/>
      <c r="G172" s="2055"/>
      <c r="H172" s="2055" t="s">
        <v>2030</v>
      </c>
      <c r="J172" s="1087"/>
      <c r="K172" s="1087"/>
      <c r="L172" s="1087"/>
      <c r="M172" s="1087"/>
      <c r="N172" s="1087"/>
      <c r="O172" s="1087"/>
      <c r="P172" s="1087"/>
      <c r="Q172" s="1087"/>
      <c r="R172" s="1087"/>
      <c r="S172" s="1087"/>
      <c r="T172" s="1087"/>
      <c r="U172" s="1087"/>
      <c r="V172" s="1087"/>
      <c r="W172" s="1087"/>
      <c r="X172" s="1087"/>
      <c r="Y172" s="1087"/>
      <c r="Z172" s="1087"/>
      <c r="AA172" s="1087"/>
      <c r="AB172" s="1087"/>
      <c r="AC172" s="1087"/>
      <c r="AD172" s="1087"/>
      <c r="AE172" s="1087"/>
      <c r="AF172" s="1087"/>
      <c r="AG172" s="1087"/>
      <c r="AH172" s="1087"/>
      <c r="AI172" s="1087"/>
      <c r="AJ172" s="1087"/>
      <c r="AK172" s="1087"/>
      <c r="AL172" s="1087"/>
      <c r="AM172" s="1087"/>
      <c r="AN172" s="1087"/>
      <c r="AO172" s="1087"/>
      <c r="AP172" s="1087"/>
      <c r="AQ172" s="1087"/>
      <c r="AR172" s="1087"/>
      <c r="AS172" s="1087"/>
      <c r="AT172" s="1087"/>
      <c r="AU172" s="1087"/>
      <c r="AV172" s="1087"/>
      <c r="AW172" s="1087"/>
      <c r="AX172" s="1087"/>
      <c r="AY172" s="1087"/>
      <c r="AZ172" s="1087"/>
      <c r="BA172" s="1087"/>
      <c r="BB172" s="1087"/>
      <c r="BC172" s="1087"/>
      <c r="BD172" s="1087"/>
      <c r="BE172" s="1087"/>
      <c r="BF172" s="1087"/>
      <c r="BG172" s="1087"/>
      <c r="BH172" s="1087"/>
      <c r="BI172" s="1087"/>
      <c r="BJ172" s="1087"/>
      <c r="BK172" s="1087"/>
      <c r="BL172" s="1087"/>
      <c r="BM172" s="1087"/>
      <c r="BN172" s="1087"/>
      <c r="BO172" s="1087"/>
      <c r="BP172" s="1087"/>
      <c r="BQ172" s="1087"/>
      <c r="BR172" s="1087"/>
      <c r="BS172" s="1087"/>
    </row>
    <row r="173" spans="1:71" s="1085" customFormat="1" ht="12" customHeight="1">
      <c r="A173" s="2052" t="s">
        <v>1765</v>
      </c>
      <c r="B173" s="2038">
        <v>9850</v>
      </c>
      <c r="C173" s="2038">
        <v>5372</v>
      </c>
      <c r="D173" s="2038">
        <v>150</v>
      </c>
      <c r="F173" s="2059"/>
      <c r="G173" s="2059"/>
      <c r="H173" s="2059" t="s">
        <v>1766</v>
      </c>
      <c r="J173" s="1087"/>
      <c r="K173" s="1087"/>
      <c r="L173" s="1087"/>
      <c r="M173" s="1087"/>
      <c r="N173" s="1087"/>
      <c r="O173" s="1087"/>
      <c r="P173" s="1087"/>
      <c r="Q173" s="1087"/>
      <c r="R173" s="1087"/>
      <c r="S173" s="1087"/>
      <c r="T173" s="1087"/>
      <c r="U173" s="1087"/>
      <c r="V173" s="1087"/>
      <c r="W173" s="1087"/>
      <c r="X173" s="1087"/>
      <c r="Y173" s="1087"/>
      <c r="Z173" s="1087"/>
      <c r="AA173" s="1087"/>
      <c r="AB173" s="1087"/>
      <c r="AC173" s="1087"/>
      <c r="AD173" s="1087"/>
      <c r="AE173" s="1087"/>
      <c r="AF173" s="1087"/>
      <c r="AG173" s="1087"/>
      <c r="AH173" s="1087"/>
      <c r="AI173" s="1087"/>
      <c r="AJ173" s="1087"/>
      <c r="AK173" s="1087"/>
      <c r="AL173" s="1087"/>
      <c r="AM173" s="1087"/>
      <c r="AN173" s="1087"/>
      <c r="AO173" s="1087"/>
      <c r="AP173" s="1087"/>
      <c r="AQ173" s="1087"/>
      <c r="AR173" s="1087"/>
      <c r="AS173" s="1087"/>
      <c r="AT173" s="1087"/>
      <c r="AU173" s="1087"/>
      <c r="AV173" s="1087"/>
      <c r="AW173" s="1087"/>
      <c r="AX173" s="1087"/>
      <c r="AY173" s="1087"/>
      <c r="AZ173" s="1087"/>
      <c r="BA173" s="1087"/>
      <c r="BB173" s="1087"/>
      <c r="BC173" s="1087"/>
      <c r="BD173" s="1087"/>
      <c r="BE173" s="1087"/>
      <c r="BF173" s="1087"/>
      <c r="BG173" s="1087"/>
      <c r="BH173" s="1087"/>
      <c r="BI173" s="1087"/>
      <c r="BJ173" s="1087"/>
      <c r="BK173" s="1087"/>
      <c r="BL173" s="1087"/>
      <c r="BM173" s="1087"/>
      <c r="BN173" s="1087"/>
      <c r="BO173" s="1087"/>
      <c r="BP173" s="1087"/>
      <c r="BQ173" s="1087"/>
      <c r="BR173" s="1087"/>
      <c r="BS173" s="1087"/>
    </row>
    <row r="174" spans="1:71" s="1085" customFormat="1" ht="12" customHeight="1">
      <c r="A174" s="2052" t="s">
        <v>1767</v>
      </c>
      <c r="B174" s="2038">
        <v>3568</v>
      </c>
      <c r="C174" s="2038">
        <v>2049</v>
      </c>
      <c r="D174" s="2045">
        <v>0</v>
      </c>
      <c r="F174" s="2054"/>
      <c r="G174" s="2054"/>
      <c r="H174" s="2054" t="s">
        <v>1768</v>
      </c>
      <c r="J174" s="1087"/>
      <c r="K174" s="1087"/>
      <c r="L174" s="1087"/>
      <c r="M174" s="1087"/>
      <c r="N174" s="1087"/>
      <c r="O174" s="1087"/>
      <c r="P174" s="1087"/>
      <c r="Q174" s="1087"/>
      <c r="R174" s="1087"/>
      <c r="S174" s="1087"/>
      <c r="T174" s="1087"/>
      <c r="U174" s="1087"/>
      <c r="V174" s="1087"/>
      <c r="W174" s="1087"/>
      <c r="X174" s="1087"/>
      <c r="Y174" s="1087"/>
      <c r="Z174" s="1087"/>
      <c r="AA174" s="1087"/>
      <c r="AB174" s="1087"/>
      <c r="AC174" s="1087"/>
      <c r="AD174" s="1087"/>
      <c r="AE174" s="1087"/>
      <c r="AF174" s="1087"/>
      <c r="AG174" s="1087"/>
      <c r="AH174" s="1087"/>
      <c r="AI174" s="1087"/>
      <c r="AJ174" s="1087"/>
      <c r="AK174" s="1087"/>
      <c r="AL174" s="1087"/>
      <c r="AM174" s="1087"/>
      <c r="AN174" s="1087"/>
      <c r="AO174" s="1087"/>
      <c r="AP174" s="1087"/>
      <c r="AQ174" s="1087"/>
      <c r="AR174" s="1087"/>
      <c r="AS174" s="1087"/>
      <c r="AT174" s="1087"/>
      <c r="AU174" s="1087"/>
      <c r="AV174" s="1087"/>
      <c r="AW174" s="1087"/>
      <c r="AX174" s="1087"/>
      <c r="AY174" s="1087"/>
      <c r="AZ174" s="1087"/>
      <c r="BA174" s="1087"/>
      <c r="BB174" s="1087"/>
      <c r="BC174" s="1087"/>
      <c r="BD174" s="1087"/>
      <c r="BE174" s="1087"/>
      <c r="BF174" s="1087"/>
      <c r="BG174" s="1087"/>
      <c r="BH174" s="1087"/>
      <c r="BI174" s="1087"/>
      <c r="BJ174" s="1087"/>
      <c r="BK174" s="1087"/>
      <c r="BL174" s="1087"/>
      <c r="BM174" s="1087"/>
      <c r="BN174" s="1087"/>
      <c r="BO174" s="1087"/>
      <c r="BP174" s="1087"/>
      <c r="BQ174" s="1087"/>
      <c r="BR174" s="1087"/>
      <c r="BS174" s="1087"/>
    </row>
    <row r="175" spans="1:71" s="1085" customFormat="1" ht="12" customHeight="1">
      <c r="A175" s="2052" t="s">
        <v>1769</v>
      </c>
      <c r="B175" s="2038">
        <v>3265</v>
      </c>
      <c r="C175" s="2038">
        <v>1876</v>
      </c>
      <c r="D175" s="2045">
        <v>0</v>
      </c>
      <c r="F175" s="2059"/>
      <c r="G175" s="2059"/>
      <c r="H175" s="2059" t="s">
        <v>1770</v>
      </c>
      <c r="J175" s="1087"/>
      <c r="K175" s="1087"/>
      <c r="L175" s="1087"/>
      <c r="M175" s="1087"/>
      <c r="N175" s="1087"/>
      <c r="O175" s="1087"/>
      <c r="P175" s="1087"/>
      <c r="Q175" s="1087"/>
      <c r="R175" s="1087"/>
      <c r="S175" s="1087"/>
      <c r="T175" s="1087"/>
      <c r="U175" s="1087"/>
      <c r="V175" s="1087"/>
      <c r="W175" s="1087"/>
      <c r="X175" s="1087"/>
      <c r="Y175" s="1087"/>
      <c r="Z175" s="1087"/>
      <c r="AA175" s="1087"/>
      <c r="AB175" s="1087"/>
      <c r="AC175" s="1087"/>
      <c r="AD175" s="1087"/>
      <c r="AE175" s="1087"/>
      <c r="AF175" s="1087"/>
      <c r="AG175" s="1087"/>
      <c r="AH175" s="1087"/>
      <c r="AI175" s="1087"/>
      <c r="AJ175" s="1087"/>
      <c r="AK175" s="1087"/>
      <c r="AL175" s="1087"/>
      <c r="AM175" s="1087"/>
      <c r="AN175" s="1087"/>
      <c r="AO175" s="1087"/>
      <c r="AP175" s="1087"/>
      <c r="AQ175" s="1087"/>
      <c r="AR175" s="1087"/>
      <c r="AS175" s="1087"/>
      <c r="AT175" s="1087"/>
      <c r="AU175" s="1087"/>
      <c r="AV175" s="1087"/>
      <c r="AW175" s="1087"/>
      <c r="AX175" s="1087"/>
      <c r="AY175" s="1087"/>
      <c r="AZ175" s="1087"/>
      <c r="BA175" s="1087"/>
      <c r="BB175" s="1087"/>
      <c r="BC175" s="1087"/>
      <c r="BD175" s="1087"/>
      <c r="BE175" s="1087"/>
      <c r="BF175" s="1087"/>
      <c r="BG175" s="1087"/>
      <c r="BH175" s="1087"/>
      <c r="BI175" s="1087"/>
      <c r="BJ175" s="1087"/>
      <c r="BK175" s="1087"/>
      <c r="BL175" s="1087"/>
      <c r="BM175" s="1087"/>
      <c r="BN175" s="1087"/>
      <c r="BO175" s="1087"/>
      <c r="BP175" s="1087"/>
      <c r="BQ175" s="1087"/>
      <c r="BR175" s="1087"/>
      <c r="BS175" s="1087"/>
    </row>
    <row r="176" spans="1:71" s="1085" customFormat="1" ht="12" customHeight="1">
      <c r="A176" s="2052" t="s">
        <v>1773</v>
      </c>
      <c r="B176" s="2038">
        <v>3530</v>
      </c>
      <c r="C176" s="2038">
        <v>2207</v>
      </c>
      <c r="D176" s="2038">
        <v>2</v>
      </c>
      <c r="F176" s="2053"/>
      <c r="G176" s="2053"/>
      <c r="H176" s="2053" t="s">
        <v>1774</v>
      </c>
      <c r="J176" s="1087"/>
      <c r="K176" s="1087"/>
      <c r="L176" s="1087"/>
      <c r="M176" s="1087"/>
      <c r="N176" s="1087"/>
      <c r="O176" s="1087"/>
      <c r="P176" s="1087"/>
      <c r="Q176" s="1087"/>
      <c r="R176" s="1087"/>
      <c r="S176" s="1087"/>
      <c r="T176" s="1087"/>
      <c r="U176" s="1087"/>
      <c r="V176" s="1087"/>
      <c r="W176" s="1087"/>
      <c r="X176" s="1087"/>
      <c r="Y176" s="1087"/>
      <c r="Z176" s="1087"/>
      <c r="AA176" s="1087"/>
      <c r="AB176" s="1087"/>
      <c r="AC176" s="1087"/>
      <c r="AD176" s="1087"/>
      <c r="AE176" s="1087"/>
      <c r="AF176" s="1087"/>
      <c r="AG176" s="1087"/>
      <c r="AH176" s="1087"/>
      <c r="AI176" s="1087"/>
      <c r="AJ176" s="1087"/>
      <c r="AK176" s="1087"/>
      <c r="AL176" s="1087"/>
      <c r="AM176" s="1087"/>
      <c r="AN176" s="1087"/>
      <c r="AO176" s="1087"/>
      <c r="AP176" s="1087"/>
      <c r="AQ176" s="1087"/>
      <c r="AR176" s="1087"/>
      <c r="AS176" s="1087"/>
      <c r="AT176" s="1087"/>
      <c r="AU176" s="1087"/>
      <c r="AV176" s="1087"/>
      <c r="AW176" s="1087"/>
      <c r="AX176" s="1087"/>
      <c r="AY176" s="1087"/>
      <c r="AZ176" s="1087"/>
      <c r="BA176" s="1087"/>
      <c r="BB176" s="1087"/>
      <c r="BC176" s="1087"/>
      <c r="BD176" s="1087"/>
      <c r="BE176" s="1087"/>
      <c r="BF176" s="1087"/>
      <c r="BG176" s="1087"/>
      <c r="BH176" s="1087"/>
      <c r="BI176" s="1087"/>
      <c r="BJ176" s="1087"/>
      <c r="BK176" s="1087"/>
      <c r="BL176" s="1087"/>
      <c r="BM176" s="1087"/>
      <c r="BN176" s="1087"/>
      <c r="BO176" s="1087"/>
      <c r="BP176" s="1087"/>
      <c r="BQ176" s="1087"/>
      <c r="BR176" s="1087"/>
      <c r="BS176" s="1087"/>
    </row>
    <row r="177" spans="1:71" s="1085" customFormat="1" ht="12" customHeight="1">
      <c r="A177" s="2052" t="s">
        <v>1771</v>
      </c>
      <c r="B177" s="2038">
        <v>3951</v>
      </c>
      <c r="C177" s="2038">
        <v>2209</v>
      </c>
      <c r="D177" s="2045">
        <v>0</v>
      </c>
      <c r="F177" s="2053"/>
      <c r="G177" s="2053"/>
      <c r="H177" s="2053" t="s">
        <v>1772</v>
      </c>
      <c r="J177" s="1087"/>
      <c r="K177" s="1087"/>
      <c r="L177" s="1087"/>
      <c r="M177" s="1087"/>
      <c r="N177" s="1087"/>
      <c r="O177" s="1087"/>
      <c r="P177" s="1087"/>
      <c r="Q177" s="1087"/>
      <c r="R177" s="1087"/>
      <c r="S177" s="1087"/>
      <c r="T177" s="1087"/>
      <c r="U177" s="1087"/>
      <c r="V177" s="1087"/>
      <c r="W177" s="1087"/>
      <c r="X177" s="1087"/>
      <c r="Y177" s="1087"/>
      <c r="Z177" s="1087"/>
      <c r="AA177" s="1087"/>
      <c r="AB177" s="1087"/>
      <c r="AC177" s="1087"/>
      <c r="AD177" s="1087"/>
      <c r="AE177" s="1087"/>
      <c r="AF177" s="1087"/>
      <c r="AG177" s="1087"/>
      <c r="AH177" s="1087"/>
      <c r="AI177" s="1087"/>
      <c r="AJ177" s="1087"/>
      <c r="AK177" s="1087"/>
      <c r="AL177" s="1087"/>
      <c r="AM177" s="1087"/>
      <c r="AN177" s="1087"/>
      <c r="AO177" s="1087"/>
      <c r="AP177" s="1087"/>
      <c r="AQ177" s="1087"/>
      <c r="AR177" s="1087"/>
      <c r="AS177" s="1087"/>
      <c r="AT177" s="1087"/>
      <c r="AU177" s="1087"/>
      <c r="AV177" s="1087"/>
      <c r="AW177" s="1087"/>
      <c r="AX177" s="1087"/>
      <c r="AY177" s="1087"/>
      <c r="AZ177" s="1087"/>
      <c r="BA177" s="1087"/>
      <c r="BB177" s="1087"/>
      <c r="BC177" s="1087"/>
      <c r="BD177" s="1087"/>
      <c r="BE177" s="1087"/>
      <c r="BF177" s="1087"/>
      <c r="BG177" s="1087"/>
      <c r="BH177" s="1087"/>
      <c r="BI177" s="1087"/>
      <c r="BJ177" s="1087"/>
      <c r="BK177" s="1087"/>
      <c r="BL177" s="1087"/>
      <c r="BM177" s="1087"/>
      <c r="BN177" s="1087"/>
      <c r="BO177" s="1087"/>
      <c r="BP177" s="1087"/>
      <c r="BQ177" s="1087"/>
      <c r="BR177" s="1087"/>
      <c r="BS177" s="1087"/>
    </row>
    <row r="178" spans="1:71" s="1085" customFormat="1" ht="12" customHeight="1">
      <c r="A178" s="2052" t="s">
        <v>2571</v>
      </c>
      <c r="B178" s="2038">
        <v>1516</v>
      </c>
      <c r="C178" s="2038">
        <v>934</v>
      </c>
      <c r="D178" s="2038">
        <v>72</v>
      </c>
      <c r="F178" s="2053"/>
      <c r="G178" s="2053"/>
      <c r="H178" s="2053" t="s">
        <v>1775</v>
      </c>
      <c r="J178" s="1087"/>
      <c r="K178" s="1087"/>
      <c r="L178" s="1087"/>
      <c r="M178" s="1087"/>
      <c r="N178" s="1087"/>
      <c r="O178" s="1087"/>
      <c r="P178" s="1087"/>
      <c r="Q178" s="1087"/>
      <c r="R178" s="1087"/>
      <c r="S178" s="1087"/>
      <c r="T178" s="1087"/>
      <c r="U178" s="1087"/>
      <c r="V178" s="1087"/>
      <c r="W178" s="1087"/>
      <c r="X178" s="1087"/>
      <c r="Y178" s="1087"/>
      <c r="Z178" s="1087"/>
      <c r="AA178" s="1087"/>
      <c r="AB178" s="1087"/>
      <c r="AC178" s="1087"/>
      <c r="AD178" s="1087"/>
      <c r="AE178" s="1087"/>
      <c r="AF178" s="1087"/>
      <c r="AG178" s="1087"/>
      <c r="AH178" s="1087"/>
      <c r="AI178" s="1087"/>
      <c r="AJ178" s="1087"/>
      <c r="AK178" s="1087"/>
      <c r="AL178" s="1087"/>
      <c r="AM178" s="1087"/>
      <c r="AN178" s="1087"/>
      <c r="AO178" s="1087"/>
      <c r="AP178" s="1087"/>
      <c r="AQ178" s="1087"/>
      <c r="AR178" s="1087"/>
      <c r="AS178" s="1087"/>
      <c r="AT178" s="1087"/>
      <c r="AU178" s="1087"/>
      <c r="AV178" s="1087"/>
      <c r="AW178" s="1087"/>
      <c r="AX178" s="1087"/>
      <c r="AY178" s="1087"/>
      <c r="AZ178" s="1087"/>
      <c r="BA178" s="1087"/>
      <c r="BB178" s="1087"/>
      <c r="BC178" s="1087"/>
      <c r="BD178" s="1087"/>
      <c r="BE178" s="1087"/>
      <c r="BF178" s="1087"/>
      <c r="BG178" s="1087"/>
      <c r="BH178" s="1087"/>
      <c r="BI178" s="1087"/>
      <c r="BJ178" s="1087"/>
      <c r="BK178" s="1087"/>
      <c r="BL178" s="1087"/>
      <c r="BM178" s="1087"/>
      <c r="BN178" s="1087"/>
      <c r="BO178" s="1087"/>
      <c r="BP178" s="1087"/>
      <c r="BQ178" s="1087"/>
      <c r="BR178" s="1087"/>
      <c r="BS178" s="1087"/>
    </row>
    <row r="179" spans="1:71" s="1085" customFormat="1" ht="12" customHeight="1">
      <c r="A179" s="2052" t="s">
        <v>2031</v>
      </c>
      <c r="B179" s="2038">
        <v>519</v>
      </c>
      <c r="C179" s="2038">
        <v>337</v>
      </c>
      <c r="D179" s="2038">
        <v>32</v>
      </c>
      <c r="F179" s="2053"/>
      <c r="G179" s="2053"/>
      <c r="H179" s="2060" t="s">
        <v>2032</v>
      </c>
      <c r="J179" s="1087"/>
      <c r="K179" s="1087"/>
      <c r="L179" s="1087"/>
      <c r="M179" s="1087"/>
      <c r="N179" s="1087"/>
      <c r="O179" s="1087"/>
      <c r="P179" s="1087"/>
      <c r="Q179" s="1087"/>
      <c r="R179" s="1087"/>
      <c r="S179" s="1087"/>
      <c r="T179" s="1087"/>
      <c r="U179" s="1087"/>
      <c r="V179" s="1087"/>
      <c r="W179" s="1087"/>
      <c r="X179" s="1087"/>
      <c r="Y179" s="1087"/>
      <c r="Z179" s="1087"/>
      <c r="AA179" s="1087"/>
      <c r="AB179" s="1087"/>
      <c r="AC179" s="1087"/>
      <c r="AD179" s="1087"/>
      <c r="AE179" s="1087"/>
      <c r="AF179" s="1087"/>
      <c r="AG179" s="1087"/>
      <c r="AH179" s="1087"/>
      <c r="AI179" s="1087"/>
      <c r="AJ179" s="1087"/>
      <c r="AK179" s="1087"/>
      <c r="AL179" s="1087"/>
      <c r="AM179" s="1087"/>
      <c r="AN179" s="1087"/>
      <c r="AO179" s="1087"/>
      <c r="AP179" s="1087"/>
      <c r="AQ179" s="1087"/>
      <c r="AR179" s="1087"/>
      <c r="AS179" s="1087"/>
      <c r="AT179" s="1087"/>
      <c r="AU179" s="1087"/>
      <c r="AV179" s="1087"/>
      <c r="AW179" s="1087"/>
      <c r="AX179" s="1087"/>
      <c r="AY179" s="1087"/>
      <c r="AZ179" s="1087"/>
      <c r="BA179" s="1087"/>
      <c r="BB179" s="1087"/>
      <c r="BC179" s="1087"/>
      <c r="BD179" s="1087"/>
      <c r="BE179" s="1087"/>
      <c r="BF179" s="1087"/>
      <c r="BG179" s="1087"/>
      <c r="BH179" s="1087"/>
      <c r="BI179" s="1087"/>
      <c r="BJ179" s="1087"/>
      <c r="BK179" s="1087"/>
      <c r="BL179" s="1087"/>
      <c r="BM179" s="1087"/>
      <c r="BN179" s="1087"/>
      <c r="BO179" s="1087"/>
      <c r="BP179" s="1087"/>
      <c r="BQ179" s="1087"/>
      <c r="BR179" s="1087"/>
      <c r="BS179" s="1087"/>
    </row>
    <row r="180" spans="1:71" s="1085" customFormat="1" ht="12" customHeight="1">
      <c r="A180" s="2052" t="s">
        <v>2572</v>
      </c>
      <c r="B180" s="2038">
        <v>99</v>
      </c>
      <c r="C180" s="2038">
        <v>64</v>
      </c>
      <c r="D180" s="2045">
        <v>0</v>
      </c>
      <c r="F180" s="2053"/>
      <c r="G180" s="2053"/>
      <c r="H180" s="2053" t="s">
        <v>2573</v>
      </c>
      <c r="J180" s="1087"/>
      <c r="K180" s="1087"/>
      <c r="L180" s="1087"/>
      <c r="M180" s="1087"/>
      <c r="N180" s="1087"/>
      <c r="O180" s="1087"/>
      <c r="P180" s="1087"/>
      <c r="Q180" s="1087"/>
      <c r="R180" s="1087"/>
      <c r="S180" s="1087"/>
      <c r="T180" s="1087"/>
      <c r="U180" s="1087"/>
      <c r="V180" s="1087"/>
      <c r="W180" s="1087"/>
      <c r="X180" s="1087"/>
      <c r="Y180" s="1087"/>
      <c r="Z180" s="1087"/>
      <c r="AA180" s="1087"/>
      <c r="AB180" s="1087"/>
      <c r="AC180" s="1087"/>
      <c r="AD180" s="1087"/>
      <c r="AE180" s="1087"/>
      <c r="AF180" s="1087"/>
      <c r="AG180" s="1087"/>
      <c r="AH180" s="1087"/>
      <c r="AI180" s="1087"/>
      <c r="AJ180" s="1087"/>
      <c r="AK180" s="1087"/>
      <c r="AL180" s="1087"/>
      <c r="AM180" s="1087"/>
      <c r="AN180" s="1087"/>
      <c r="AO180" s="1087"/>
      <c r="AP180" s="1087"/>
      <c r="AQ180" s="1087"/>
      <c r="AR180" s="1087"/>
      <c r="AS180" s="1087"/>
      <c r="AT180" s="1087"/>
      <c r="AU180" s="1087"/>
      <c r="AV180" s="1087"/>
      <c r="AW180" s="1087"/>
      <c r="AX180" s="1087"/>
      <c r="AY180" s="1087"/>
      <c r="AZ180" s="1087"/>
      <c r="BA180" s="1087"/>
      <c r="BB180" s="1087"/>
      <c r="BC180" s="1087"/>
      <c r="BD180" s="1087"/>
      <c r="BE180" s="1087"/>
      <c r="BF180" s="1087"/>
      <c r="BG180" s="1087"/>
      <c r="BH180" s="1087"/>
      <c r="BI180" s="1087"/>
      <c r="BJ180" s="1087"/>
      <c r="BK180" s="1087"/>
      <c r="BL180" s="1087"/>
      <c r="BM180" s="1087"/>
      <c r="BN180" s="1087"/>
      <c r="BO180" s="1087"/>
      <c r="BP180" s="1087"/>
      <c r="BQ180" s="1087"/>
      <c r="BR180" s="1087"/>
      <c r="BS180" s="1087"/>
    </row>
    <row r="181" spans="1:71" s="1085" customFormat="1" ht="12" customHeight="1">
      <c r="A181" s="2052" t="s">
        <v>2037</v>
      </c>
      <c r="B181" s="2038">
        <v>1522</v>
      </c>
      <c r="C181" s="2038">
        <v>823</v>
      </c>
      <c r="D181" s="2038">
        <v>45</v>
      </c>
      <c r="F181" s="2054"/>
      <c r="G181" s="2054"/>
      <c r="H181" s="2054" t="s">
        <v>1776</v>
      </c>
      <c r="J181" s="1087"/>
      <c r="K181" s="1087"/>
      <c r="L181" s="1087"/>
      <c r="M181" s="1087"/>
      <c r="N181" s="1087"/>
      <c r="O181" s="1087"/>
      <c r="P181" s="1087"/>
      <c r="Q181" s="1087"/>
      <c r="R181" s="1087"/>
      <c r="S181" s="1087"/>
      <c r="T181" s="1087"/>
      <c r="U181" s="1087"/>
      <c r="V181" s="1087"/>
      <c r="W181" s="1087"/>
      <c r="X181" s="1087"/>
      <c r="Y181" s="1087"/>
      <c r="Z181" s="1087"/>
      <c r="AA181" s="1087"/>
      <c r="AB181" s="1087"/>
      <c r="AC181" s="1087"/>
      <c r="AD181" s="1087"/>
      <c r="AE181" s="1087"/>
      <c r="AF181" s="1087"/>
      <c r="AG181" s="1087"/>
      <c r="AH181" s="1087"/>
      <c r="AI181" s="1087"/>
      <c r="AJ181" s="1087"/>
      <c r="AK181" s="1087"/>
      <c r="AL181" s="1087"/>
      <c r="AM181" s="1087"/>
      <c r="AN181" s="1087"/>
      <c r="AO181" s="1087"/>
      <c r="AP181" s="1087"/>
      <c r="AQ181" s="1087"/>
      <c r="AR181" s="1087"/>
      <c r="AS181" s="1087"/>
      <c r="AT181" s="1087"/>
      <c r="AU181" s="1087"/>
      <c r="AV181" s="1087"/>
      <c r="AW181" s="1087"/>
      <c r="AX181" s="1087"/>
      <c r="AY181" s="1087"/>
      <c r="AZ181" s="1087"/>
      <c r="BA181" s="1087"/>
      <c r="BB181" s="1087"/>
      <c r="BC181" s="1087"/>
      <c r="BD181" s="1087"/>
      <c r="BE181" s="1087"/>
      <c r="BF181" s="1087"/>
      <c r="BG181" s="1087"/>
      <c r="BH181" s="1087"/>
      <c r="BI181" s="1087"/>
      <c r="BJ181" s="1087"/>
      <c r="BK181" s="1087"/>
      <c r="BL181" s="1087"/>
      <c r="BM181" s="1087"/>
      <c r="BN181" s="1087"/>
      <c r="BO181" s="1087"/>
      <c r="BP181" s="1087"/>
      <c r="BQ181" s="1087"/>
      <c r="BR181" s="1087"/>
      <c r="BS181" s="1087"/>
    </row>
    <row r="182" spans="1:71" s="1085" customFormat="1" ht="12" customHeight="1">
      <c r="A182" s="2052" t="s">
        <v>2576</v>
      </c>
      <c r="B182" s="2038"/>
      <c r="C182" s="2038"/>
      <c r="F182" s="2054"/>
      <c r="G182" s="2054"/>
      <c r="H182" s="2054" t="s">
        <v>2574</v>
      </c>
      <c r="J182" s="1087"/>
      <c r="K182" s="1087"/>
      <c r="L182" s="1087"/>
      <c r="M182" s="1087"/>
      <c r="N182" s="1087"/>
      <c r="O182" s="1087"/>
      <c r="P182" s="1087"/>
      <c r="Q182" s="1087"/>
      <c r="R182" s="1087"/>
      <c r="S182" s="1087"/>
      <c r="T182" s="1087"/>
      <c r="U182" s="1087"/>
      <c r="V182" s="1087"/>
      <c r="W182" s="1087"/>
      <c r="X182" s="1087"/>
      <c r="Y182" s="1087"/>
      <c r="Z182" s="1087"/>
      <c r="AA182" s="1087"/>
      <c r="AB182" s="1087"/>
      <c r="AC182" s="1087"/>
      <c r="AD182" s="1087"/>
      <c r="AE182" s="1087"/>
      <c r="AF182" s="1087"/>
      <c r="AG182" s="1087"/>
      <c r="AH182" s="1087"/>
      <c r="AI182" s="1087"/>
      <c r="AJ182" s="1087"/>
      <c r="AK182" s="1087"/>
      <c r="AL182" s="1087"/>
      <c r="AM182" s="1087"/>
      <c r="AN182" s="1087"/>
      <c r="AO182" s="1087"/>
      <c r="AP182" s="1087"/>
      <c r="AQ182" s="1087"/>
      <c r="AR182" s="1087"/>
      <c r="AS182" s="1087"/>
      <c r="AT182" s="1087"/>
      <c r="AU182" s="1087"/>
      <c r="AV182" s="1087"/>
      <c r="AW182" s="1087"/>
      <c r="AX182" s="1087"/>
      <c r="AY182" s="1087"/>
      <c r="AZ182" s="1087"/>
      <c r="BA182" s="1087"/>
      <c r="BB182" s="1087"/>
      <c r="BC182" s="1087"/>
      <c r="BD182" s="1087"/>
      <c r="BE182" s="1087"/>
      <c r="BF182" s="1087"/>
      <c r="BG182" s="1087"/>
      <c r="BH182" s="1087"/>
      <c r="BI182" s="1087"/>
      <c r="BJ182" s="1087"/>
      <c r="BK182" s="1087"/>
      <c r="BL182" s="1087"/>
      <c r="BM182" s="1087"/>
      <c r="BN182" s="1087"/>
      <c r="BO182" s="1087"/>
      <c r="BP182" s="1087"/>
      <c r="BQ182" s="1087"/>
      <c r="BR182" s="1087"/>
      <c r="BS182" s="1087"/>
    </row>
    <row r="183" spans="1:71" s="1085" customFormat="1" ht="12" customHeight="1">
      <c r="A183" s="2052" t="s">
        <v>2577</v>
      </c>
      <c r="B183" s="2038">
        <v>60</v>
      </c>
      <c r="C183" s="2038">
        <v>26</v>
      </c>
      <c r="D183" s="2045">
        <v>0</v>
      </c>
      <c r="F183" s="2054"/>
      <c r="G183" s="2054"/>
      <c r="H183" s="2054" t="s">
        <v>2575</v>
      </c>
      <c r="J183" s="1087"/>
      <c r="K183" s="1087"/>
      <c r="L183" s="1087"/>
      <c r="M183" s="1087"/>
      <c r="N183" s="1087"/>
      <c r="O183" s="1087"/>
      <c r="P183" s="1087"/>
      <c r="Q183" s="1087"/>
      <c r="R183" s="1087"/>
      <c r="S183" s="1087"/>
      <c r="T183" s="1087"/>
      <c r="U183" s="1087"/>
      <c r="V183" s="1087"/>
      <c r="W183" s="1087"/>
      <c r="X183" s="1087"/>
      <c r="Y183" s="1087"/>
      <c r="Z183" s="1087"/>
      <c r="AA183" s="1087"/>
      <c r="AB183" s="1087"/>
      <c r="AC183" s="1087"/>
      <c r="AD183" s="1087"/>
      <c r="AE183" s="1087"/>
      <c r="AF183" s="1087"/>
      <c r="AG183" s="1087"/>
      <c r="AH183" s="1087"/>
      <c r="AI183" s="1087"/>
      <c r="AJ183" s="1087"/>
      <c r="AK183" s="1087"/>
      <c r="AL183" s="1087"/>
      <c r="AM183" s="1087"/>
      <c r="AN183" s="1087"/>
      <c r="AO183" s="1087"/>
      <c r="AP183" s="1087"/>
      <c r="AQ183" s="1087"/>
      <c r="AR183" s="1087"/>
      <c r="AS183" s="1087"/>
      <c r="AT183" s="1087"/>
      <c r="AU183" s="1087"/>
      <c r="AV183" s="1087"/>
      <c r="AW183" s="1087"/>
      <c r="AX183" s="1087"/>
      <c r="AY183" s="1087"/>
      <c r="AZ183" s="1087"/>
      <c r="BA183" s="1087"/>
      <c r="BB183" s="1087"/>
      <c r="BC183" s="1087"/>
      <c r="BD183" s="1087"/>
      <c r="BE183" s="1087"/>
      <c r="BF183" s="1087"/>
      <c r="BG183" s="1087"/>
      <c r="BH183" s="1087"/>
      <c r="BI183" s="1087"/>
      <c r="BJ183" s="1087"/>
      <c r="BK183" s="1087"/>
      <c r="BL183" s="1087"/>
      <c r="BM183" s="1087"/>
      <c r="BN183" s="1087"/>
      <c r="BO183" s="1087"/>
      <c r="BP183" s="1087"/>
      <c r="BQ183" s="1087"/>
      <c r="BR183" s="1087"/>
      <c r="BS183" s="1087"/>
    </row>
    <row r="184" spans="1:71" s="1085" customFormat="1" ht="12" customHeight="1">
      <c r="A184" s="2052" t="s">
        <v>2038</v>
      </c>
      <c r="B184" s="2038">
        <v>2833</v>
      </c>
      <c r="C184" s="2038">
        <v>1749</v>
      </c>
      <c r="D184" s="2038">
        <v>53</v>
      </c>
      <c r="F184" s="2054"/>
      <c r="G184" s="2054"/>
      <c r="H184" s="2054" t="s">
        <v>1777</v>
      </c>
      <c r="J184" s="1087"/>
      <c r="K184" s="1087"/>
      <c r="L184" s="1087"/>
      <c r="M184" s="1087"/>
      <c r="N184" s="1087"/>
      <c r="O184" s="1087"/>
      <c r="P184" s="1087"/>
      <c r="Q184" s="1087"/>
      <c r="R184" s="1087"/>
      <c r="S184" s="1087"/>
      <c r="T184" s="1087"/>
      <c r="U184" s="1087"/>
      <c r="V184" s="1087"/>
      <c r="W184" s="1087"/>
      <c r="X184" s="1087"/>
      <c r="Y184" s="1087"/>
      <c r="Z184" s="1087"/>
      <c r="AA184" s="1087"/>
      <c r="AB184" s="1087"/>
      <c r="AC184" s="1087"/>
      <c r="AD184" s="1087"/>
      <c r="AE184" s="1087"/>
      <c r="AF184" s="1087"/>
      <c r="AG184" s="1087"/>
      <c r="AH184" s="1087"/>
      <c r="AI184" s="1087"/>
      <c r="AJ184" s="1087"/>
      <c r="AK184" s="1087"/>
      <c r="AL184" s="1087"/>
      <c r="AM184" s="1087"/>
      <c r="AN184" s="1087"/>
      <c r="AO184" s="1087"/>
      <c r="AP184" s="1087"/>
      <c r="AQ184" s="1087"/>
      <c r="AR184" s="1087"/>
      <c r="AS184" s="1087"/>
      <c r="AT184" s="1087"/>
      <c r="AU184" s="1087"/>
      <c r="AV184" s="1087"/>
      <c r="AW184" s="1087"/>
      <c r="AX184" s="1087"/>
      <c r="AY184" s="1087"/>
      <c r="AZ184" s="1087"/>
      <c r="BA184" s="1087"/>
      <c r="BB184" s="1087"/>
      <c r="BC184" s="1087"/>
      <c r="BD184" s="1087"/>
      <c r="BE184" s="1087"/>
      <c r="BF184" s="1087"/>
      <c r="BG184" s="1087"/>
      <c r="BH184" s="1087"/>
      <c r="BI184" s="1087"/>
      <c r="BJ184" s="1087"/>
      <c r="BK184" s="1087"/>
      <c r="BL184" s="1087"/>
      <c r="BM184" s="1087"/>
      <c r="BN184" s="1087"/>
      <c r="BO184" s="1087"/>
      <c r="BP184" s="1087"/>
      <c r="BQ184" s="1087"/>
      <c r="BR184" s="1087"/>
      <c r="BS184" s="1087"/>
    </row>
    <row r="185" spans="1:71" s="1085" customFormat="1" ht="12" customHeight="1">
      <c r="A185" s="1331" t="s">
        <v>2039</v>
      </c>
      <c r="B185" s="2038">
        <v>680</v>
      </c>
      <c r="C185" s="2038">
        <v>400</v>
      </c>
      <c r="D185" s="2038">
        <v>41</v>
      </c>
      <c r="F185" s="2054"/>
      <c r="G185" s="2054"/>
      <c r="H185" s="2054" t="s">
        <v>2578</v>
      </c>
      <c r="J185" s="1087"/>
      <c r="K185" s="1087"/>
      <c r="L185" s="1087"/>
      <c r="M185" s="1087"/>
      <c r="N185" s="1087"/>
      <c r="O185" s="1087"/>
      <c r="P185" s="1087"/>
      <c r="Q185" s="1087"/>
      <c r="R185" s="1087"/>
      <c r="S185" s="1087"/>
      <c r="T185" s="1087"/>
      <c r="U185" s="1087"/>
      <c r="V185" s="1087"/>
      <c r="W185" s="1087"/>
      <c r="X185" s="1087"/>
      <c r="Y185" s="1087"/>
      <c r="Z185" s="1087"/>
      <c r="AA185" s="1087"/>
      <c r="AB185" s="1087"/>
      <c r="AC185" s="1087"/>
      <c r="AD185" s="1087"/>
      <c r="AE185" s="1087"/>
      <c r="AF185" s="1087"/>
      <c r="AG185" s="1087"/>
      <c r="AH185" s="1087"/>
      <c r="AI185" s="1087"/>
      <c r="AJ185" s="1087"/>
      <c r="AK185" s="1087"/>
      <c r="AL185" s="1087"/>
      <c r="AM185" s="1087"/>
      <c r="AN185" s="1087"/>
      <c r="AO185" s="1087"/>
      <c r="AP185" s="1087"/>
      <c r="AQ185" s="1087"/>
      <c r="AR185" s="1087"/>
      <c r="AS185" s="1087"/>
      <c r="AT185" s="1087"/>
      <c r="AU185" s="1087"/>
      <c r="AV185" s="1087"/>
      <c r="AW185" s="1087"/>
      <c r="AX185" s="1087"/>
      <c r="AY185" s="1087"/>
      <c r="AZ185" s="1087"/>
      <c r="BA185" s="1087"/>
      <c r="BB185" s="1087"/>
      <c r="BC185" s="1087"/>
      <c r="BD185" s="1087"/>
      <c r="BE185" s="1087"/>
      <c r="BF185" s="1087"/>
      <c r="BG185" s="1087"/>
      <c r="BH185" s="1087"/>
      <c r="BI185" s="1087"/>
      <c r="BJ185" s="1087"/>
      <c r="BK185" s="1087"/>
      <c r="BL185" s="1087"/>
      <c r="BM185" s="1087"/>
      <c r="BN185" s="1087"/>
      <c r="BO185" s="1087"/>
      <c r="BP185" s="1087"/>
      <c r="BQ185" s="1087"/>
      <c r="BR185" s="1087"/>
      <c r="BS185" s="1087"/>
    </row>
    <row r="186" spans="1:71" s="1085" customFormat="1" ht="12" customHeight="1">
      <c r="A186" s="2037" t="s">
        <v>1784</v>
      </c>
      <c r="B186" s="2038">
        <v>2441</v>
      </c>
      <c r="C186" s="2038">
        <v>1980</v>
      </c>
      <c r="D186" s="2045">
        <v>0</v>
      </c>
      <c r="F186" s="2038"/>
      <c r="G186" s="2038"/>
      <c r="H186" s="2038" t="s">
        <v>2040</v>
      </c>
      <c r="J186" s="1087"/>
      <c r="K186" s="1087"/>
      <c r="L186" s="1087"/>
      <c r="M186" s="1087"/>
      <c r="N186" s="1087"/>
      <c r="O186" s="1087"/>
      <c r="P186" s="1087"/>
      <c r="Q186" s="1087"/>
      <c r="R186" s="1087"/>
      <c r="S186" s="1087"/>
      <c r="T186" s="1087"/>
      <c r="U186" s="1087"/>
      <c r="V186" s="1087"/>
      <c r="W186" s="1087"/>
      <c r="X186" s="1087"/>
      <c r="Y186" s="1087"/>
      <c r="Z186" s="1087"/>
      <c r="AA186" s="1087"/>
      <c r="AB186" s="1087"/>
      <c r="AC186" s="1087"/>
      <c r="AD186" s="1087"/>
      <c r="AE186" s="1087"/>
      <c r="AF186" s="1087"/>
      <c r="AG186" s="1087"/>
      <c r="AH186" s="1087"/>
      <c r="AI186" s="1087"/>
      <c r="AJ186" s="1087"/>
      <c r="AK186" s="1087"/>
      <c r="AL186" s="1087"/>
      <c r="AM186" s="1087"/>
      <c r="AN186" s="1087"/>
      <c r="AO186" s="1087"/>
      <c r="AP186" s="1087"/>
      <c r="AQ186" s="1087"/>
      <c r="AR186" s="1087"/>
      <c r="AS186" s="1087"/>
      <c r="AT186" s="1087"/>
      <c r="AU186" s="1087"/>
      <c r="AV186" s="1087"/>
      <c r="AW186" s="1087"/>
      <c r="AX186" s="1087"/>
      <c r="AY186" s="1087"/>
      <c r="AZ186" s="1087"/>
      <c r="BA186" s="1087"/>
      <c r="BB186" s="1087"/>
      <c r="BC186" s="1087"/>
      <c r="BD186" s="1087"/>
      <c r="BE186" s="1087"/>
      <c r="BF186" s="1087"/>
      <c r="BG186" s="1087"/>
      <c r="BH186" s="1087"/>
      <c r="BI186" s="1087"/>
      <c r="BJ186" s="1087"/>
      <c r="BK186" s="1087"/>
      <c r="BL186" s="1087"/>
      <c r="BM186" s="1087"/>
      <c r="BN186" s="1087"/>
      <c r="BO186" s="1087"/>
      <c r="BP186" s="1087"/>
      <c r="BQ186" s="1087"/>
      <c r="BR186" s="1087"/>
      <c r="BS186" s="1087"/>
    </row>
    <row r="187" spans="1:71" s="1085" customFormat="1" ht="12" customHeight="1">
      <c r="A187" s="2037" t="s">
        <v>1778</v>
      </c>
      <c r="B187" s="2038">
        <v>1241</v>
      </c>
      <c r="C187" s="2038">
        <v>801</v>
      </c>
      <c r="D187" s="2038">
        <v>32</v>
      </c>
      <c r="F187" s="2038"/>
      <c r="G187" s="2038"/>
      <c r="H187" s="2038" t="s">
        <v>1779</v>
      </c>
      <c r="J187" s="1087"/>
      <c r="K187" s="1087"/>
      <c r="L187" s="1087"/>
      <c r="M187" s="1087"/>
      <c r="N187" s="1087"/>
      <c r="O187" s="1087"/>
      <c r="P187" s="1087"/>
      <c r="Q187" s="1087"/>
      <c r="R187" s="1087"/>
      <c r="S187" s="1087"/>
      <c r="T187" s="1087"/>
      <c r="U187" s="1087"/>
      <c r="V187" s="1087"/>
      <c r="W187" s="1087"/>
      <c r="X187" s="1087"/>
      <c r="Y187" s="1087"/>
      <c r="Z187" s="1087"/>
      <c r="AA187" s="1087"/>
      <c r="AB187" s="1087"/>
      <c r="AC187" s="1087"/>
      <c r="AD187" s="1087"/>
      <c r="AE187" s="1087"/>
      <c r="AF187" s="1087"/>
      <c r="AG187" s="1087"/>
      <c r="AH187" s="1087"/>
      <c r="AI187" s="1087"/>
      <c r="AJ187" s="1087"/>
      <c r="AK187" s="1087"/>
      <c r="AL187" s="1087"/>
      <c r="AM187" s="1087"/>
      <c r="AN187" s="1087"/>
      <c r="AO187" s="1087"/>
      <c r="AP187" s="1087"/>
      <c r="AQ187" s="1087"/>
      <c r="AR187" s="1087"/>
      <c r="AS187" s="1087"/>
      <c r="AT187" s="1087"/>
      <c r="AU187" s="1087"/>
      <c r="AV187" s="1087"/>
      <c r="AW187" s="1087"/>
      <c r="AX187" s="1087"/>
      <c r="AY187" s="1087"/>
      <c r="AZ187" s="1087"/>
      <c r="BA187" s="1087"/>
      <c r="BB187" s="1087"/>
      <c r="BC187" s="1087"/>
      <c r="BD187" s="1087"/>
      <c r="BE187" s="1087"/>
      <c r="BF187" s="1087"/>
      <c r="BG187" s="1087"/>
      <c r="BH187" s="1087"/>
      <c r="BI187" s="1087"/>
      <c r="BJ187" s="1087"/>
      <c r="BK187" s="1087"/>
      <c r="BL187" s="1087"/>
      <c r="BM187" s="1087"/>
      <c r="BN187" s="1087"/>
      <c r="BO187" s="1087"/>
      <c r="BP187" s="1087"/>
      <c r="BQ187" s="1087"/>
      <c r="BR187" s="1087"/>
      <c r="BS187" s="1087"/>
    </row>
    <row r="188" spans="1:71" s="1085" customFormat="1" ht="12" customHeight="1">
      <c r="A188" s="2037" t="s">
        <v>1780</v>
      </c>
      <c r="B188" s="2038">
        <v>1003</v>
      </c>
      <c r="C188" s="2038">
        <v>522</v>
      </c>
      <c r="D188" s="2045">
        <v>0</v>
      </c>
      <c r="F188" s="2038"/>
      <c r="G188" s="2038"/>
      <c r="H188" s="2038" t="s">
        <v>1781</v>
      </c>
      <c r="J188" s="1087"/>
      <c r="K188" s="1087"/>
      <c r="L188" s="1087"/>
      <c r="M188" s="1087"/>
      <c r="N188" s="1087"/>
      <c r="O188" s="1087"/>
      <c r="P188" s="1087"/>
      <c r="Q188" s="1087"/>
      <c r="R188" s="1087"/>
      <c r="S188" s="1087"/>
      <c r="T188" s="1087"/>
      <c r="U188" s="1087"/>
      <c r="V188" s="1087"/>
      <c r="W188" s="1087"/>
      <c r="X188" s="1087"/>
      <c r="Y188" s="1087"/>
      <c r="Z188" s="1087"/>
      <c r="AA188" s="1087"/>
      <c r="AB188" s="1087"/>
      <c r="AC188" s="1087"/>
      <c r="AD188" s="1087"/>
      <c r="AE188" s="1087"/>
      <c r="AF188" s="1087"/>
      <c r="AG188" s="1087"/>
      <c r="AH188" s="1087"/>
      <c r="AI188" s="1087"/>
      <c r="AJ188" s="1087"/>
      <c r="AK188" s="1087"/>
      <c r="AL188" s="1087"/>
      <c r="AM188" s="1087"/>
      <c r="AN188" s="1087"/>
      <c r="AO188" s="1087"/>
      <c r="AP188" s="1087"/>
      <c r="AQ188" s="1087"/>
      <c r="AR188" s="1087"/>
      <c r="AS188" s="1087"/>
      <c r="AT188" s="1087"/>
      <c r="AU188" s="1087"/>
      <c r="AV188" s="1087"/>
      <c r="AW188" s="1087"/>
      <c r="AX188" s="1087"/>
      <c r="AY188" s="1087"/>
      <c r="AZ188" s="1087"/>
      <c r="BA188" s="1087"/>
      <c r="BB188" s="1087"/>
      <c r="BC188" s="1087"/>
      <c r="BD188" s="1087"/>
      <c r="BE188" s="1087"/>
      <c r="BF188" s="1087"/>
      <c r="BG188" s="1087"/>
      <c r="BH188" s="1087"/>
      <c r="BI188" s="1087"/>
      <c r="BJ188" s="1087"/>
      <c r="BK188" s="1087"/>
      <c r="BL188" s="1087"/>
      <c r="BM188" s="1087"/>
      <c r="BN188" s="1087"/>
      <c r="BO188" s="1087"/>
      <c r="BP188" s="1087"/>
      <c r="BQ188" s="1087"/>
      <c r="BR188" s="1087"/>
      <c r="BS188" s="1087"/>
    </row>
    <row r="189" spans="1:71" s="1085" customFormat="1" ht="12" customHeight="1">
      <c r="A189" s="2037" t="s">
        <v>1782</v>
      </c>
      <c r="B189" s="2038">
        <v>615</v>
      </c>
      <c r="C189" s="2038">
        <v>369</v>
      </c>
      <c r="D189" s="2038">
        <v>58</v>
      </c>
      <c r="F189" s="2038"/>
      <c r="G189" s="2038"/>
      <c r="H189" s="2038" t="s">
        <v>1783</v>
      </c>
      <c r="J189" s="1087"/>
      <c r="K189" s="1087"/>
      <c r="L189" s="1087"/>
      <c r="M189" s="1087"/>
      <c r="N189" s="1087"/>
      <c r="O189" s="1087"/>
      <c r="P189" s="1087"/>
      <c r="Q189" s="1087"/>
      <c r="R189" s="1087"/>
      <c r="S189" s="1087"/>
      <c r="T189" s="1087"/>
      <c r="U189" s="1087"/>
      <c r="V189" s="1087"/>
      <c r="W189" s="1087"/>
      <c r="X189" s="1087"/>
      <c r="Y189" s="1087"/>
      <c r="Z189" s="1087"/>
      <c r="AA189" s="1087"/>
      <c r="AB189" s="1087"/>
      <c r="AC189" s="1087"/>
      <c r="AD189" s="1087"/>
      <c r="AE189" s="1087"/>
      <c r="AF189" s="1087"/>
      <c r="AG189" s="1087"/>
      <c r="AH189" s="1087"/>
      <c r="AI189" s="1087"/>
      <c r="AJ189" s="1087"/>
      <c r="AK189" s="1087"/>
      <c r="AL189" s="1087"/>
      <c r="AM189" s="1087"/>
      <c r="AN189" s="1087"/>
      <c r="AO189" s="1087"/>
      <c r="AP189" s="1087"/>
      <c r="AQ189" s="1087"/>
      <c r="AR189" s="1087"/>
      <c r="AS189" s="1087"/>
      <c r="AT189" s="1087"/>
      <c r="AU189" s="1087"/>
      <c r="AV189" s="1087"/>
      <c r="AW189" s="1087"/>
      <c r="AX189" s="1087"/>
      <c r="AY189" s="1087"/>
      <c r="AZ189" s="1087"/>
      <c r="BA189" s="1087"/>
      <c r="BB189" s="1087"/>
      <c r="BC189" s="1087"/>
      <c r="BD189" s="1087"/>
      <c r="BE189" s="1087"/>
      <c r="BF189" s="1087"/>
      <c r="BG189" s="1087"/>
      <c r="BH189" s="1087"/>
      <c r="BI189" s="1087"/>
      <c r="BJ189" s="1087"/>
      <c r="BK189" s="1087"/>
      <c r="BL189" s="1087"/>
      <c r="BM189" s="1087"/>
      <c r="BN189" s="1087"/>
      <c r="BO189" s="1087"/>
      <c r="BP189" s="1087"/>
      <c r="BQ189" s="1087"/>
      <c r="BR189" s="1087"/>
      <c r="BS189" s="1087"/>
    </row>
    <row r="190" spans="1:71" s="1085" customFormat="1" ht="12" customHeight="1">
      <c r="A190" s="2052" t="s">
        <v>2033</v>
      </c>
      <c r="B190" s="2038">
        <v>345</v>
      </c>
      <c r="C190" s="2038">
        <v>183</v>
      </c>
      <c r="D190" s="2038">
        <v>33</v>
      </c>
      <c r="F190" s="2053"/>
      <c r="G190" s="2053"/>
      <c r="H190" s="2060" t="s">
        <v>2034</v>
      </c>
      <c r="J190" s="1087"/>
      <c r="K190" s="1087"/>
      <c r="L190" s="1087"/>
      <c r="M190" s="1087"/>
      <c r="N190" s="1087"/>
      <c r="O190" s="1087"/>
      <c r="P190" s="1087"/>
      <c r="Q190" s="1087"/>
      <c r="R190" s="1087"/>
      <c r="S190" s="1087"/>
      <c r="T190" s="1087"/>
      <c r="U190" s="1087"/>
      <c r="V190" s="1087"/>
      <c r="W190" s="1087"/>
      <c r="X190" s="1087"/>
      <c r="Y190" s="1087"/>
      <c r="Z190" s="1087"/>
      <c r="AA190" s="1087"/>
      <c r="AB190" s="1087"/>
      <c r="AC190" s="1087"/>
      <c r="AD190" s="1087"/>
      <c r="AE190" s="1087"/>
      <c r="AF190" s="1087"/>
      <c r="AG190" s="1087"/>
      <c r="AH190" s="1087"/>
      <c r="AI190" s="1087"/>
      <c r="AJ190" s="1087"/>
      <c r="AK190" s="1087"/>
      <c r="AL190" s="1087"/>
      <c r="AM190" s="1087"/>
      <c r="AN190" s="1087"/>
      <c r="AO190" s="1087"/>
      <c r="AP190" s="1087"/>
      <c r="AQ190" s="1087"/>
      <c r="AR190" s="1087"/>
      <c r="AS190" s="1087"/>
      <c r="AT190" s="1087"/>
      <c r="AU190" s="1087"/>
      <c r="AV190" s="1087"/>
      <c r="AW190" s="1087"/>
      <c r="AX190" s="1087"/>
      <c r="AY190" s="1087"/>
      <c r="AZ190" s="1087"/>
      <c r="BA190" s="1087"/>
      <c r="BB190" s="1087"/>
      <c r="BC190" s="1087"/>
      <c r="BD190" s="1087"/>
      <c r="BE190" s="1087"/>
      <c r="BF190" s="1087"/>
      <c r="BG190" s="1087"/>
      <c r="BH190" s="1087"/>
      <c r="BI190" s="1087"/>
      <c r="BJ190" s="1087"/>
      <c r="BK190" s="1087"/>
      <c r="BL190" s="1087"/>
      <c r="BM190" s="1087"/>
      <c r="BN190" s="1087"/>
      <c r="BO190" s="1087"/>
      <c r="BP190" s="1087"/>
      <c r="BQ190" s="1087"/>
      <c r="BR190" s="1087"/>
      <c r="BS190" s="1087"/>
    </row>
    <row r="191" spans="1:71" s="1085" customFormat="1" ht="12" customHeight="1">
      <c r="A191" s="2035" t="s">
        <v>1075</v>
      </c>
      <c r="B191" s="2036">
        <f>SUM(B192:B200)</f>
        <v>30459</v>
      </c>
      <c r="C191" s="2036">
        <f t="shared" ref="C191:D191" si="4">SUM(C192:C200)</f>
        <v>18492</v>
      </c>
      <c r="D191" s="2036">
        <f t="shared" si="4"/>
        <v>446</v>
      </c>
      <c r="E191" s="1091"/>
      <c r="F191" s="2036"/>
      <c r="G191" s="2036"/>
      <c r="H191" s="2036" t="s">
        <v>1076</v>
      </c>
      <c r="J191" s="1087"/>
      <c r="K191" s="1087"/>
      <c r="L191" s="1087"/>
      <c r="M191" s="1087"/>
      <c r="N191" s="1087"/>
      <c r="O191" s="1087"/>
      <c r="P191" s="1087"/>
      <c r="Q191" s="1087"/>
      <c r="R191" s="1087"/>
      <c r="S191" s="1087"/>
      <c r="T191" s="1087"/>
      <c r="U191" s="1087"/>
      <c r="V191" s="1087"/>
      <c r="W191" s="1087"/>
      <c r="X191" s="1087"/>
      <c r="Y191" s="1087"/>
      <c r="Z191" s="1087"/>
      <c r="AA191" s="1087"/>
      <c r="AB191" s="1087"/>
      <c r="AC191" s="1087"/>
      <c r="AD191" s="1087"/>
      <c r="AE191" s="1087"/>
      <c r="AF191" s="1087"/>
      <c r="AG191" s="1087"/>
      <c r="AH191" s="1087"/>
      <c r="AI191" s="1087"/>
      <c r="AJ191" s="1087"/>
      <c r="AK191" s="1087"/>
      <c r="AL191" s="1087"/>
      <c r="AM191" s="1087"/>
      <c r="AN191" s="1087"/>
      <c r="AO191" s="1087"/>
      <c r="AP191" s="1087"/>
      <c r="AQ191" s="1087"/>
      <c r="AR191" s="1087"/>
      <c r="AS191" s="1087"/>
      <c r="AT191" s="1087"/>
      <c r="AU191" s="1087"/>
      <c r="AV191" s="1087"/>
      <c r="AW191" s="1087"/>
      <c r="AX191" s="1087"/>
      <c r="AY191" s="1087"/>
      <c r="AZ191" s="1087"/>
      <c r="BA191" s="1087"/>
      <c r="BB191" s="1087"/>
      <c r="BC191" s="1087"/>
      <c r="BD191" s="1087"/>
      <c r="BE191" s="1087"/>
      <c r="BF191" s="1087"/>
      <c r="BG191" s="1087"/>
      <c r="BH191" s="1087"/>
      <c r="BI191" s="1087"/>
      <c r="BJ191" s="1087"/>
      <c r="BK191" s="1087"/>
      <c r="BL191" s="1087"/>
      <c r="BM191" s="1087"/>
      <c r="BN191" s="1087"/>
      <c r="BO191" s="1087"/>
      <c r="BP191" s="1087"/>
      <c r="BQ191" s="1087"/>
      <c r="BR191" s="1087"/>
      <c r="BS191" s="1087"/>
    </row>
    <row r="192" spans="1:71" s="1085" customFormat="1" ht="12" customHeight="1">
      <c r="A192" s="1331" t="s">
        <v>1041</v>
      </c>
      <c r="B192" s="1087"/>
      <c r="C192" s="1087"/>
      <c r="D192" s="1087"/>
      <c r="F192" s="2054"/>
      <c r="G192" s="2054"/>
      <c r="H192" s="2054" t="s">
        <v>1966</v>
      </c>
      <c r="J192" s="1087"/>
      <c r="K192" s="1087"/>
      <c r="L192" s="1087"/>
      <c r="M192" s="1087"/>
      <c r="N192" s="1087"/>
      <c r="O192" s="1087"/>
      <c r="P192" s="1087"/>
      <c r="Q192" s="1087"/>
      <c r="R192" s="1087"/>
      <c r="S192" s="1087"/>
      <c r="T192" s="1087"/>
      <c r="U192" s="1087"/>
      <c r="V192" s="1087"/>
      <c r="W192" s="1087"/>
      <c r="X192" s="1087"/>
      <c r="Y192" s="1087"/>
      <c r="Z192" s="1087"/>
      <c r="AA192" s="1087"/>
      <c r="AB192" s="1087"/>
      <c r="AC192" s="1087"/>
      <c r="AD192" s="1087"/>
      <c r="AE192" s="1087"/>
      <c r="AF192" s="1087"/>
      <c r="AG192" s="1087"/>
      <c r="AH192" s="1087"/>
      <c r="AI192" s="1087"/>
      <c r="AJ192" s="1087"/>
      <c r="AK192" s="1087"/>
      <c r="AL192" s="1087"/>
      <c r="AM192" s="1087"/>
      <c r="AN192" s="1087"/>
      <c r="AO192" s="1087"/>
      <c r="AP192" s="1087"/>
      <c r="AQ192" s="1087"/>
      <c r="AR192" s="1087"/>
      <c r="AS192" s="1087"/>
      <c r="AT192" s="1087"/>
      <c r="AU192" s="1087"/>
      <c r="AV192" s="1087"/>
      <c r="AW192" s="1087"/>
      <c r="AX192" s="1087"/>
      <c r="AY192" s="1087"/>
      <c r="AZ192" s="1087"/>
      <c r="BA192" s="1087"/>
      <c r="BB192" s="1087"/>
      <c r="BC192" s="1087"/>
      <c r="BD192" s="1087"/>
      <c r="BE192" s="1087"/>
      <c r="BF192" s="1087"/>
      <c r="BG192" s="1087"/>
      <c r="BH192" s="1087"/>
      <c r="BI192" s="1087"/>
      <c r="BJ192" s="1087"/>
      <c r="BK192" s="1087"/>
      <c r="BL192" s="1087"/>
      <c r="BM192" s="1087"/>
      <c r="BN192" s="1087"/>
      <c r="BO192" s="1087"/>
      <c r="BP192" s="1087"/>
      <c r="BQ192" s="1087"/>
      <c r="BR192" s="1087"/>
      <c r="BS192" s="1087"/>
    </row>
    <row r="193" spans="1:71" s="1085" customFormat="1" ht="12" customHeight="1">
      <c r="A193" s="1331" t="s">
        <v>979</v>
      </c>
      <c r="B193" s="2038">
        <v>12011</v>
      </c>
      <c r="C193" s="2038">
        <v>7055</v>
      </c>
      <c r="D193" s="2038">
        <v>159</v>
      </c>
      <c r="F193" s="2054"/>
      <c r="G193" s="2054"/>
      <c r="H193" s="2054" t="s">
        <v>2027</v>
      </c>
      <c r="J193" s="1087"/>
      <c r="K193" s="1087"/>
      <c r="L193" s="1087"/>
      <c r="M193" s="1087"/>
      <c r="N193" s="1087"/>
      <c r="O193" s="1087"/>
      <c r="P193" s="1087"/>
      <c r="Q193" s="1087"/>
      <c r="R193" s="1087"/>
      <c r="S193" s="1087"/>
      <c r="T193" s="1087"/>
      <c r="U193" s="1087"/>
      <c r="V193" s="1087"/>
      <c r="W193" s="1087"/>
      <c r="X193" s="1087"/>
      <c r="Y193" s="1087"/>
      <c r="Z193" s="1087"/>
      <c r="AA193" s="1087"/>
      <c r="AB193" s="1087"/>
      <c r="AC193" s="1087"/>
      <c r="AD193" s="1087"/>
      <c r="AE193" s="1087"/>
      <c r="AF193" s="1087"/>
      <c r="AG193" s="1087"/>
      <c r="AH193" s="1087"/>
      <c r="AI193" s="1087"/>
      <c r="AJ193" s="1087"/>
      <c r="AK193" s="1087"/>
      <c r="AL193" s="1087"/>
      <c r="AM193" s="1087"/>
      <c r="AN193" s="1087"/>
      <c r="AO193" s="1087"/>
      <c r="AP193" s="1087"/>
      <c r="AQ193" s="1087"/>
      <c r="AR193" s="1087"/>
      <c r="AS193" s="1087"/>
      <c r="AT193" s="1087"/>
      <c r="AU193" s="1087"/>
      <c r="AV193" s="1087"/>
      <c r="AW193" s="1087"/>
      <c r="AX193" s="1087"/>
      <c r="AY193" s="1087"/>
      <c r="AZ193" s="1087"/>
      <c r="BA193" s="1087"/>
      <c r="BB193" s="1087"/>
      <c r="BC193" s="1087"/>
      <c r="BD193" s="1087"/>
      <c r="BE193" s="1087"/>
      <c r="BF193" s="1087"/>
      <c r="BG193" s="1087"/>
      <c r="BH193" s="1087"/>
      <c r="BI193" s="1087"/>
      <c r="BJ193" s="1087"/>
      <c r="BK193" s="1087"/>
      <c r="BL193" s="1087"/>
      <c r="BM193" s="1087"/>
      <c r="BN193" s="1087"/>
      <c r="BO193" s="1087"/>
      <c r="BP193" s="1087"/>
      <c r="BQ193" s="1087"/>
      <c r="BR193" s="1087"/>
      <c r="BS193" s="1087"/>
    </row>
    <row r="194" spans="1:71" s="1085" customFormat="1" ht="12" customHeight="1">
      <c r="A194" s="2037" t="s">
        <v>992</v>
      </c>
      <c r="B194" s="2038">
        <v>6634</v>
      </c>
      <c r="C194" s="2038">
        <v>4225</v>
      </c>
      <c r="D194" s="2038">
        <v>11</v>
      </c>
      <c r="F194" s="2038"/>
      <c r="G194" s="2038"/>
      <c r="H194" s="2038" t="s">
        <v>978</v>
      </c>
      <c r="J194" s="1087"/>
      <c r="K194" s="1087"/>
      <c r="L194" s="1087"/>
      <c r="M194" s="1087"/>
      <c r="N194" s="1087"/>
      <c r="O194" s="1087"/>
      <c r="P194" s="1087"/>
      <c r="Q194" s="1087"/>
      <c r="R194" s="1087"/>
      <c r="S194" s="1087"/>
      <c r="T194" s="1087"/>
      <c r="U194" s="1087"/>
      <c r="V194" s="1087"/>
      <c r="W194" s="1087"/>
      <c r="X194" s="1087"/>
      <c r="Y194" s="1087"/>
      <c r="Z194" s="1087"/>
      <c r="AA194" s="1087"/>
      <c r="AB194" s="1087"/>
      <c r="AC194" s="1087"/>
      <c r="AD194" s="1087"/>
      <c r="AE194" s="1087"/>
      <c r="AF194" s="1087"/>
      <c r="AG194" s="1087"/>
      <c r="AH194" s="1087"/>
      <c r="AI194" s="1087"/>
      <c r="AJ194" s="1087"/>
      <c r="AK194" s="1087"/>
      <c r="AL194" s="1087"/>
      <c r="AM194" s="1087"/>
      <c r="AN194" s="1087"/>
      <c r="AO194" s="1087"/>
      <c r="AP194" s="1087"/>
      <c r="AQ194" s="1087"/>
      <c r="AR194" s="1087"/>
      <c r="AS194" s="1087"/>
      <c r="AT194" s="1087"/>
      <c r="AU194" s="1087"/>
      <c r="AV194" s="1087"/>
      <c r="AW194" s="1087"/>
      <c r="AX194" s="1087"/>
      <c r="AY194" s="1087"/>
      <c r="AZ194" s="1087"/>
      <c r="BA194" s="1087"/>
      <c r="BB194" s="1087"/>
      <c r="BC194" s="1087"/>
      <c r="BD194" s="1087"/>
      <c r="BE194" s="1087"/>
      <c r="BF194" s="1087"/>
      <c r="BG194" s="1087"/>
      <c r="BH194" s="1087"/>
      <c r="BI194" s="1087"/>
      <c r="BJ194" s="1087"/>
      <c r="BK194" s="1087"/>
      <c r="BL194" s="1087"/>
      <c r="BM194" s="1087"/>
      <c r="BN194" s="1087"/>
      <c r="BO194" s="1087"/>
      <c r="BP194" s="1087"/>
      <c r="BQ194" s="1087"/>
      <c r="BR194" s="1087"/>
      <c r="BS194" s="1087"/>
    </row>
    <row r="195" spans="1:71" s="1085" customFormat="1" ht="12" customHeight="1">
      <c r="A195" s="2052" t="s">
        <v>994</v>
      </c>
      <c r="B195" s="2038">
        <v>6419</v>
      </c>
      <c r="C195" s="2038">
        <v>3636</v>
      </c>
      <c r="D195" s="2038">
        <v>172</v>
      </c>
      <c r="F195" s="2038"/>
      <c r="G195" s="2038"/>
      <c r="H195" s="2038" t="s">
        <v>957</v>
      </c>
      <c r="J195" s="1087"/>
      <c r="K195" s="1087"/>
      <c r="L195" s="1087"/>
      <c r="M195" s="1087"/>
      <c r="N195" s="1087"/>
      <c r="O195" s="1087"/>
      <c r="P195" s="1087"/>
      <c r="Q195" s="1087"/>
      <c r="R195" s="1087"/>
      <c r="S195" s="1087"/>
      <c r="T195" s="1087"/>
      <c r="U195" s="1087"/>
      <c r="V195" s="1087"/>
      <c r="W195" s="1087"/>
      <c r="X195" s="1087"/>
      <c r="Y195" s="1087"/>
      <c r="Z195" s="1087"/>
      <c r="AA195" s="1087"/>
      <c r="AB195" s="1087"/>
      <c r="AC195" s="1087"/>
      <c r="AD195" s="1087"/>
      <c r="AE195" s="1087"/>
      <c r="AF195" s="1087"/>
      <c r="AG195" s="1087"/>
      <c r="AH195" s="1087"/>
      <c r="AI195" s="1087"/>
      <c r="AJ195" s="1087"/>
      <c r="AK195" s="1087"/>
      <c r="AL195" s="1087"/>
      <c r="AM195" s="1087"/>
      <c r="AN195" s="1087"/>
      <c r="AO195" s="1087"/>
      <c r="AP195" s="1087"/>
      <c r="AQ195" s="1087"/>
      <c r="AR195" s="1087"/>
      <c r="AS195" s="1087"/>
      <c r="AT195" s="1087"/>
      <c r="AU195" s="1087"/>
      <c r="AV195" s="1087"/>
      <c r="AW195" s="1087"/>
      <c r="AX195" s="1087"/>
      <c r="AY195" s="1087"/>
      <c r="AZ195" s="1087"/>
      <c r="BA195" s="1087"/>
      <c r="BB195" s="1087"/>
      <c r="BC195" s="1087"/>
      <c r="BD195" s="1087"/>
      <c r="BE195" s="1087"/>
      <c r="BF195" s="1087"/>
      <c r="BG195" s="1087"/>
      <c r="BH195" s="1087"/>
      <c r="BI195" s="1087"/>
      <c r="BJ195" s="1087"/>
      <c r="BK195" s="1087"/>
      <c r="BL195" s="1087"/>
      <c r="BM195" s="1087"/>
      <c r="BN195" s="1087"/>
      <c r="BO195" s="1087"/>
      <c r="BP195" s="1087"/>
      <c r="BQ195" s="1087"/>
      <c r="BR195" s="1087"/>
      <c r="BS195" s="1087"/>
    </row>
    <row r="196" spans="1:71" s="1085" customFormat="1" ht="12" customHeight="1">
      <c r="A196" s="2037" t="s">
        <v>1519</v>
      </c>
      <c r="B196" s="2056">
        <v>429</v>
      </c>
      <c r="C196" s="2038">
        <v>214</v>
      </c>
      <c r="D196" s="2045">
        <v>0</v>
      </c>
      <c r="F196" s="1321"/>
      <c r="G196" s="1321"/>
      <c r="H196" s="1321" t="s">
        <v>2041</v>
      </c>
      <c r="J196" s="1087"/>
      <c r="K196" s="1087"/>
      <c r="L196" s="1087"/>
      <c r="M196" s="1087"/>
      <c r="N196" s="1087"/>
      <c r="O196" s="1087"/>
      <c r="P196" s="1087"/>
      <c r="Q196" s="1087"/>
      <c r="R196" s="1087"/>
      <c r="S196" s="1087"/>
      <c r="T196" s="1087"/>
      <c r="U196" s="1087"/>
      <c r="V196" s="1087"/>
      <c r="W196" s="1087"/>
      <c r="X196" s="1087"/>
      <c r="Y196" s="1087"/>
      <c r="Z196" s="1087"/>
      <c r="AA196" s="1087"/>
      <c r="AB196" s="1087"/>
      <c r="AC196" s="1087"/>
      <c r="AD196" s="1087"/>
      <c r="AE196" s="1087"/>
      <c r="AF196" s="1087"/>
      <c r="AG196" s="1087"/>
      <c r="AH196" s="1087"/>
      <c r="AI196" s="1087"/>
      <c r="AJ196" s="1087"/>
      <c r="AK196" s="1087"/>
      <c r="AL196" s="1087"/>
      <c r="AM196" s="1087"/>
      <c r="AN196" s="1087"/>
      <c r="AO196" s="1087"/>
      <c r="AP196" s="1087"/>
      <c r="AQ196" s="1087"/>
      <c r="AR196" s="1087"/>
      <c r="AS196" s="1087"/>
      <c r="AT196" s="1087"/>
      <c r="AU196" s="1087"/>
      <c r="AV196" s="1087"/>
      <c r="AW196" s="1087"/>
      <c r="AX196" s="1087"/>
      <c r="AY196" s="1087"/>
      <c r="AZ196" s="1087"/>
      <c r="BA196" s="1087"/>
      <c r="BB196" s="1087"/>
      <c r="BC196" s="1087"/>
      <c r="BD196" s="1087"/>
      <c r="BE196" s="1087"/>
      <c r="BF196" s="1087"/>
      <c r="BG196" s="1087"/>
      <c r="BH196" s="1087"/>
      <c r="BI196" s="1087"/>
      <c r="BJ196" s="1087"/>
      <c r="BK196" s="1087"/>
      <c r="BL196" s="1087"/>
      <c r="BM196" s="1087"/>
      <c r="BN196" s="1087"/>
      <c r="BO196" s="1087"/>
      <c r="BP196" s="1087"/>
      <c r="BQ196" s="1087"/>
      <c r="BR196" s="1087"/>
      <c r="BS196" s="1087"/>
    </row>
    <row r="197" spans="1:71" s="1085" customFormat="1" ht="12" customHeight="1">
      <c r="A197" s="1331" t="s">
        <v>1077</v>
      </c>
      <c r="B197" s="2038">
        <v>1226</v>
      </c>
      <c r="C197" s="2038">
        <v>718</v>
      </c>
      <c r="D197" s="2038">
        <v>51</v>
      </c>
      <c r="F197" s="2054"/>
      <c r="G197" s="2054"/>
      <c r="H197" s="2054" t="s">
        <v>1012</v>
      </c>
      <c r="J197" s="1087"/>
      <c r="K197" s="1087"/>
      <c r="L197" s="1087"/>
      <c r="M197" s="1087"/>
      <c r="N197" s="1087"/>
      <c r="O197" s="1087"/>
      <c r="P197" s="1087"/>
      <c r="Q197" s="1087"/>
      <c r="R197" s="1087"/>
      <c r="S197" s="1087"/>
      <c r="T197" s="1087"/>
      <c r="U197" s="1087"/>
      <c r="V197" s="1087"/>
      <c r="W197" s="1087"/>
      <c r="X197" s="1087"/>
      <c r="Y197" s="1087"/>
      <c r="Z197" s="1087"/>
      <c r="AA197" s="1087"/>
      <c r="AB197" s="1087"/>
      <c r="AC197" s="1087"/>
      <c r="AD197" s="1087"/>
      <c r="AE197" s="1087"/>
      <c r="AF197" s="1087"/>
      <c r="AG197" s="1087"/>
      <c r="AH197" s="1087"/>
      <c r="AI197" s="1087"/>
      <c r="AJ197" s="1087"/>
      <c r="AK197" s="1087"/>
      <c r="AL197" s="1087"/>
      <c r="AM197" s="1087"/>
      <c r="AN197" s="1087"/>
      <c r="AO197" s="1087"/>
      <c r="AP197" s="1087"/>
      <c r="AQ197" s="1087"/>
      <c r="AR197" s="1087"/>
      <c r="AS197" s="1087"/>
      <c r="AT197" s="1087"/>
      <c r="AU197" s="1087"/>
      <c r="AV197" s="1087"/>
      <c r="AW197" s="1087"/>
      <c r="AX197" s="1087"/>
      <c r="AY197" s="1087"/>
      <c r="AZ197" s="1087"/>
      <c r="BA197" s="1087"/>
      <c r="BB197" s="1087"/>
      <c r="BC197" s="1087"/>
      <c r="BD197" s="1087"/>
      <c r="BE197" s="1087"/>
      <c r="BF197" s="1087"/>
      <c r="BG197" s="1087"/>
      <c r="BH197" s="1087"/>
      <c r="BI197" s="1087"/>
      <c r="BJ197" s="1087"/>
      <c r="BK197" s="1087"/>
      <c r="BL197" s="1087"/>
      <c r="BM197" s="1087"/>
      <c r="BN197" s="1087"/>
      <c r="BO197" s="1087"/>
      <c r="BP197" s="1087"/>
      <c r="BQ197" s="1087"/>
      <c r="BR197" s="1087"/>
      <c r="BS197" s="1087"/>
    </row>
    <row r="198" spans="1:71" s="1085" customFormat="1" ht="12" customHeight="1">
      <c r="A198" s="2037" t="s">
        <v>1078</v>
      </c>
      <c r="B198" s="2038">
        <v>1824</v>
      </c>
      <c r="C198" s="2038">
        <v>1184</v>
      </c>
      <c r="D198" s="2038">
        <v>53</v>
      </c>
      <c r="F198" s="2038"/>
      <c r="G198" s="2038"/>
      <c r="H198" s="2038" t="s">
        <v>1079</v>
      </c>
      <c r="J198" s="1087"/>
      <c r="K198" s="1087"/>
      <c r="L198" s="1087"/>
      <c r="M198" s="1087"/>
      <c r="N198" s="1087"/>
      <c r="O198" s="1087"/>
      <c r="P198" s="1087"/>
      <c r="Q198" s="1087"/>
      <c r="R198" s="1087"/>
      <c r="S198" s="1087"/>
      <c r="T198" s="1087"/>
      <c r="U198" s="1087"/>
      <c r="V198" s="1087"/>
      <c r="W198" s="1087"/>
      <c r="X198" s="1087"/>
      <c r="Y198" s="1087"/>
      <c r="Z198" s="1087"/>
      <c r="AA198" s="1087"/>
      <c r="AB198" s="1087"/>
      <c r="AC198" s="1087"/>
      <c r="AD198" s="1087"/>
      <c r="AE198" s="1087"/>
      <c r="AF198" s="1087"/>
      <c r="AG198" s="1087"/>
      <c r="AH198" s="1087"/>
      <c r="AI198" s="1087"/>
      <c r="AJ198" s="1087"/>
      <c r="AK198" s="1087"/>
      <c r="AL198" s="1087"/>
      <c r="AM198" s="1087"/>
      <c r="AN198" s="1087"/>
      <c r="AO198" s="1087"/>
      <c r="AP198" s="1087"/>
      <c r="AQ198" s="1087"/>
      <c r="AR198" s="1087"/>
      <c r="AS198" s="1087"/>
      <c r="AT198" s="1087"/>
      <c r="AU198" s="1087"/>
      <c r="AV198" s="1087"/>
      <c r="AW198" s="1087"/>
      <c r="AX198" s="1087"/>
      <c r="AY198" s="1087"/>
      <c r="AZ198" s="1087"/>
      <c r="BA198" s="1087"/>
      <c r="BB198" s="1087"/>
      <c r="BC198" s="1087"/>
      <c r="BD198" s="1087"/>
      <c r="BE198" s="1087"/>
      <c r="BF198" s="1087"/>
      <c r="BG198" s="1087"/>
      <c r="BH198" s="1087"/>
      <c r="BI198" s="1087"/>
      <c r="BJ198" s="1087"/>
      <c r="BK198" s="1087"/>
      <c r="BL198" s="1087"/>
      <c r="BM198" s="1087"/>
      <c r="BN198" s="1087"/>
      <c r="BO198" s="1087"/>
      <c r="BP198" s="1087"/>
      <c r="BQ198" s="1087"/>
      <c r="BR198" s="1087"/>
      <c r="BS198" s="1087"/>
    </row>
    <row r="199" spans="1:71" s="1085" customFormat="1" ht="12" customHeight="1">
      <c r="A199" s="2037" t="s">
        <v>1520</v>
      </c>
      <c r="B199" s="2038">
        <v>1511</v>
      </c>
      <c r="C199" s="2038">
        <v>1222</v>
      </c>
      <c r="D199" s="2045">
        <v>0</v>
      </c>
      <c r="F199" s="1321"/>
      <c r="G199" s="1321"/>
      <c r="H199" s="1321" t="s">
        <v>2042</v>
      </c>
      <c r="J199" s="1087"/>
      <c r="K199" s="1087"/>
      <c r="L199" s="1087"/>
      <c r="M199" s="1087"/>
      <c r="N199" s="1087"/>
      <c r="O199" s="1087"/>
      <c r="P199" s="1087"/>
      <c r="Q199" s="1087"/>
      <c r="R199" s="1087"/>
      <c r="S199" s="1087"/>
      <c r="T199" s="1087"/>
      <c r="U199" s="1087"/>
      <c r="V199" s="1087"/>
      <c r="W199" s="1087"/>
      <c r="X199" s="1087"/>
      <c r="Y199" s="1087"/>
      <c r="Z199" s="1087"/>
      <c r="AA199" s="1087"/>
      <c r="AB199" s="1087"/>
      <c r="AC199" s="1087"/>
      <c r="AD199" s="1087"/>
      <c r="AE199" s="1087"/>
      <c r="AF199" s="1087"/>
      <c r="AG199" s="1087"/>
      <c r="AH199" s="1087"/>
      <c r="AI199" s="1087"/>
      <c r="AJ199" s="1087"/>
      <c r="AK199" s="1087"/>
      <c r="AL199" s="1087"/>
      <c r="AM199" s="1087"/>
      <c r="AN199" s="1087"/>
      <c r="AO199" s="1087"/>
      <c r="AP199" s="1087"/>
      <c r="AQ199" s="1087"/>
      <c r="AR199" s="1087"/>
      <c r="AS199" s="1087"/>
      <c r="AT199" s="1087"/>
      <c r="AU199" s="1087"/>
      <c r="AV199" s="1087"/>
      <c r="AW199" s="1087"/>
      <c r="AX199" s="1087"/>
      <c r="AY199" s="1087"/>
      <c r="AZ199" s="1087"/>
      <c r="BA199" s="1087"/>
      <c r="BB199" s="1087"/>
      <c r="BC199" s="1087"/>
      <c r="BD199" s="1087"/>
      <c r="BE199" s="1087"/>
      <c r="BF199" s="1087"/>
      <c r="BG199" s="1087"/>
      <c r="BH199" s="1087"/>
      <c r="BI199" s="1087"/>
      <c r="BJ199" s="1087"/>
      <c r="BK199" s="1087"/>
      <c r="BL199" s="1087"/>
      <c r="BM199" s="1087"/>
      <c r="BN199" s="1087"/>
      <c r="BO199" s="1087"/>
      <c r="BP199" s="1087"/>
      <c r="BQ199" s="1087"/>
      <c r="BR199" s="1087"/>
      <c r="BS199" s="1087"/>
    </row>
    <row r="200" spans="1:71" s="1085" customFormat="1" ht="12" customHeight="1">
      <c r="A200" s="2037" t="s">
        <v>1080</v>
      </c>
      <c r="B200" s="1321">
        <v>405</v>
      </c>
      <c r="C200" s="2038">
        <v>238</v>
      </c>
      <c r="D200" s="2045">
        <v>0</v>
      </c>
      <c r="F200" s="1321"/>
      <c r="G200" s="1321"/>
      <c r="H200" s="1321" t="s">
        <v>1081</v>
      </c>
      <c r="J200" s="1087"/>
      <c r="K200" s="1087"/>
      <c r="L200" s="1087"/>
      <c r="M200" s="1087"/>
      <c r="N200" s="1087"/>
      <c r="O200" s="1087"/>
      <c r="P200" s="1087"/>
      <c r="Q200" s="1087"/>
      <c r="R200" s="1087"/>
      <c r="S200" s="1087"/>
      <c r="T200" s="1087"/>
      <c r="U200" s="1087"/>
      <c r="V200" s="1087"/>
      <c r="W200" s="1087"/>
      <c r="X200" s="1087"/>
      <c r="Y200" s="1087"/>
      <c r="Z200" s="1087"/>
      <c r="AA200" s="1087"/>
      <c r="AB200" s="1087"/>
      <c r="AC200" s="1087"/>
      <c r="AD200" s="1087"/>
      <c r="AE200" s="1087"/>
      <c r="AF200" s="1087"/>
      <c r="AG200" s="1087"/>
      <c r="AH200" s="1087"/>
      <c r="AI200" s="1087"/>
      <c r="AJ200" s="1087"/>
      <c r="AK200" s="1087"/>
      <c r="AL200" s="1087"/>
      <c r="AM200" s="1087"/>
      <c r="AN200" s="1087"/>
      <c r="AO200" s="1087"/>
      <c r="AP200" s="1087"/>
      <c r="AQ200" s="1087"/>
      <c r="AR200" s="1087"/>
      <c r="AS200" s="1087"/>
      <c r="AT200" s="1087"/>
      <c r="AU200" s="1087"/>
      <c r="AV200" s="1087"/>
      <c r="AW200" s="1087"/>
      <c r="AX200" s="1087"/>
      <c r="AY200" s="1087"/>
      <c r="AZ200" s="1087"/>
      <c r="BA200" s="1087"/>
      <c r="BB200" s="1087"/>
      <c r="BC200" s="1087"/>
      <c r="BD200" s="1087"/>
      <c r="BE200" s="1087"/>
      <c r="BF200" s="1087"/>
      <c r="BG200" s="1087"/>
      <c r="BH200" s="1087"/>
      <c r="BI200" s="1087"/>
      <c r="BJ200" s="1087"/>
      <c r="BK200" s="1087"/>
      <c r="BL200" s="1087"/>
      <c r="BM200" s="1087"/>
      <c r="BN200" s="1087"/>
      <c r="BO200" s="1087"/>
      <c r="BP200" s="1087"/>
      <c r="BQ200" s="1087"/>
      <c r="BR200" s="1087"/>
      <c r="BS200" s="1087"/>
    </row>
    <row r="201" spans="1:71" s="1085" customFormat="1" ht="12" customHeight="1">
      <c r="A201" s="2035" t="s">
        <v>1082</v>
      </c>
      <c r="B201" s="2036">
        <f>SUM(B202:B210)</f>
        <v>34395</v>
      </c>
      <c r="C201" s="2036">
        <f>SUM(C202:C210)</f>
        <v>18472</v>
      </c>
      <c r="D201" s="2061">
        <f>SUM(D202:D210)</f>
        <v>719</v>
      </c>
      <c r="E201" s="1091"/>
      <c r="F201" s="2061"/>
      <c r="G201" s="2061"/>
      <c r="H201" s="2061" t="s">
        <v>1083</v>
      </c>
      <c r="J201" s="1087"/>
      <c r="K201" s="1087"/>
      <c r="L201" s="1087"/>
      <c r="M201" s="1087"/>
      <c r="N201" s="1087"/>
      <c r="O201" s="1087"/>
      <c r="P201" s="1087"/>
      <c r="Q201" s="1087"/>
      <c r="R201" s="1087"/>
      <c r="S201" s="1087"/>
      <c r="T201" s="1087"/>
      <c r="U201" s="1087"/>
      <c r="V201" s="1087"/>
      <c r="W201" s="1087"/>
      <c r="X201" s="1087"/>
      <c r="Y201" s="1087"/>
      <c r="Z201" s="1087"/>
      <c r="AA201" s="1087"/>
      <c r="AB201" s="1087"/>
      <c r="AC201" s="1087"/>
      <c r="AD201" s="1087"/>
      <c r="AE201" s="1087"/>
      <c r="AF201" s="1087"/>
      <c r="AG201" s="1087"/>
      <c r="AH201" s="1087"/>
      <c r="AI201" s="1087"/>
      <c r="AJ201" s="1087"/>
      <c r="AK201" s="1087"/>
      <c r="AL201" s="1087"/>
      <c r="AM201" s="1087"/>
      <c r="AN201" s="1087"/>
      <c r="AO201" s="1087"/>
      <c r="AP201" s="1087"/>
      <c r="AQ201" s="1087"/>
      <c r="AR201" s="1087"/>
      <c r="AS201" s="1087"/>
      <c r="AT201" s="1087"/>
      <c r="AU201" s="1087"/>
      <c r="AV201" s="1087"/>
      <c r="AW201" s="1087"/>
      <c r="AX201" s="1087"/>
      <c r="AY201" s="1087"/>
      <c r="AZ201" s="1087"/>
      <c r="BA201" s="1087"/>
      <c r="BB201" s="1087"/>
      <c r="BC201" s="1087"/>
      <c r="BD201" s="1087"/>
      <c r="BE201" s="1087"/>
      <c r="BF201" s="1087"/>
      <c r="BG201" s="1087"/>
      <c r="BH201" s="1087"/>
      <c r="BI201" s="1087"/>
      <c r="BJ201" s="1087"/>
      <c r="BK201" s="1087"/>
      <c r="BL201" s="1087"/>
      <c r="BM201" s="1087"/>
      <c r="BN201" s="1087"/>
      <c r="BO201" s="1087"/>
      <c r="BP201" s="1087"/>
      <c r="BQ201" s="1087"/>
      <c r="BR201" s="1087"/>
      <c r="BS201" s="1087"/>
    </row>
    <row r="202" spans="1:71" s="1085" customFormat="1" ht="12" customHeight="1">
      <c r="A202" s="2052" t="s">
        <v>2043</v>
      </c>
      <c r="B202" s="2038">
        <v>16748</v>
      </c>
      <c r="C202" s="2038">
        <v>7797</v>
      </c>
      <c r="D202" s="2038">
        <v>123</v>
      </c>
      <c r="F202" s="2055"/>
      <c r="G202" s="2055"/>
      <c r="H202" s="2055" t="s">
        <v>2351</v>
      </c>
      <c r="J202" s="1087"/>
      <c r="K202" s="1087"/>
      <c r="L202" s="1087"/>
      <c r="M202" s="1087"/>
      <c r="N202" s="1087"/>
      <c r="O202" s="1087"/>
      <c r="P202" s="1087"/>
      <c r="Q202" s="1087"/>
      <c r="R202" s="1087"/>
      <c r="S202" s="1087"/>
      <c r="T202" s="1087"/>
      <c r="U202" s="1087"/>
      <c r="V202" s="1087"/>
      <c r="W202" s="1087"/>
      <c r="X202" s="1087"/>
      <c r="Y202" s="1087"/>
      <c r="Z202" s="1087"/>
      <c r="AA202" s="1087"/>
      <c r="AB202" s="1087"/>
      <c r="AC202" s="1087"/>
      <c r="AD202" s="1087"/>
      <c r="AE202" s="1087"/>
      <c r="AF202" s="1087"/>
      <c r="AG202" s="1087"/>
      <c r="AH202" s="1087"/>
      <c r="AI202" s="1087"/>
      <c r="AJ202" s="1087"/>
      <c r="AK202" s="1087"/>
      <c r="AL202" s="1087"/>
      <c r="AM202" s="1087"/>
      <c r="AN202" s="1087"/>
      <c r="AO202" s="1087"/>
      <c r="AP202" s="1087"/>
      <c r="AQ202" s="1087"/>
      <c r="AR202" s="1087"/>
      <c r="AS202" s="1087"/>
      <c r="AT202" s="1087"/>
      <c r="AU202" s="1087"/>
      <c r="AV202" s="1087"/>
      <c r="AW202" s="1087"/>
      <c r="AX202" s="1087"/>
      <c r="AY202" s="1087"/>
      <c r="AZ202" s="1087"/>
      <c r="BA202" s="1087"/>
      <c r="BB202" s="1087"/>
      <c r="BC202" s="1087"/>
      <c r="BD202" s="1087"/>
      <c r="BE202" s="1087"/>
      <c r="BF202" s="1087"/>
      <c r="BG202" s="1087"/>
      <c r="BH202" s="1087"/>
      <c r="BI202" s="1087"/>
      <c r="BJ202" s="1087"/>
      <c r="BK202" s="1087"/>
      <c r="BL202" s="1087"/>
      <c r="BM202" s="1087"/>
      <c r="BN202" s="1087"/>
      <c r="BO202" s="1087"/>
      <c r="BP202" s="1087"/>
      <c r="BQ202" s="1087"/>
      <c r="BR202" s="1087"/>
      <c r="BS202" s="1087"/>
    </row>
    <row r="203" spans="1:71" s="1085" customFormat="1" ht="12" customHeight="1">
      <c r="A203" s="2052" t="s">
        <v>2044</v>
      </c>
      <c r="B203" s="2038">
        <v>6736</v>
      </c>
      <c r="C203" s="2038">
        <v>4049</v>
      </c>
      <c r="D203" s="2038">
        <v>172</v>
      </c>
      <c r="F203" s="2055"/>
      <c r="G203" s="2055"/>
      <c r="H203" s="2055" t="s">
        <v>2585</v>
      </c>
      <c r="J203" s="1087"/>
      <c r="K203" s="1087"/>
      <c r="L203" s="1087"/>
      <c r="M203" s="1087"/>
      <c r="N203" s="1087"/>
      <c r="O203" s="1087"/>
      <c r="P203" s="1087"/>
      <c r="Q203" s="1087"/>
      <c r="R203" s="1087"/>
      <c r="S203" s="1087"/>
      <c r="T203" s="1087"/>
      <c r="U203" s="1087"/>
      <c r="V203" s="1087"/>
      <c r="W203" s="1087"/>
      <c r="X203" s="1087"/>
      <c r="Y203" s="1087"/>
      <c r="Z203" s="1087"/>
      <c r="AA203" s="1087"/>
      <c r="AB203" s="1087"/>
      <c r="AC203" s="1087"/>
      <c r="AD203" s="1087"/>
      <c r="AE203" s="1087"/>
      <c r="AF203" s="1087"/>
      <c r="AG203" s="1087"/>
      <c r="AH203" s="1087"/>
      <c r="AI203" s="1087"/>
      <c r="AJ203" s="1087"/>
      <c r="AK203" s="1087"/>
      <c r="AL203" s="1087"/>
      <c r="AM203" s="1087"/>
      <c r="AN203" s="1087"/>
      <c r="AO203" s="1087"/>
      <c r="AP203" s="1087"/>
      <c r="AQ203" s="1087"/>
      <c r="AR203" s="1087"/>
      <c r="AS203" s="1087"/>
      <c r="AT203" s="1087"/>
      <c r="AU203" s="1087"/>
      <c r="AV203" s="1087"/>
      <c r="AW203" s="1087"/>
      <c r="AX203" s="1087"/>
      <c r="AY203" s="1087"/>
      <c r="AZ203" s="1087"/>
      <c r="BA203" s="1087"/>
      <c r="BB203" s="1087"/>
      <c r="BC203" s="1087"/>
      <c r="BD203" s="1087"/>
      <c r="BE203" s="1087"/>
      <c r="BF203" s="1087"/>
      <c r="BG203" s="1087"/>
      <c r="BH203" s="1087"/>
      <c r="BI203" s="1087"/>
      <c r="BJ203" s="1087"/>
      <c r="BK203" s="1087"/>
      <c r="BL203" s="1087"/>
      <c r="BM203" s="1087"/>
      <c r="BN203" s="1087"/>
      <c r="BO203" s="1087"/>
      <c r="BP203" s="1087"/>
      <c r="BQ203" s="1087"/>
      <c r="BR203" s="1087"/>
      <c r="BS203" s="1087"/>
    </row>
    <row r="204" spans="1:71" s="1085" customFormat="1" ht="12" customHeight="1">
      <c r="A204" s="2052" t="s">
        <v>2046</v>
      </c>
      <c r="B204" s="2038">
        <v>336</v>
      </c>
      <c r="C204" s="2038">
        <v>221</v>
      </c>
      <c r="D204" s="2045">
        <v>0</v>
      </c>
      <c r="F204" s="2054"/>
      <c r="G204" s="2054"/>
      <c r="H204" s="2062" t="s">
        <v>2047</v>
      </c>
      <c r="J204" s="1087"/>
      <c r="K204" s="1087"/>
      <c r="L204" s="1087"/>
      <c r="M204" s="1087"/>
      <c r="N204" s="1087"/>
      <c r="O204" s="1087"/>
      <c r="P204" s="1087"/>
      <c r="Q204" s="1087"/>
      <c r="R204" s="1087"/>
      <c r="S204" s="1087"/>
      <c r="T204" s="1087"/>
      <c r="U204" s="1087"/>
      <c r="V204" s="1087"/>
      <c r="W204" s="1087"/>
      <c r="X204" s="1087"/>
      <c r="Y204" s="1087"/>
      <c r="Z204" s="1087"/>
      <c r="AA204" s="1087"/>
      <c r="AB204" s="1087"/>
      <c r="AC204" s="1087"/>
      <c r="AD204" s="1087"/>
      <c r="AE204" s="1087"/>
      <c r="AF204" s="1087"/>
      <c r="AG204" s="1087"/>
      <c r="AH204" s="1087"/>
      <c r="AI204" s="1087"/>
      <c r="AJ204" s="1087"/>
      <c r="AK204" s="1087"/>
      <c r="AL204" s="1087"/>
      <c r="AM204" s="1087"/>
      <c r="AN204" s="1087"/>
      <c r="AO204" s="1087"/>
      <c r="AP204" s="1087"/>
      <c r="AQ204" s="1087"/>
      <c r="AR204" s="1087"/>
      <c r="AS204" s="1087"/>
      <c r="AT204" s="1087"/>
      <c r="AU204" s="1087"/>
      <c r="AV204" s="1087"/>
      <c r="AW204" s="1087"/>
      <c r="AX204" s="1087"/>
      <c r="AY204" s="1087"/>
      <c r="AZ204" s="1087"/>
      <c r="BA204" s="1087"/>
      <c r="BB204" s="1087"/>
      <c r="BC204" s="1087"/>
      <c r="BD204" s="1087"/>
      <c r="BE204" s="1087"/>
      <c r="BF204" s="1087"/>
      <c r="BG204" s="1087"/>
      <c r="BH204" s="1087"/>
      <c r="BI204" s="1087"/>
      <c r="BJ204" s="1087"/>
      <c r="BK204" s="1087"/>
      <c r="BL204" s="1087"/>
      <c r="BM204" s="1087"/>
      <c r="BN204" s="1087"/>
      <c r="BO204" s="1087"/>
      <c r="BP204" s="1087"/>
      <c r="BQ204" s="1087"/>
      <c r="BR204" s="1087"/>
      <c r="BS204" s="1087"/>
    </row>
    <row r="205" spans="1:71" s="1085" customFormat="1" ht="12" customHeight="1">
      <c r="A205" s="2052" t="s">
        <v>2045</v>
      </c>
      <c r="B205" s="2038">
        <v>4303</v>
      </c>
      <c r="C205" s="2038">
        <v>2478</v>
      </c>
      <c r="D205" s="2038">
        <v>258</v>
      </c>
      <c r="F205" s="2054"/>
      <c r="G205" s="2054"/>
      <c r="H205" s="2054" t="s">
        <v>1007</v>
      </c>
      <c r="J205" s="1087"/>
      <c r="K205" s="1087"/>
      <c r="L205" s="1087"/>
      <c r="M205" s="1087"/>
      <c r="N205" s="1087"/>
      <c r="O205" s="1087"/>
      <c r="P205" s="1087"/>
      <c r="Q205" s="1087"/>
      <c r="R205" s="1087"/>
      <c r="S205" s="1087"/>
      <c r="T205" s="1087"/>
      <c r="U205" s="1087"/>
      <c r="V205" s="1087"/>
      <c r="W205" s="1087"/>
      <c r="X205" s="1087"/>
      <c r="Y205" s="1087"/>
      <c r="Z205" s="1087"/>
      <c r="AA205" s="1087"/>
      <c r="AB205" s="1087"/>
      <c r="AC205" s="1087"/>
      <c r="AD205" s="1087"/>
      <c r="AE205" s="1087"/>
      <c r="AF205" s="1087"/>
      <c r="AG205" s="1087"/>
      <c r="AH205" s="1087"/>
      <c r="AI205" s="1087"/>
      <c r="AJ205" s="1087"/>
      <c r="AK205" s="1087"/>
      <c r="AL205" s="1087"/>
      <c r="AM205" s="1087"/>
      <c r="AN205" s="1087"/>
      <c r="AO205" s="1087"/>
      <c r="AP205" s="1087"/>
      <c r="AQ205" s="1087"/>
      <c r="AR205" s="1087"/>
      <c r="AS205" s="1087"/>
      <c r="AT205" s="1087"/>
      <c r="AU205" s="1087"/>
      <c r="AV205" s="1087"/>
      <c r="AW205" s="1087"/>
      <c r="AX205" s="1087"/>
      <c r="AY205" s="1087"/>
      <c r="AZ205" s="1087"/>
      <c r="BA205" s="1087"/>
      <c r="BB205" s="1087"/>
      <c r="BC205" s="1087"/>
      <c r="BD205" s="1087"/>
      <c r="BE205" s="1087"/>
      <c r="BF205" s="1087"/>
      <c r="BG205" s="1087"/>
      <c r="BH205" s="1087"/>
      <c r="BI205" s="1087"/>
      <c r="BJ205" s="1087"/>
      <c r="BK205" s="1087"/>
      <c r="BL205" s="1087"/>
      <c r="BM205" s="1087"/>
      <c r="BN205" s="1087"/>
      <c r="BO205" s="1087"/>
      <c r="BP205" s="1087"/>
      <c r="BQ205" s="1087"/>
      <c r="BR205" s="1087"/>
      <c r="BS205" s="1087"/>
    </row>
    <row r="206" spans="1:71" s="1085" customFormat="1" ht="12" customHeight="1">
      <c r="A206" s="2037" t="s">
        <v>1786</v>
      </c>
      <c r="B206" s="2038">
        <v>719</v>
      </c>
      <c r="C206" s="2038">
        <v>356</v>
      </c>
      <c r="D206" s="2038">
        <v>11</v>
      </c>
      <c r="F206" s="2038"/>
      <c r="G206" s="2038"/>
      <c r="H206" s="2038" t="s">
        <v>2049</v>
      </c>
      <c r="J206" s="1087"/>
      <c r="K206" s="1087"/>
      <c r="L206" s="1087"/>
      <c r="M206" s="1087"/>
      <c r="N206" s="1087"/>
      <c r="O206" s="1087"/>
      <c r="P206" s="1087"/>
      <c r="Q206" s="1087"/>
      <c r="R206" s="1087"/>
      <c r="S206" s="1087"/>
      <c r="T206" s="1087"/>
      <c r="U206" s="1087"/>
      <c r="V206" s="1087"/>
      <c r="W206" s="1087"/>
      <c r="X206" s="1087"/>
      <c r="Y206" s="1087"/>
      <c r="Z206" s="1087"/>
      <c r="AA206" s="1087"/>
      <c r="AB206" s="1087"/>
      <c r="AC206" s="1087"/>
      <c r="AD206" s="1087"/>
      <c r="AE206" s="1087"/>
      <c r="AF206" s="1087"/>
      <c r="AG206" s="1087"/>
      <c r="AH206" s="1087"/>
      <c r="AI206" s="1087"/>
      <c r="AJ206" s="1087"/>
      <c r="AK206" s="1087"/>
      <c r="AL206" s="1087"/>
      <c r="AM206" s="1087"/>
      <c r="AN206" s="1087"/>
      <c r="AO206" s="1087"/>
      <c r="AP206" s="1087"/>
      <c r="AQ206" s="1087"/>
      <c r="AR206" s="1087"/>
      <c r="AS206" s="1087"/>
      <c r="AT206" s="1087"/>
      <c r="AU206" s="1087"/>
      <c r="AV206" s="1087"/>
      <c r="AW206" s="1087"/>
      <c r="AX206" s="1087"/>
      <c r="AY206" s="1087"/>
      <c r="AZ206" s="1087"/>
      <c r="BA206" s="1087"/>
      <c r="BB206" s="1087"/>
      <c r="BC206" s="1087"/>
      <c r="BD206" s="1087"/>
      <c r="BE206" s="1087"/>
      <c r="BF206" s="1087"/>
      <c r="BG206" s="1087"/>
      <c r="BH206" s="1087"/>
      <c r="BI206" s="1087"/>
      <c r="BJ206" s="1087"/>
      <c r="BK206" s="1087"/>
      <c r="BL206" s="1087"/>
      <c r="BM206" s="1087"/>
      <c r="BN206" s="1087"/>
      <c r="BO206" s="1087"/>
      <c r="BP206" s="1087"/>
      <c r="BQ206" s="1087"/>
      <c r="BR206" s="1087"/>
      <c r="BS206" s="1087"/>
    </row>
    <row r="207" spans="1:71" s="1085" customFormat="1" ht="12" customHeight="1">
      <c r="A207" s="2037" t="s">
        <v>2048</v>
      </c>
      <c r="B207" s="2038">
        <v>2995</v>
      </c>
      <c r="C207" s="2038">
        <v>1743</v>
      </c>
      <c r="D207" s="2038">
        <v>104</v>
      </c>
      <c r="F207" s="2054"/>
      <c r="G207" s="2054"/>
      <c r="H207" s="2054" t="s">
        <v>1785</v>
      </c>
      <c r="J207" s="1087"/>
      <c r="K207" s="1087"/>
      <c r="L207" s="1087"/>
      <c r="M207" s="1087"/>
      <c r="N207" s="1087"/>
      <c r="O207" s="1087"/>
      <c r="P207" s="1087"/>
      <c r="Q207" s="1087"/>
      <c r="R207" s="1087"/>
      <c r="S207" s="1087"/>
      <c r="T207" s="1087"/>
      <c r="U207" s="1087"/>
      <c r="V207" s="1087"/>
      <c r="W207" s="1087"/>
      <c r="X207" s="1087"/>
      <c r="Y207" s="1087"/>
      <c r="Z207" s="1087"/>
      <c r="AA207" s="1087"/>
      <c r="AB207" s="1087"/>
      <c r="AC207" s="1087"/>
      <c r="AD207" s="1087"/>
      <c r="AE207" s="1087"/>
      <c r="AF207" s="1087"/>
      <c r="AG207" s="1087"/>
      <c r="AH207" s="1087"/>
      <c r="AI207" s="1087"/>
      <c r="AJ207" s="1087"/>
      <c r="AK207" s="1087"/>
      <c r="AL207" s="1087"/>
      <c r="AM207" s="1087"/>
      <c r="AN207" s="1087"/>
      <c r="AO207" s="1087"/>
      <c r="AP207" s="1087"/>
      <c r="AQ207" s="1087"/>
      <c r="AR207" s="1087"/>
      <c r="AS207" s="1087"/>
      <c r="AT207" s="1087"/>
      <c r="AU207" s="1087"/>
      <c r="AV207" s="1087"/>
      <c r="AW207" s="1087"/>
      <c r="AX207" s="1087"/>
      <c r="AY207" s="1087"/>
      <c r="AZ207" s="1087"/>
      <c r="BA207" s="1087"/>
      <c r="BB207" s="1087"/>
      <c r="BC207" s="1087"/>
      <c r="BD207" s="1087"/>
      <c r="BE207" s="1087"/>
      <c r="BF207" s="1087"/>
      <c r="BG207" s="1087"/>
      <c r="BH207" s="1087"/>
      <c r="BI207" s="1087"/>
      <c r="BJ207" s="1087"/>
      <c r="BK207" s="1087"/>
      <c r="BL207" s="1087"/>
      <c r="BM207" s="1087"/>
      <c r="BN207" s="1087"/>
      <c r="BO207" s="1087"/>
      <c r="BP207" s="1087"/>
      <c r="BQ207" s="1087"/>
      <c r="BR207" s="1087"/>
      <c r="BS207" s="1087"/>
    </row>
    <row r="208" spans="1:71" s="1085" customFormat="1">
      <c r="A208" s="2037" t="s">
        <v>2587</v>
      </c>
      <c r="B208" s="2064">
        <v>1538</v>
      </c>
      <c r="C208" s="2038">
        <v>1185</v>
      </c>
      <c r="D208" s="2045">
        <v>0</v>
      </c>
      <c r="F208" s="2065"/>
      <c r="G208" s="2065"/>
      <c r="H208" s="2065" t="s">
        <v>2588</v>
      </c>
      <c r="J208" s="1087"/>
      <c r="K208" s="1087"/>
      <c r="L208" s="1087"/>
      <c r="M208" s="1087"/>
      <c r="N208" s="1087"/>
      <c r="O208" s="1087"/>
      <c r="P208" s="1087"/>
      <c r="Q208" s="1087"/>
      <c r="R208" s="1087"/>
      <c r="S208" s="1087"/>
      <c r="T208" s="1087"/>
      <c r="U208" s="1087"/>
      <c r="V208" s="1087"/>
      <c r="W208" s="1087"/>
      <c r="X208" s="1087"/>
      <c r="Y208" s="1087"/>
      <c r="Z208" s="1087"/>
      <c r="AA208" s="1087"/>
      <c r="AB208" s="1087"/>
      <c r="AC208" s="1087"/>
      <c r="AD208" s="1087"/>
      <c r="AE208" s="1087"/>
      <c r="AF208" s="1087"/>
      <c r="AG208" s="1087"/>
      <c r="AH208" s="1087"/>
      <c r="AI208" s="1087"/>
      <c r="AJ208" s="1087"/>
      <c r="AK208" s="1087"/>
      <c r="AL208" s="1087"/>
      <c r="AM208" s="1087"/>
      <c r="AN208" s="1087"/>
      <c r="AO208" s="1087"/>
      <c r="AP208" s="1087"/>
      <c r="AQ208" s="1087"/>
      <c r="AR208" s="1087"/>
      <c r="AS208" s="1087"/>
      <c r="AT208" s="1087"/>
      <c r="AU208" s="1087"/>
      <c r="AV208" s="1087"/>
      <c r="AW208" s="1087"/>
      <c r="AX208" s="1087"/>
      <c r="AY208" s="1087"/>
      <c r="AZ208" s="1087"/>
      <c r="BA208" s="1087"/>
      <c r="BB208" s="1087"/>
      <c r="BC208" s="1087"/>
      <c r="BD208" s="1087"/>
      <c r="BE208" s="1087"/>
      <c r="BF208" s="1087"/>
      <c r="BG208" s="1087"/>
      <c r="BH208" s="1087"/>
      <c r="BI208" s="1087"/>
      <c r="BJ208" s="1087"/>
      <c r="BK208" s="1087"/>
      <c r="BL208" s="1087"/>
      <c r="BM208" s="1087"/>
      <c r="BN208" s="1087"/>
      <c r="BO208" s="1087"/>
      <c r="BP208" s="1087"/>
      <c r="BQ208" s="1087"/>
      <c r="BR208" s="1087"/>
      <c r="BS208" s="1087"/>
    </row>
    <row r="209" spans="1:71" s="1085" customFormat="1" ht="12" customHeight="1">
      <c r="A209" s="2037" t="s">
        <v>2050</v>
      </c>
      <c r="B209" s="2038">
        <v>621</v>
      </c>
      <c r="C209" s="2038">
        <v>460</v>
      </c>
      <c r="D209" s="2038">
        <v>51</v>
      </c>
      <c r="F209" s="2038"/>
      <c r="G209" s="2038"/>
      <c r="H209" s="2038" t="s">
        <v>2586</v>
      </c>
      <c r="J209" s="1087"/>
      <c r="K209" s="1087"/>
      <c r="L209" s="1087"/>
      <c r="M209" s="1087"/>
      <c r="N209" s="1087"/>
      <c r="O209" s="1087"/>
      <c r="P209" s="1087"/>
      <c r="Q209" s="1087"/>
      <c r="R209" s="1087"/>
      <c r="S209" s="1087"/>
      <c r="T209" s="1087"/>
      <c r="U209" s="1087"/>
      <c r="V209" s="1087"/>
      <c r="W209" s="1087"/>
      <c r="X209" s="1087"/>
      <c r="Y209" s="1087"/>
      <c r="Z209" s="1087"/>
      <c r="AA209" s="1087"/>
      <c r="AB209" s="1087"/>
      <c r="AC209" s="1087"/>
      <c r="AD209" s="1087"/>
      <c r="AE209" s="1087"/>
      <c r="AF209" s="1087"/>
      <c r="AG209" s="1087"/>
      <c r="AH209" s="1087"/>
      <c r="AI209" s="1087"/>
      <c r="AJ209" s="1087"/>
      <c r="AK209" s="1087"/>
      <c r="AL209" s="1087"/>
      <c r="AM209" s="1087"/>
      <c r="AN209" s="1087"/>
      <c r="AO209" s="1087"/>
      <c r="AP209" s="1087"/>
      <c r="AQ209" s="1087"/>
      <c r="AR209" s="1087"/>
      <c r="AS209" s="1087"/>
      <c r="AT209" s="1087"/>
      <c r="AU209" s="1087"/>
      <c r="AV209" s="1087"/>
      <c r="AW209" s="1087"/>
      <c r="AX209" s="1087"/>
      <c r="AY209" s="1087"/>
      <c r="AZ209" s="1087"/>
      <c r="BA209" s="1087"/>
      <c r="BB209" s="1087"/>
      <c r="BC209" s="1087"/>
      <c r="BD209" s="1087"/>
      <c r="BE209" s="1087"/>
      <c r="BF209" s="1087"/>
      <c r="BG209" s="1087"/>
      <c r="BH209" s="1087"/>
      <c r="BI209" s="1087"/>
      <c r="BJ209" s="1087"/>
      <c r="BK209" s="1087"/>
      <c r="BL209" s="1087"/>
      <c r="BM209" s="1087"/>
      <c r="BN209" s="1087"/>
      <c r="BO209" s="1087"/>
      <c r="BP209" s="1087"/>
      <c r="BQ209" s="1087"/>
      <c r="BR209" s="1087"/>
      <c r="BS209" s="1087"/>
    </row>
    <row r="210" spans="1:71" s="1085" customFormat="1" ht="12" customHeight="1">
      <c r="A210" s="2037" t="s">
        <v>2051</v>
      </c>
      <c r="B210" s="2063">
        <v>399</v>
      </c>
      <c r="C210" s="2038">
        <v>183</v>
      </c>
      <c r="D210" s="2045">
        <v>0</v>
      </c>
      <c r="F210" s="2063"/>
      <c r="G210" s="2063"/>
      <c r="H210" s="2063" t="s">
        <v>1084</v>
      </c>
      <c r="J210" s="1087"/>
      <c r="K210" s="1087"/>
      <c r="L210" s="1087"/>
      <c r="M210" s="1087"/>
      <c r="N210" s="1087"/>
      <c r="O210" s="1087"/>
      <c r="P210" s="1087"/>
      <c r="Q210" s="1087"/>
      <c r="R210" s="1087"/>
      <c r="S210" s="1087"/>
      <c r="T210" s="1087"/>
      <c r="U210" s="1087"/>
      <c r="V210" s="1087"/>
      <c r="W210" s="1087"/>
      <c r="X210" s="1087"/>
      <c r="Y210" s="1087"/>
      <c r="Z210" s="1087"/>
      <c r="AA210" s="1087"/>
      <c r="AB210" s="1087"/>
      <c r="AC210" s="1087"/>
      <c r="AD210" s="1087"/>
      <c r="AE210" s="1087"/>
      <c r="AF210" s="1087"/>
      <c r="AG210" s="1087"/>
      <c r="AH210" s="1087"/>
      <c r="AI210" s="1087"/>
      <c r="AJ210" s="1087"/>
      <c r="AK210" s="1087"/>
      <c r="AL210" s="1087"/>
      <c r="AM210" s="1087"/>
      <c r="AN210" s="1087"/>
      <c r="AO210" s="1087"/>
      <c r="AP210" s="1087"/>
      <c r="AQ210" s="1087"/>
      <c r="AR210" s="1087"/>
      <c r="AS210" s="1087"/>
      <c r="AT210" s="1087"/>
      <c r="AU210" s="1087"/>
      <c r="AV210" s="1087"/>
      <c r="AW210" s="1087"/>
      <c r="AX210" s="1087"/>
      <c r="AY210" s="1087"/>
      <c r="AZ210" s="1087"/>
      <c r="BA210" s="1087"/>
      <c r="BB210" s="1087"/>
      <c r="BC210" s="1087"/>
      <c r="BD210" s="1087"/>
      <c r="BE210" s="1087"/>
      <c r="BF210" s="1087"/>
      <c r="BG210" s="1087"/>
      <c r="BH210" s="1087"/>
      <c r="BI210" s="1087"/>
      <c r="BJ210" s="1087"/>
      <c r="BK210" s="1087"/>
      <c r="BL210" s="1087"/>
      <c r="BM210" s="1087"/>
      <c r="BN210" s="1087"/>
      <c r="BO210" s="1087"/>
      <c r="BP210" s="1087"/>
      <c r="BQ210" s="1087"/>
      <c r="BR210" s="1087"/>
      <c r="BS210" s="1087"/>
    </row>
    <row r="211" spans="1:71" s="1085" customFormat="1" ht="14.25">
      <c r="A211" s="2066" t="s">
        <v>1085</v>
      </c>
      <c r="B211" s="2036">
        <f>B201+B191+B166+B154+B134+B121+B102+B77+B57+B44+B29+B11</f>
        <v>1106225</v>
      </c>
      <c r="C211" s="2036">
        <f>C201+C191+C166+C154+C134+C121+C102+C77+C57+C44+C29+C11</f>
        <v>609504</v>
      </c>
      <c r="D211" s="2036">
        <f>D201+D191+D166+D154+D134+D121+D102+D77+D57+D44+D29+D11</f>
        <v>14669</v>
      </c>
      <c r="E211" s="1091"/>
      <c r="F211" s="1046"/>
      <c r="G211" s="1046"/>
      <c r="H211" s="2083" t="s">
        <v>1086</v>
      </c>
      <c r="J211" s="1087"/>
      <c r="K211" s="1087"/>
      <c r="L211" s="1087"/>
      <c r="M211" s="1087"/>
      <c r="N211" s="1087"/>
      <c r="O211" s="1087"/>
      <c r="P211" s="1087"/>
      <c r="Q211" s="1087"/>
      <c r="R211" s="1087"/>
      <c r="S211" s="1087"/>
      <c r="T211" s="1087"/>
      <c r="U211" s="1087"/>
      <c r="V211" s="1087"/>
      <c r="W211" s="1087"/>
      <c r="X211" s="1087"/>
      <c r="Y211" s="1087"/>
      <c r="Z211" s="1087"/>
      <c r="AA211" s="1087"/>
      <c r="AB211" s="1087"/>
      <c r="AC211" s="1087"/>
      <c r="AD211" s="1087"/>
      <c r="AE211" s="1087"/>
      <c r="AF211" s="1087"/>
      <c r="AG211" s="1087"/>
      <c r="AH211" s="1087"/>
      <c r="AI211" s="1087"/>
      <c r="AJ211" s="1087"/>
      <c r="AK211" s="1087"/>
      <c r="AL211" s="1087"/>
      <c r="AM211" s="1087"/>
      <c r="AN211" s="1087"/>
      <c r="AO211" s="1087"/>
      <c r="AP211" s="1087"/>
      <c r="AQ211" s="1087"/>
      <c r="AR211" s="1087"/>
      <c r="AS211" s="1087"/>
      <c r="AT211" s="1087"/>
      <c r="AU211" s="1087"/>
      <c r="AV211" s="1087"/>
      <c r="AW211" s="1087"/>
      <c r="AX211" s="1087"/>
      <c r="AY211" s="1087"/>
      <c r="AZ211" s="1087"/>
      <c r="BA211" s="1087"/>
      <c r="BB211" s="1087"/>
      <c r="BC211" s="1087"/>
      <c r="BD211" s="1087"/>
      <c r="BE211" s="1087"/>
      <c r="BF211" s="1087"/>
      <c r="BG211" s="1087"/>
      <c r="BH211" s="1087"/>
      <c r="BI211" s="1087"/>
      <c r="BJ211" s="1087"/>
      <c r="BK211" s="1087"/>
      <c r="BL211" s="1087"/>
      <c r="BM211" s="1087"/>
      <c r="BN211" s="1087"/>
      <c r="BO211" s="1087"/>
      <c r="BP211" s="1087"/>
      <c r="BQ211" s="1087"/>
      <c r="BR211" s="1087"/>
      <c r="BS211" s="1087"/>
    </row>
    <row r="212" spans="1:71" s="1085" customFormat="1">
      <c r="A212" s="1091"/>
      <c r="B212" s="1091"/>
      <c r="C212" s="1091"/>
      <c r="D212" s="1091"/>
      <c r="E212" s="1091"/>
      <c r="F212" s="1091"/>
      <c r="G212" s="1091"/>
      <c r="H212" s="1091"/>
      <c r="J212" s="1087"/>
      <c r="K212" s="1087"/>
      <c r="L212" s="1087"/>
      <c r="M212" s="1087"/>
      <c r="N212" s="1087"/>
      <c r="O212" s="1087"/>
      <c r="P212" s="1087"/>
      <c r="Q212" s="1087"/>
      <c r="R212" s="1087"/>
      <c r="S212" s="1087"/>
      <c r="T212" s="1087"/>
      <c r="U212" s="1087"/>
      <c r="V212" s="1087"/>
      <c r="W212" s="1087"/>
      <c r="X212" s="1087"/>
      <c r="Y212" s="1087"/>
      <c r="Z212" s="1087"/>
      <c r="AA212" s="1087"/>
      <c r="AB212" s="1087"/>
      <c r="AC212" s="1087"/>
      <c r="AD212" s="1087"/>
      <c r="AE212" s="1087"/>
      <c r="AF212" s="1087"/>
      <c r="AG212" s="1087"/>
      <c r="AH212" s="1087"/>
      <c r="AI212" s="1087"/>
      <c r="AJ212" s="1087"/>
      <c r="AK212" s="1087"/>
      <c r="AL212" s="1087"/>
      <c r="AM212" s="1087"/>
      <c r="AN212" s="1087"/>
      <c r="AO212" s="1087"/>
      <c r="AP212" s="1087"/>
      <c r="AQ212" s="1087"/>
      <c r="AR212" s="1087"/>
      <c r="AS212" s="1087"/>
      <c r="AT212" s="1087"/>
      <c r="AU212" s="1087"/>
      <c r="AV212" s="1087"/>
      <c r="AW212" s="1087"/>
      <c r="AX212" s="1087"/>
      <c r="AY212" s="1087"/>
      <c r="AZ212" s="1087"/>
      <c r="BA212" s="1087"/>
      <c r="BB212" s="1087"/>
      <c r="BC212" s="1087"/>
      <c r="BD212" s="1087"/>
      <c r="BE212" s="1087"/>
      <c r="BF212" s="1087"/>
      <c r="BG212" s="1087"/>
      <c r="BH212" s="1087"/>
      <c r="BI212" s="1087"/>
      <c r="BJ212" s="1087"/>
      <c r="BK212" s="1087"/>
      <c r="BL212" s="1087"/>
      <c r="BM212" s="1087"/>
      <c r="BN212" s="1087"/>
      <c r="BO212" s="1087"/>
      <c r="BP212" s="1087"/>
      <c r="BQ212" s="1087"/>
      <c r="BR212" s="1087"/>
      <c r="BS212" s="1087"/>
    </row>
    <row r="213" spans="1:71" s="1085" customFormat="1" ht="15.75" customHeight="1">
      <c r="A213" s="1868"/>
      <c r="B213" s="2067"/>
      <c r="C213" s="2067"/>
      <c r="D213" s="2067"/>
      <c r="E213" s="1029"/>
      <c r="J213" s="1087"/>
      <c r="K213" s="1087"/>
      <c r="L213" s="1087"/>
      <c r="M213" s="1087"/>
      <c r="N213" s="1087"/>
      <c r="O213" s="1087"/>
      <c r="P213" s="1087"/>
      <c r="Q213" s="1087"/>
      <c r="R213" s="1087"/>
      <c r="S213" s="1087"/>
      <c r="T213" s="1087"/>
      <c r="U213" s="1087"/>
      <c r="V213" s="1087"/>
      <c r="W213" s="1087"/>
      <c r="X213" s="1087"/>
      <c r="Y213" s="1087"/>
      <c r="Z213" s="1087"/>
      <c r="AA213" s="1087"/>
      <c r="AB213" s="1087"/>
      <c r="AC213" s="1087"/>
      <c r="AD213" s="1087"/>
      <c r="AE213" s="1087"/>
      <c r="AF213" s="1087"/>
      <c r="AG213" s="1087"/>
      <c r="AH213" s="1087"/>
      <c r="AI213" s="1087"/>
      <c r="AJ213" s="1087"/>
      <c r="AK213" s="1087"/>
      <c r="AL213" s="1087"/>
      <c r="AM213" s="1087"/>
      <c r="AN213" s="1087"/>
      <c r="AO213" s="1087"/>
      <c r="AP213" s="1087"/>
      <c r="AQ213" s="1087"/>
      <c r="AR213" s="1087"/>
      <c r="AS213" s="1087"/>
      <c r="AT213" s="1087"/>
      <c r="AU213" s="1087"/>
      <c r="AV213" s="1087"/>
      <c r="AW213" s="1087"/>
      <c r="AX213" s="1087"/>
      <c r="AY213" s="1087"/>
      <c r="AZ213" s="1087"/>
      <c r="BA213" s="1087"/>
      <c r="BB213" s="1087"/>
      <c r="BC213" s="1087"/>
      <c r="BD213" s="1087"/>
      <c r="BE213" s="1087"/>
      <c r="BF213" s="1087"/>
      <c r="BG213" s="1087"/>
      <c r="BH213" s="1087"/>
      <c r="BI213" s="1087"/>
      <c r="BJ213" s="1087"/>
      <c r="BK213" s="1087"/>
      <c r="BL213" s="1087"/>
      <c r="BM213" s="1087"/>
      <c r="BN213" s="1087"/>
      <c r="BO213" s="1087"/>
      <c r="BP213" s="1087"/>
      <c r="BQ213" s="1087"/>
      <c r="BR213" s="1087"/>
      <c r="BS213" s="1087"/>
    </row>
    <row r="214" spans="1:71" s="1085" customFormat="1" ht="14.25" customHeight="1">
      <c r="E214" s="1321"/>
      <c r="J214" s="1087"/>
      <c r="K214" s="1087"/>
      <c r="L214" s="1087"/>
      <c r="M214" s="1087"/>
      <c r="N214" s="1087"/>
      <c r="O214" s="1087"/>
      <c r="P214" s="1087"/>
      <c r="Q214" s="1087"/>
      <c r="R214" s="1087"/>
      <c r="S214" s="1087"/>
      <c r="T214" s="1087"/>
      <c r="U214" s="1087"/>
      <c r="V214" s="1087"/>
      <c r="W214" s="1087"/>
      <c r="X214" s="1087"/>
      <c r="Y214" s="1087"/>
      <c r="Z214" s="1087"/>
      <c r="AA214" s="1087"/>
      <c r="AB214" s="1087"/>
      <c r="AC214" s="1087"/>
      <c r="AD214" s="1087"/>
      <c r="AE214" s="1087"/>
      <c r="AF214" s="1087"/>
      <c r="AG214" s="1087"/>
      <c r="AH214" s="1087"/>
      <c r="AI214" s="1087"/>
      <c r="AJ214" s="1087"/>
      <c r="AK214" s="1087"/>
      <c r="AL214" s="1087"/>
      <c r="AM214" s="1087"/>
      <c r="AN214" s="1087"/>
      <c r="AO214" s="1087"/>
      <c r="AP214" s="1087"/>
      <c r="AQ214" s="1087"/>
      <c r="AR214" s="1087"/>
      <c r="AS214" s="1087"/>
      <c r="AT214" s="1087"/>
      <c r="AU214" s="1087"/>
      <c r="AV214" s="1087"/>
      <c r="AW214" s="1087"/>
      <c r="AX214" s="1087"/>
      <c r="AY214" s="1087"/>
      <c r="AZ214" s="1087"/>
      <c r="BA214" s="1087"/>
      <c r="BB214" s="1087"/>
      <c r="BC214" s="1087"/>
      <c r="BD214" s="1087"/>
      <c r="BE214" s="1087"/>
      <c r="BF214" s="1087"/>
      <c r="BG214" s="1087"/>
      <c r="BH214" s="1087"/>
      <c r="BI214" s="1087"/>
      <c r="BJ214" s="1087"/>
      <c r="BK214" s="1087"/>
      <c r="BL214" s="1087"/>
      <c r="BM214" s="1087"/>
      <c r="BN214" s="1087"/>
      <c r="BO214" s="1087"/>
      <c r="BP214" s="1087"/>
      <c r="BQ214" s="1087"/>
      <c r="BR214" s="1087"/>
      <c r="BS214" s="1087"/>
    </row>
    <row r="215" spans="1:71" s="1085" customFormat="1" ht="14.25" customHeight="1">
      <c r="A215" s="2068" t="s">
        <v>2554</v>
      </c>
      <c r="D215" s="1321"/>
      <c r="E215" s="1321"/>
      <c r="H215" s="33" t="s">
        <v>2555</v>
      </c>
      <c r="J215" s="1087"/>
      <c r="K215" s="1087"/>
      <c r="L215" s="1087"/>
      <c r="M215" s="1087"/>
      <c r="N215" s="1087"/>
      <c r="O215" s="1087"/>
      <c r="P215" s="1087"/>
      <c r="Q215" s="1087"/>
      <c r="R215" s="1087"/>
      <c r="S215" s="1087"/>
      <c r="T215" s="1087"/>
      <c r="U215" s="1087"/>
      <c r="V215" s="1087"/>
      <c r="W215" s="1087"/>
      <c r="X215" s="1087"/>
      <c r="Y215" s="1087"/>
      <c r="Z215" s="1087"/>
      <c r="AA215" s="1087"/>
      <c r="AB215" s="1087"/>
      <c r="AC215" s="1087"/>
      <c r="AD215" s="1087"/>
      <c r="AE215" s="1087"/>
      <c r="AF215" s="1087"/>
      <c r="AG215" s="1087"/>
      <c r="AH215" s="1087"/>
      <c r="AI215" s="1087"/>
      <c r="AJ215" s="1087"/>
      <c r="AK215" s="1087"/>
      <c r="AL215" s="1087"/>
      <c r="AM215" s="1087"/>
      <c r="AN215" s="1087"/>
      <c r="AO215" s="1087"/>
      <c r="AP215" s="1087"/>
      <c r="AQ215" s="1087"/>
      <c r="AR215" s="1087"/>
      <c r="AS215" s="1087"/>
      <c r="AT215" s="1087"/>
      <c r="AU215" s="1087"/>
      <c r="AV215" s="1087"/>
      <c r="AW215" s="1087"/>
      <c r="AX215" s="1087"/>
      <c r="AY215" s="1087"/>
      <c r="AZ215" s="1087"/>
      <c r="BA215" s="1087"/>
      <c r="BB215" s="1087"/>
      <c r="BC215" s="1087"/>
      <c r="BD215" s="1087"/>
      <c r="BE215" s="1087"/>
      <c r="BF215" s="1087"/>
      <c r="BG215" s="1087"/>
      <c r="BH215" s="1087"/>
      <c r="BI215" s="1087"/>
      <c r="BJ215" s="1087"/>
      <c r="BK215" s="1087"/>
      <c r="BL215" s="1087"/>
      <c r="BM215" s="1087"/>
      <c r="BN215" s="1087"/>
      <c r="BO215" s="1087"/>
      <c r="BP215" s="1087"/>
      <c r="BQ215" s="1087"/>
      <c r="BR215" s="1087"/>
      <c r="BS215" s="1087"/>
    </row>
    <row r="216" spans="1:71" s="1085" customFormat="1" ht="14.25" customHeight="1">
      <c r="A216" s="1857" t="s">
        <v>1933</v>
      </c>
      <c r="D216" s="1321"/>
      <c r="E216" s="1321"/>
      <c r="H216" s="33" t="s">
        <v>2329</v>
      </c>
      <c r="J216" s="1087"/>
      <c r="K216" s="1087"/>
      <c r="L216" s="1087"/>
      <c r="M216" s="1087"/>
      <c r="N216" s="1087"/>
      <c r="O216" s="1087"/>
      <c r="P216" s="1087"/>
      <c r="Q216" s="1087"/>
      <c r="R216" s="1087"/>
      <c r="S216" s="1087"/>
      <c r="T216" s="1087"/>
      <c r="U216" s="1087"/>
      <c r="V216" s="1087"/>
      <c r="W216" s="1087"/>
      <c r="X216" s="1087"/>
      <c r="Y216" s="1087"/>
      <c r="Z216" s="1087"/>
      <c r="AA216" s="1087"/>
      <c r="AB216" s="1087"/>
      <c r="AC216" s="1087"/>
      <c r="AD216" s="1087"/>
      <c r="AE216" s="1087"/>
      <c r="AF216" s="1087"/>
      <c r="AG216" s="1087"/>
      <c r="AH216" s="1087"/>
      <c r="AI216" s="1087"/>
      <c r="AJ216" s="1087"/>
      <c r="AK216" s="1087"/>
      <c r="AL216" s="1087"/>
      <c r="AM216" s="1087"/>
      <c r="AN216" s="1087"/>
      <c r="AO216" s="1087"/>
      <c r="AP216" s="1087"/>
      <c r="AQ216" s="1087"/>
      <c r="AR216" s="1087"/>
      <c r="AS216" s="1087"/>
      <c r="AT216" s="1087"/>
      <c r="AU216" s="1087"/>
      <c r="AV216" s="1087"/>
      <c r="AW216" s="1087"/>
      <c r="AX216" s="1087"/>
      <c r="AY216" s="1087"/>
      <c r="AZ216" s="1087"/>
      <c r="BA216" s="1087"/>
      <c r="BB216" s="1087"/>
      <c r="BC216" s="1087"/>
      <c r="BD216" s="1087"/>
      <c r="BE216" s="1087"/>
      <c r="BF216" s="1087"/>
      <c r="BG216" s="1087"/>
      <c r="BH216" s="1087"/>
      <c r="BI216" s="1087"/>
      <c r="BJ216" s="1087"/>
      <c r="BK216" s="1087"/>
      <c r="BL216" s="1087"/>
      <c r="BM216" s="1087"/>
      <c r="BN216" s="1087"/>
      <c r="BO216" s="1087"/>
      <c r="BP216" s="1087"/>
      <c r="BQ216" s="1087"/>
      <c r="BR216" s="1087"/>
      <c r="BS216" s="1087"/>
    </row>
    <row r="217" spans="1:71" s="1085" customFormat="1" ht="14.25" customHeight="1">
      <c r="A217" s="1087"/>
      <c r="E217" s="501"/>
      <c r="J217" s="1087"/>
      <c r="K217" s="1087"/>
      <c r="L217" s="1087"/>
      <c r="M217" s="1087"/>
      <c r="N217" s="1087"/>
      <c r="O217" s="1087"/>
      <c r="P217" s="1087"/>
      <c r="Q217" s="1087"/>
      <c r="R217" s="1087"/>
      <c r="S217" s="1087"/>
      <c r="T217" s="1087"/>
      <c r="U217" s="1087"/>
      <c r="V217" s="1087"/>
      <c r="W217" s="1087"/>
      <c r="X217" s="1087"/>
      <c r="Y217" s="1087"/>
      <c r="Z217" s="1087"/>
      <c r="AA217" s="1087"/>
      <c r="AB217" s="1087"/>
      <c r="AC217" s="1087"/>
      <c r="AD217" s="1087"/>
      <c r="AE217" s="1087"/>
      <c r="AF217" s="1087"/>
      <c r="AG217" s="1087"/>
      <c r="AH217" s="1087"/>
      <c r="AI217" s="1087"/>
      <c r="AJ217" s="1087"/>
      <c r="AK217" s="1087"/>
      <c r="AL217" s="1087"/>
      <c r="AM217" s="1087"/>
      <c r="AN217" s="1087"/>
      <c r="AO217" s="1087"/>
      <c r="AP217" s="1087"/>
      <c r="AQ217" s="1087"/>
      <c r="AR217" s="1087"/>
      <c r="AS217" s="1087"/>
      <c r="AT217" s="1087"/>
      <c r="AU217" s="1087"/>
      <c r="AV217" s="1087"/>
      <c r="AW217" s="1087"/>
      <c r="AX217" s="1087"/>
      <c r="AY217" s="1087"/>
      <c r="AZ217" s="1087"/>
      <c r="BA217" s="1087"/>
      <c r="BB217" s="1087"/>
      <c r="BC217" s="1087"/>
      <c r="BD217" s="1087"/>
      <c r="BE217" s="1087"/>
      <c r="BF217" s="1087"/>
      <c r="BG217" s="1087"/>
      <c r="BH217" s="1087"/>
      <c r="BI217" s="1087"/>
      <c r="BJ217" s="1087"/>
      <c r="BK217" s="1087"/>
      <c r="BL217" s="1087"/>
      <c r="BM217" s="1087"/>
      <c r="BN217" s="1087"/>
      <c r="BO217" s="1087"/>
      <c r="BP217" s="1087"/>
      <c r="BQ217" s="1087"/>
      <c r="BR217" s="1087"/>
      <c r="BS217" s="1087"/>
    </row>
    <row r="218" spans="1:71" s="1085" customFormat="1">
      <c r="A218" s="1087"/>
      <c r="B218" s="501"/>
      <c r="C218" s="501"/>
      <c r="D218" s="501"/>
      <c r="E218" s="501"/>
      <c r="J218" s="1087"/>
      <c r="K218" s="1087"/>
      <c r="L218" s="1087"/>
      <c r="M218" s="1087"/>
      <c r="N218" s="1087"/>
      <c r="O218" s="1087"/>
      <c r="P218" s="1087"/>
      <c r="Q218" s="1087"/>
      <c r="R218" s="1087"/>
      <c r="S218" s="1087"/>
      <c r="T218" s="1087"/>
      <c r="U218" s="1087"/>
      <c r="V218" s="1087"/>
      <c r="W218" s="1087"/>
      <c r="X218" s="1087"/>
      <c r="Y218" s="1087"/>
      <c r="Z218" s="1087"/>
      <c r="AA218" s="1087"/>
      <c r="AB218" s="1087"/>
      <c r="AC218" s="1087"/>
      <c r="AD218" s="1087"/>
      <c r="AE218" s="1087"/>
      <c r="AF218" s="1087"/>
      <c r="AG218" s="1087"/>
      <c r="AH218" s="1087"/>
      <c r="AI218" s="1087"/>
      <c r="AJ218" s="1087"/>
      <c r="AK218" s="1087"/>
      <c r="AL218" s="1087"/>
      <c r="AM218" s="1087"/>
      <c r="AN218" s="1087"/>
      <c r="AO218" s="1087"/>
      <c r="AP218" s="1087"/>
      <c r="AQ218" s="1087"/>
      <c r="AR218" s="1087"/>
      <c r="AS218" s="1087"/>
      <c r="AT218" s="1087"/>
      <c r="AU218" s="1087"/>
      <c r="AV218" s="1087"/>
      <c r="AW218" s="1087"/>
      <c r="AX218" s="1087"/>
      <c r="AY218" s="1087"/>
      <c r="AZ218" s="1087"/>
      <c r="BA218" s="1087"/>
      <c r="BB218" s="1087"/>
      <c r="BC218" s="1087"/>
      <c r="BD218" s="1087"/>
      <c r="BE218" s="1087"/>
      <c r="BF218" s="1087"/>
      <c r="BG218" s="1087"/>
      <c r="BH218" s="1087"/>
      <c r="BI218" s="1087"/>
      <c r="BJ218" s="1087"/>
      <c r="BK218" s="1087"/>
      <c r="BL218" s="1087"/>
      <c r="BM218" s="1087"/>
      <c r="BN218" s="1087"/>
      <c r="BO218" s="1087"/>
      <c r="BP218" s="1087"/>
      <c r="BQ218" s="1087"/>
      <c r="BR218" s="1087"/>
      <c r="BS218" s="1087"/>
    </row>
    <row r="219" spans="1:71" s="1085" customFormat="1">
      <c r="A219" s="1087"/>
      <c r="B219" s="501"/>
      <c r="C219" s="501"/>
      <c r="D219" s="501"/>
      <c r="E219" s="501"/>
      <c r="J219" s="1087"/>
      <c r="K219" s="1087"/>
      <c r="L219" s="1087"/>
      <c r="M219" s="1087"/>
      <c r="N219" s="1087"/>
      <c r="O219" s="1087"/>
      <c r="P219" s="1087"/>
      <c r="Q219" s="1087"/>
      <c r="R219" s="1087"/>
      <c r="S219" s="1087"/>
      <c r="T219" s="1087"/>
      <c r="U219" s="1087"/>
      <c r="V219" s="1087"/>
      <c r="W219" s="1087"/>
      <c r="X219" s="1087"/>
      <c r="Y219" s="1087"/>
      <c r="Z219" s="1087"/>
      <c r="AA219" s="1087"/>
      <c r="AB219" s="1087"/>
      <c r="AC219" s="1087"/>
      <c r="AD219" s="1087"/>
      <c r="AE219" s="1087"/>
      <c r="AF219" s="1087"/>
      <c r="AG219" s="1087"/>
      <c r="AH219" s="1087"/>
      <c r="AI219" s="1087"/>
      <c r="AJ219" s="1087"/>
      <c r="AK219" s="1087"/>
      <c r="AL219" s="1087"/>
      <c r="AM219" s="1087"/>
      <c r="AN219" s="1087"/>
      <c r="AO219" s="1087"/>
      <c r="AP219" s="1087"/>
      <c r="AQ219" s="1087"/>
      <c r="AR219" s="1087"/>
      <c r="AS219" s="1087"/>
      <c r="AT219" s="1087"/>
      <c r="AU219" s="1087"/>
      <c r="AV219" s="1087"/>
      <c r="AW219" s="1087"/>
      <c r="AX219" s="1087"/>
      <c r="AY219" s="1087"/>
      <c r="AZ219" s="1087"/>
      <c r="BA219" s="1087"/>
      <c r="BB219" s="1087"/>
      <c r="BC219" s="1087"/>
      <c r="BD219" s="1087"/>
      <c r="BE219" s="1087"/>
      <c r="BF219" s="1087"/>
      <c r="BG219" s="1087"/>
      <c r="BH219" s="1087"/>
      <c r="BI219" s="1087"/>
      <c r="BJ219" s="1087"/>
      <c r="BK219" s="1087"/>
      <c r="BL219" s="1087"/>
      <c r="BM219" s="1087"/>
      <c r="BN219" s="1087"/>
      <c r="BO219" s="1087"/>
      <c r="BP219" s="1087"/>
      <c r="BQ219" s="1087"/>
      <c r="BR219" s="1087"/>
      <c r="BS219" s="1087"/>
    </row>
    <row r="220" spans="1:71" s="1085" customFormat="1">
      <c r="A220" s="1087"/>
      <c r="B220" s="501"/>
      <c r="C220" s="501"/>
      <c r="D220" s="501"/>
      <c r="E220" s="501"/>
      <c r="J220" s="1087"/>
      <c r="K220" s="1087"/>
      <c r="L220" s="1087"/>
      <c r="M220" s="1087"/>
      <c r="N220" s="1087"/>
      <c r="O220" s="1087"/>
      <c r="P220" s="1087"/>
      <c r="Q220" s="1087"/>
      <c r="R220" s="1087"/>
      <c r="S220" s="1087"/>
      <c r="T220" s="1087"/>
      <c r="U220" s="1087"/>
      <c r="V220" s="1087"/>
      <c r="W220" s="1087"/>
      <c r="X220" s="1087"/>
      <c r="Y220" s="1087"/>
      <c r="Z220" s="1087"/>
      <c r="AA220" s="1087"/>
      <c r="AB220" s="1087"/>
      <c r="AC220" s="1087"/>
      <c r="AD220" s="1087"/>
      <c r="AE220" s="1087"/>
      <c r="AF220" s="1087"/>
      <c r="AG220" s="1087"/>
      <c r="AH220" s="1087"/>
      <c r="AI220" s="1087"/>
      <c r="AJ220" s="1087"/>
      <c r="AK220" s="1087"/>
      <c r="AL220" s="1087"/>
      <c r="AM220" s="1087"/>
      <c r="AN220" s="1087"/>
      <c r="AO220" s="1087"/>
      <c r="AP220" s="1087"/>
      <c r="AQ220" s="1087"/>
      <c r="AR220" s="1087"/>
      <c r="AS220" s="1087"/>
      <c r="AT220" s="1087"/>
      <c r="AU220" s="1087"/>
      <c r="AV220" s="1087"/>
      <c r="AW220" s="1087"/>
      <c r="AX220" s="1087"/>
      <c r="AY220" s="1087"/>
      <c r="AZ220" s="1087"/>
      <c r="BA220" s="1087"/>
      <c r="BB220" s="1087"/>
      <c r="BC220" s="1087"/>
      <c r="BD220" s="1087"/>
      <c r="BE220" s="1087"/>
      <c r="BF220" s="1087"/>
      <c r="BG220" s="1087"/>
      <c r="BH220" s="1087"/>
      <c r="BI220" s="1087"/>
      <c r="BJ220" s="1087"/>
      <c r="BK220" s="1087"/>
      <c r="BL220" s="1087"/>
      <c r="BM220" s="1087"/>
      <c r="BN220" s="1087"/>
      <c r="BO220" s="1087"/>
      <c r="BP220" s="1087"/>
      <c r="BQ220" s="1087"/>
      <c r="BR220" s="1087"/>
      <c r="BS220" s="1087"/>
    </row>
    <row r="221" spans="1:71" s="1085" customFormat="1" ht="15">
      <c r="A221" s="1087"/>
      <c r="B221" s="501"/>
      <c r="C221" s="501"/>
      <c r="D221" s="501"/>
      <c r="E221" s="1095"/>
      <c r="J221" s="1087"/>
      <c r="K221" s="1087"/>
      <c r="L221" s="1087"/>
      <c r="M221" s="1087"/>
      <c r="N221" s="1087"/>
      <c r="O221" s="1087"/>
      <c r="P221" s="1087"/>
      <c r="Q221" s="1087"/>
      <c r="R221" s="1087"/>
      <c r="S221" s="1087"/>
      <c r="T221" s="1087"/>
      <c r="U221" s="1087"/>
      <c r="V221" s="1087"/>
      <c r="W221" s="1087"/>
      <c r="X221" s="1087"/>
      <c r="Y221" s="1087"/>
      <c r="Z221" s="1087"/>
      <c r="AA221" s="1087"/>
      <c r="AB221" s="1087"/>
      <c r="AC221" s="1087"/>
      <c r="AD221" s="1087"/>
      <c r="AE221" s="1087"/>
      <c r="AF221" s="1087"/>
      <c r="AG221" s="1087"/>
      <c r="AH221" s="1087"/>
      <c r="AI221" s="1087"/>
      <c r="AJ221" s="1087"/>
      <c r="AK221" s="1087"/>
      <c r="AL221" s="1087"/>
      <c r="AM221" s="1087"/>
      <c r="AN221" s="1087"/>
      <c r="AO221" s="1087"/>
      <c r="AP221" s="1087"/>
      <c r="AQ221" s="1087"/>
      <c r="AR221" s="1087"/>
      <c r="AS221" s="1087"/>
      <c r="AT221" s="1087"/>
      <c r="AU221" s="1087"/>
      <c r="AV221" s="1087"/>
      <c r="AW221" s="1087"/>
      <c r="AX221" s="1087"/>
      <c r="AY221" s="1087"/>
      <c r="AZ221" s="1087"/>
      <c r="BA221" s="1087"/>
      <c r="BB221" s="1087"/>
      <c r="BC221" s="1087"/>
      <c r="BD221" s="1087"/>
      <c r="BE221" s="1087"/>
      <c r="BF221" s="1087"/>
      <c r="BG221" s="1087"/>
      <c r="BH221" s="1087"/>
      <c r="BI221" s="1087"/>
      <c r="BJ221" s="1087"/>
      <c r="BK221" s="1087"/>
      <c r="BL221" s="1087"/>
      <c r="BM221" s="1087"/>
      <c r="BN221" s="1087"/>
      <c r="BO221" s="1087"/>
      <c r="BP221" s="1087"/>
      <c r="BQ221" s="1087"/>
      <c r="BR221" s="1087"/>
      <c r="BS221" s="1087"/>
    </row>
    <row r="222" spans="1:71" s="1085" customFormat="1" ht="15">
      <c r="A222" s="1087"/>
      <c r="B222" s="1095"/>
      <c r="C222" s="1095"/>
      <c r="D222" s="1095"/>
      <c r="E222" s="1095"/>
      <c r="J222" s="1087"/>
      <c r="K222" s="1087"/>
      <c r="L222" s="1087"/>
      <c r="M222" s="1087"/>
      <c r="N222" s="1087"/>
      <c r="O222" s="1087"/>
      <c r="P222" s="1087"/>
      <c r="Q222" s="1087"/>
      <c r="R222" s="1087"/>
      <c r="S222" s="1087"/>
      <c r="T222" s="1087"/>
      <c r="U222" s="1087"/>
      <c r="V222" s="1087"/>
      <c r="W222" s="1087"/>
      <c r="X222" s="1087"/>
      <c r="Y222" s="1087"/>
      <c r="Z222" s="1087"/>
      <c r="AA222" s="1087"/>
      <c r="AB222" s="1087"/>
      <c r="AC222" s="1087"/>
      <c r="AD222" s="1087"/>
      <c r="AE222" s="1087"/>
      <c r="AF222" s="1087"/>
      <c r="AG222" s="1087"/>
      <c r="AH222" s="1087"/>
      <c r="AI222" s="1087"/>
      <c r="AJ222" s="1087"/>
      <c r="AK222" s="1087"/>
      <c r="AL222" s="1087"/>
      <c r="AM222" s="1087"/>
      <c r="AN222" s="1087"/>
      <c r="AO222" s="1087"/>
      <c r="AP222" s="1087"/>
      <c r="AQ222" s="1087"/>
      <c r="AR222" s="1087"/>
      <c r="AS222" s="1087"/>
      <c r="AT222" s="1087"/>
      <c r="AU222" s="1087"/>
      <c r="AV222" s="1087"/>
      <c r="AW222" s="1087"/>
      <c r="AX222" s="1087"/>
      <c r="AY222" s="1087"/>
      <c r="AZ222" s="1087"/>
      <c r="BA222" s="1087"/>
      <c r="BB222" s="1087"/>
      <c r="BC222" s="1087"/>
      <c r="BD222" s="1087"/>
      <c r="BE222" s="1087"/>
      <c r="BF222" s="1087"/>
      <c r="BG222" s="1087"/>
      <c r="BH222" s="1087"/>
      <c r="BI222" s="1087"/>
      <c r="BJ222" s="1087"/>
      <c r="BK222" s="1087"/>
      <c r="BL222" s="1087"/>
      <c r="BM222" s="1087"/>
      <c r="BN222" s="1087"/>
      <c r="BO222" s="1087"/>
      <c r="BP222" s="1087"/>
      <c r="BQ222" s="1087"/>
      <c r="BR222" s="1087"/>
      <c r="BS222" s="1087"/>
    </row>
    <row r="223" spans="1:71" s="1085" customFormat="1" ht="17.100000000000001" customHeight="1">
      <c r="A223" s="1087"/>
      <c r="B223" s="1095"/>
      <c r="C223" s="1095"/>
      <c r="D223" s="1095"/>
      <c r="E223" s="1095"/>
      <c r="J223" s="1087"/>
      <c r="K223" s="1087"/>
      <c r="L223" s="1087"/>
      <c r="M223" s="1087"/>
      <c r="N223" s="1087"/>
      <c r="O223" s="1087"/>
      <c r="P223" s="1087"/>
      <c r="Q223" s="1087"/>
      <c r="R223" s="1087"/>
      <c r="S223" s="1087"/>
      <c r="T223" s="1087"/>
      <c r="U223" s="1087"/>
      <c r="V223" s="1087"/>
      <c r="W223" s="1087"/>
      <c r="X223" s="1087"/>
      <c r="Y223" s="1087"/>
      <c r="Z223" s="1087"/>
      <c r="AA223" s="1087"/>
      <c r="AB223" s="1087"/>
      <c r="AC223" s="1087"/>
      <c r="AD223" s="1087"/>
      <c r="AE223" s="1087"/>
      <c r="AF223" s="1087"/>
      <c r="AG223" s="1087"/>
      <c r="AH223" s="1087"/>
      <c r="AI223" s="1087"/>
      <c r="AJ223" s="1087"/>
      <c r="AK223" s="1087"/>
      <c r="AL223" s="1087"/>
      <c r="AM223" s="1087"/>
      <c r="AN223" s="1087"/>
      <c r="AO223" s="1087"/>
      <c r="AP223" s="1087"/>
      <c r="AQ223" s="1087"/>
      <c r="AR223" s="1087"/>
      <c r="AS223" s="1087"/>
      <c r="AT223" s="1087"/>
      <c r="AU223" s="1087"/>
      <c r="AV223" s="1087"/>
      <c r="AW223" s="1087"/>
      <c r="AX223" s="1087"/>
      <c r="AY223" s="1087"/>
      <c r="AZ223" s="1087"/>
      <c r="BA223" s="1087"/>
      <c r="BB223" s="1087"/>
      <c r="BC223" s="1087"/>
      <c r="BD223" s="1087"/>
      <c r="BE223" s="1087"/>
      <c r="BF223" s="1087"/>
      <c r="BG223" s="1087"/>
      <c r="BH223" s="1087"/>
      <c r="BI223" s="1087"/>
      <c r="BJ223" s="1087"/>
      <c r="BK223" s="1087"/>
      <c r="BL223" s="1087"/>
      <c r="BM223" s="1087"/>
      <c r="BN223" s="1087"/>
      <c r="BO223" s="1087"/>
      <c r="BP223" s="1087"/>
      <c r="BQ223" s="1087"/>
      <c r="BR223" s="1087"/>
      <c r="BS223" s="1087"/>
    </row>
    <row r="224" spans="1:71" s="1085" customFormat="1" ht="14.1" customHeight="1">
      <c r="A224" s="1087"/>
      <c r="B224" s="1095"/>
      <c r="C224" s="1095"/>
      <c r="D224" s="1095"/>
      <c r="E224" s="1095"/>
      <c r="J224" s="1087"/>
      <c r="K224" s="1087"/>
      <c r="L224" s="1087"/>
      <c r="M224" s="1087"/>
      <c r="N224" s="1087"/>
      <c r="O224" s="1087"/>
      <c r="P224" s="1087"/>
      <c r="Q224" s="1087"/>
      <c r="R224" s="1087"/>
      <c r="S224" s="1087"/>
      <c r="T224" s="1087"/>
      <c r="U224" s="1087"/>
      <c r="V224" s="1087"/>
      <c r="W224" s="1087"/>
      <c r="X224" s="1087"/>
      <c r="Y224" s="1087"/>
      <c r="Z224" s="1087"/>
      <c r="AA224" s="1087"/>
      <c r="AB224" s="1087"/>
      <c r="AC224" s="1087"/>
      <c r="AD224" s="1087"/>
      <c r="AE224" s="1087"/>
      <c r="AF224" s="1087"/>
      <c r="AG224" s="1087"/>
      <c r="AH224" s="1087"/>
      <c r="AI224" s="1087"/>
      <c r="AJ224" s="1087"/>
      <c r="AK224" s="1087"/>
      <c r="AL224" s="1087"/>
      <c r="AM224" s="1087"/>
      <c r="AN224" s="1087"/>
      <c r="AO224" s="1087"/>
      <c r="AP224" s="1087"/>
      <c r="AQ224" s="1087"/>
      <c r="AR224" s="1087"/>
      <c r="AS224" s="1087"/>
      <c r="AT224" s="1087"/>
      <c r="AU224" s="1087"/>
      <c r="AV224" s="1087"/>
      <c r="AW224" s="1087"/>
      <c r="AX224" s="1087"/>
      <c r="AY224" s="1087"/>
      <c r="AZ224" s="1087"/>
      <c r="BA224" s="1087"/>
      <c r="BB224" s="1087"/>
      <c r="BC224" s="1087"/>
      <c r="BD224" s="1087"/>
      <c r="BE224" s="1087"/>
      <c r="BF224" s="1087"/>
      <c r="BG224" s="1087"/>
      <c r="BH224" s="1087"/>
      <c r="BI224" s="1087"/>
      <c r="BJ224" s="1087"/>
      <c r="BK224" s="1087"/>
      <c r="BL224" s="1087"/>
      <c r="BM224" s="1087"/>
      <c r="BN224" s="1087"/>
      <c r="BO224" s="1087"/>
      <c r="BP224" s="1087"/>
      <c r="BQ224" s="1087"/>
      <c r="BR224" s="1087"/>
      <c r="BS224" s="1087"/>
    </row>
    <row r="225" spans="1:71" s="1085" customFormat="1" ht="14.1" customHeight="1">
      <c r="A225" s="1087"/>
      <c r="B225" s="1095"/>
      <c r="C225" s="1095"/>
      <c r="D225" s="1095"/>
      <c r="E225" s="1095"/>
      <c r="J225" s="1087"/>
      <c r="K225" s="1087"/>
      <c r="L225" s="1087"/>
      <c r="M225" s="1087"/>
      <c r="N225" s="1087"/>
      <c r="O225" s="1087"/>
      <c r="P225" s="1087"/>
      <c r="Q225" s="1087"/>
      <c r="R225" s="1087"/>
      <c r="S225" s="1087"/>
      <c r="T225" s="1087"/>
      <c r="U225" s="1087"/>
      <c r="V225" s="1087"/>
      <c r="W225" s="1087"/>
      <c r="X225" s="1087"/>
      <c r="Y225" s="1087"/>
      <c r="Z225" s="1087"/>
      <c r="AA225" s="1087"/>
      <c r="AB225" s="1087"/>
      <c r="AC225" s="1087"/>
      <c r="AD225" s="1087"/>
      <c r="AE225" s="1087"/>
      <c r="AF225" s="1087"/>
      <c r="AG225" s="1087"/>
      <c r="AH225" s="1087"/>
      <c r="AI225" s="1087"/>
      <c r="AJ225" s="1087"/>
      <c r="AK225" s="1087"/>
      <c r="AL225" s="1087"/>
      <c r="AM225" s="1087"/>
      <c r="AN225" s="1087"/>
      <c r="AO225" s="1087"/>
      <c r="AP225" s="1087"/>
      <c r="AQ225" s="1087"/>
      <c r="AR225" s="1087"/>
      <c r="AS225" s="1087"/>
      <c r="AT225" s="1087"/>
      <c r="AU225" s="1087"/>
      <c r="AV225" s="1087"/>
      <c r="AW225" s="1087"/>
      <c r="AX225" s="1087"/>
      <c r="AY225" s="1087"/>
      <c r="AZ225" s="1087"/>
      <c r="BA225" s="1087"/>
      <c r="BB225" s="1087"/>
      <c r="BC225" s="1087"/>
      <c r="BD225" s="1087"/>
      <c r="BE225" s="1087"/>
      <c r="BF225" s="1087"/>
      <c r="BG225" s="1087"/>
      <c r="BH225" s="1087"/>
      <c r="BI225" s="1087"/>
      <c r="BJ225" s="1087"/>
      <c r="BK225" s="1087"/>
      <c r="BL225" s="1087"/>
      <c r="BM225" s="1087"/>
      <c r="BN225" s="1087"/>
      <c r="BO225" s="1087"/>
      <c r="BP225" s="1087"/>
      <c r="BQ225" s="1087"/>
      <c r="BR225" s="1087"/>
      <c r="BS225" s="1087"/>
    </row>
    <row r="226" spans="1:71" s="1085" customFormat="1" ht="15">
      <c r="A226" s="1087"/>
      <c r="B226" s="1095"/>
      <c r="C226" s="1095"/>
      <c r="D226" s="1095"/>
      <c r="E226" s="1100"/>
      <c r="J226" s="1087"/>
      <c r="K226" s="1087"/>
      <c r="L226" s="1087"/>
      <c r="M226" s="1087"/>
      <c r="N226" s="1087"/>
      <c r="O226" s="1087"/>
      <c r="P226" s="1087"/>
      <c r="Q226" s="1087"/>
      <c r="R226" s="1087"/>
      <c r="S226" s="1087"/>
      <c r="T226" s="1087"/>
      <c r="U226" s="1087"/>
      <c r="V226" s="1087"/>
      <c r="W226" s="1087"/>
      <c r="X226" s="1087"/>
      <c r="Y226" s="1087"/>
      <c r="Z226" s="1087"/>
      <c r="AA226" s="1087"/>
      <c r="AB226" s="1087"/>
      <c r="AC226" s="1087"/>
      <c r="AD226" s="1087"/>
      <c r="AE226" s="1087"/>
      <c r="AF226" s="1087"/>
      <c r="AG226" s="1087"/>
      <c r="AH226" s="1087"/>
      <c r="AI226" s="1087"/>
      <c r="AJ226" s="1087"/>
      <c r="AK226" s="1087"/>
      <c r="AL226" s="1087"/>
      <c r="AM226" s="1087"/>
      <c r="AN226" s="1087"/>
      <c r="AO226" s="1087"/>
      <c r="AP226" s="1087"/>
      <c r="AQ226" s="1087"/>
      <c r="AR226" s="1087"/>
      <c r="AS226" s="1087"/>
      <c r="AT226" s="1087"/>
      <c r="AU226" s="1087"/>
      <c r="AV226" s="1087"/>
      <c r="AW226" s="1087"/>
      <c r="AX226" s="1087"/>
      <c r="AY226" s="1087"/>
      <c r="AZ226" s="1087"/>
      <c r="BA226" s="1087"/>
      <c r="BB226" s="1087"/>
      <c r="BC226" s="1087"/>
      <c r="BD226" s="1087"/>
      <c r="BE226" s="1087"/>
      <c r="BF226" s="1087"/>
      <c r="BG226" s="1087"/>
      <c r="BH226" s="1087"/>
      <c r="BI226" s="1087"/>
      <c r="BJ226" s="1087"/>
      <c r="BK226" s="1087"/>
      <c r="BL226" s="1087"/>
      <c r="BM226" s="1087"/>
      <c r="BN226" s="1087"/>
      <c r="BO226" s="1087"/>
      <c r="BP226" s="1087"/>
      <c r="BQ226" s="1087"/>
      <c r="BR226" s="1087"/>
      <c r="BS226" s="1087"/>
    </row>
    <row r="227" spans="1:71" s="1085" customFormat="1">
      <c r="A227" s="1087"/>
      <c r="B227" s="1100"/>
      <c r="C227" s="1100"/>
      <c r="D227" s="1100"/>
      <c r="E227" s="501"/>
      <c r="J227" s="1087"/>
      <c r="K227" s="1087"/>
      <c r="L227" s="1087"/>
      <c r="M227" s="1087"/>
      <c r="N227" s="1087"/>
      <c r="O227" s="1087"/>
      <c r="P227" s="1087"/>
      <c r="Q227" s="1087"/>
      <c r="R227" s="1087"/>
      <c r="S227" s="1087"/>
      <c r="T227" s="1087"/>
      <c r="U227" s="1087"/>
      <c r="V227" s="1087"/>
      <c r="W227" s="1087"/>
      <c r="X227" s="1087"/>
      <c r="Y227" s="1087"/>
      <c r="Z227" s="1087"/>
      <c r="AA227" s="1087"/>
      <c r="AB227" s="1087"/>
      <c r="AC227" s="1087"/>
      <c r="AD227" s="1087"/>
      <c r="AE227" s="1087"/>
      <c r="AF227" s="1087"/>
      <c r="AG227" s="1087"/>
      <c r="AH227" s="1087"/>
      <c r="AI227" s="1087"/>
      <c r="AJ227" s="1087"/>
      <c r="AK227" s="1087"/>
      <c r="AL227" s="1087"/>
      <c r="AM227" s="1087"/>
      <c r="AN227" s="1087"/>
      <c r="AO227" s="1087"/>
      <c r="AP227" s="1087"/>
      <c r="AQ227" s="1087"/>
      <c r="AR227" s="1087"/>
      <c r="AS227" s="1087"/>
      <c r="AT227" s="1087"/>
      <c r="AU227" s="1087"/>
      <c r="AV227" s="1087"/>
      <c r="AW227" s="1087"/>
      <c r="AX227" s="1087"/>
      <c r="AY227" s="1087"/>
      <c r="AZ227" s="1087"/>
      <c r="BA227" s="1087"/>
      <c r="BB227" s="1087"/>
      <c r="BC227" s="1087"/>
      <c r="BD227" s="1087"/>
      <c r="BE227" s="1087"/>
      <c r="BF227" s="1087"/>
      <c r="BG227" s="1087"/>
      <c r="BH227" s="1087"/>
      <c r="BI227" s="1087"/>
      <c r="BJ227" s="1087"/>
      <c r="BK227" s="1087"/>
      <c r="BL227" s="1087"/>
      <c r="BM227" s="1087"/>
      <c r="BN227" s="1087"/>
      <c r="BO227" s="1087"/>
      <c r="BP227" s="1087"/>
      <c r="BQ227" s="1087"/>
      <c r="BR227" s="1087"/>
      <c r="BS227" s="1087"/>
    </row>
    <row r="228" spans="1:71" s="1085" customFormat="1">
      <c r="A228" s="1087"/>
      <c r="B228" s="501"/>
      <c r="C228" s="501"/>
      <c r="D228" s="501"/>
      <c r="E228" s="501"/>
      <c r="J228" s="1087"/>
      <c r="K228" s="1087"/>
      <c r="L228" s="1087"/>
      <c r="M228" s="1087"/>
      <c r="N228" s="1087"/>
      <c r="O228" s="1087"/>
      <c r="P228" s="1087"/>
      <c r="Q228" s="1087"/>
      <c r="R228" s="1087"/>
      <c r="S228" s="1087"/>
      <c r="T228" s="1087"/>
      <c r="U228" s="1087"/>
      <c r="V228" s="1087"/>
      <c r="W228" s="1087"/>
      <c r="X228" s="1087"/>
      <c r="Y228" s="1087"/>
      <c r="Z228" s="1087"/>
      <c r="AA228" s="1087"/>
      <c r="AB228" s="1087"/>
      <c r="AC228" s="1087"/>
      <c r="AD228" s="1087"/>
      <c r="AE228" s="1087"/>
      <c r="AF228" s="1087"/>
      <c r="AG228" s="1087"/>
      <c r="AH228" s="1087"/>
      <c r="AI228" s="1087"/>
      <c r="AJ228" s="1087"/>
      <c r="AK228" s="1087"/>
      <c r="AL228" s="1087"/>
      <c r="AM228" s="1087"/>
      <c r="AN228" s="1087"/>
      <c r="AO228" s="1087"/>
      <c r="AP228" s="1087"/>
      <c r="AQ228" s="1087"/>
      <c r="AR228" s="1087"/>
      <c r="AS228" s="1087"/>
      <c r="AT228" s="1087"/>
      <c r="AU228" s="1087"/>
      <c r="AV228" s="1087"/>
      <c r="AW228" s="1087"/>
      <c r="AX228" s="1087"/>
      <c r="AY228" s="1087"/>
      <c r="AZ228" s="1087"/>
      <c r="BA228" s="1087"/>
      <c r="BB228" s="1087"/>
      <c r="BC228" s="1087"/>
      <c r="BD228" s="1087"/>
      <c r="BE228" s="1087"/>
      <c r="BF228" s="1087"/>
      <c r="BG228" s="1087"/>
      <c r="BH228" s="1087"/>
      <c r="BI228" s="1087"/>
      <c r="BJ228" s="1087"/>
      <c r="BK228" s="1087"/>
      <c r="BL228" s="1087"/>
      <c r="BM228" s="1087"/>
      <c r="BN228" s="1087"/>
      <c r="BO228" s="1087"/>
      <c r="BP228" s="1087"/>
      <c r="BQ228" s="1087"/>
      <c r="BR228" s="1087"/>
      <c r="BS228" s="1087"/>
    </row>
    <row r="229" spans="1:71" s="1085" customFormat="1" ht="15">
      <c r="A229" s="1087"/>
      <c r="B229" s="501"/>
      <c r="C229" s="501"/>
      <c r="D229" s="501"/>
      <c r="E229" s="1095"/>
      <c r="J229" s="1087"/>
      <c r="K229" s="1087"/>
      <c r="L229" s="1087"/>
      <c r="M229" s="1087"/>
      <c r="N229" s="1087"/>
      <c r="O229" s="1087"/>
      <c r="P229" s="1087"/>
      <c r="Q229" s="1087"/>
      <c r="R229" s="1087"/>
      <c r="S229" s="1087"/>
      <c r="T229" s="1087"/>
      <c r="U229" s="1087"/>
      <c r="V229" s="1087"/>
      <c r="W229" s="1087"/>
      <c r="X229" s="1087"/>
      <c r="Y229" s="1087"/>
      <c r="Z229" s="1087"/>
      <c r="AA229" s="1087"/>
      <c r="AB229" s="1087"/>
      <c r="AC229" s="1087"/>
      <c r="AD229" s="1087"/>
      <c r="AE229" s="1087"/>
      <c r="AF229" s="1087"/>
      <c r="AG229" s="1087"/>
      <c r="AH229" s="1087"/>
      <c r="AI229" s="1087"/>
      <c r="AJ229" s="1087"/>
      <c r="AK229" s="1087"/>
      <c r="AL229" s="1087"/>
      <c r="AM229" s="1087"/>
      <c r="AN229" s="1087"/>
      <c r="AO229" s="1087"/>
      <c r="AP229" s="1087"/>
      <c r="AQ229" s="1087"/>
      <c r="AR229" s="1087"/>
      <c r="AS229" s="1087"/>
      <c r="AT229" s="1087"/>
      <c r="AU229" s="1087"/>
      <c r="AV229" s="1087"/>
      <c r="AW229" s="1087"/>
      <c r="AX229" s="1087"/>
      <c r="AY229" s="1087"/>
      <c r="AZ229" s="1087"/>
      <c r="BA229" s="1087"/>
      <c r="BB229" s="1087"/>
      <c r="BC229" s="1087"/>
      <c r="BD229" s="1087"/>
      <c r="BE229" s="1087"/>
      <c r="BF229" s="1087"/>
      <c r="BG229" s="1087"/>
      <c r="BH229" s="1087"/>
      <c r="BI229" s="1087"/>
      <c r="BJ229" s="1087"/>
      <c r="BK229" s="1087"/>
      <c r="BL229" s="1087"/>
      <c r="BM229" s="1087"/>
      <c r="BN229" s="1087"/>
      <c r="BO229" s="1087"/>
      <c r="BP229" s="1087"/>
      <c r="BQ229" s="1087"/>
      <c r="BR229" s="1087"/>
      <c r="BS229" s="1087"/>
    </row>
    <row r="230" spans="1:71" s="1085" customFormat="1" ht="15.75" customHeight="1">
      <c r="A230" s="1087"/>
      <c r="B230" s="1095"/>
      <c r="C230" s="1095"/>
      <c r="D230" s="1095"/>
      <c r="E230" s="1095"/>
      <c r="J230" s="1087"/>
      <c r="K230" s="1087"/>
      <c r="L230" s="1087"/>
      <c r="M230" s="1087"/>
      <c r="N230" s="1087"/>
      <c r="O230" s="1087"/>
      <c r="P230" s="1087"/>
      <c r="Q230" s="1087"/>
      <c r="R230" s="1087"/>
      <c r="S230" s="1087"/>
      <c r="T230" s="1087"/>
      <c r="U230" s="1087"/>
      <c r="V230" s="1087"/>
      <c r="W230" s="1087"/>
      <c r="X230" s="1087"/>
      <c r="Y230" s="1087"/>
      <c r="Z230" s="1087"/>
      <c r="AA230" s="1087"/>
      <c r="AB230" s="1087"/>
      <c r="AC230" s="1087"/>
      <c r="AD230" s="1087"/>
      <c r="AE230" s="1087"/>
      <c r="AF230" s="1087"/>
      <c r="AG230" s="1087"/>
      <c r="AH230" s="1087"/>
      <c r="AI230" s="1087"/>
      <c r="AJ230" s="1087"/>
      <c r="AK230" s="1087"/>
      <c r="AL230" s="1087"/>
      <c r="AM230" s="1087"/>
      <c r="AN230" s="1087"/>
      <c r="AO230" s="1087"/>
      <c r="AP230" s="1087"/>
      <c r="AQ230" s="1087"/>
      <c r="AR230" s="1087"/>
      <c r="AS230" s="1087"/>
      <c r="AT230" s="1087"/>
      <c r="AU230" s="1087"/>
      <c r="AV230" s="1087"/>
      <c r="AW230" s="1087"/>
      <c r="AX230" s="1087"/>
      <c r="AY230" s="1087"/>
      <c r="AZ230" s="1087"/>
      <c r="BA230" s="1087"/>
      <c r="BB230" s="1087"/>
      <c r="BC230" s="1087"/>
      <c r="BD230" s="1087"/>
      <c r="BE230" s="1087"/>
      <c r="BF230" s="1087"/>
      <c r="BG230" s="1087"/>
      <c r="BH230" s="1087"/>
      <c r="BI230" s="1087"/>
      <c r="BJ230" s="1087"/>
      <c r="BK230" s="1087"/>
      <c r="BL230" s="1087"/>
      <c r="BM230" s="1087"/>
      <c r="BN230" s="1087"/>
      <c r="BO230" s="1087"/>
      <c r="BP230" s="1087"/>
      <c r="BQ230" s="1087"/>
      <c r="BR230" s="1087"/>
      <c r="BS230" s="1087"/>
    </row>
    <row r="231" spans="1:71" s="1085" customFormat="1" ht="15" customHeight="1">
      <c r="A231" s="1087"/>
      <c r="B231" s="1095"/>
      <c r="C231" s="1095"/>
      <c r="D231" s="1095"/>
      <c r="E231" s="1095"/>
      <c r="J231" s="1087"/>
      <c r="K231" s="1087"/>
      <c r="L231" s="1087"/>
      <c r="M231" s="1087"/>
      <c r="N231" s="1087"/>
      <c r="O231" s="1087"/>
      <c r="P231" s="1087"/>
      <c r="Q231" s="1087"/>
      <c r="R231" s="1087"/>
      <c r="S231" s="1087"/>
      <c r="T231" s="1087"/>
      <c r="U231" s="1087"/>
      <c r="V231" s="1087"/>
      <c r="W231" s="1087"/>
      <c r="X231" s="1087"/>
      <c r="Y231" s="1087"/>
      <c r="Z231" s="1087"/>
      <c r="AA231" s="1087"/>
      <c r="AB231" s="1087"/>
      <c r="AC231" s="1087"/>
      <c r="AD231" s="1087"/>
      <c r="AE231" s="1087"/>
      <c r="AF231" s="1087"/>
      <c r="AG231" s="1087"/>
      <c r="AH231" s="1087"/>
      <c r="AI231" s="1087"/>
      <c r="AJ231" s="1087"/>
      <c r="AK231" s="1087"/>
      <c r="AL231" s="1087"/>
      <c r="AM231" s="1087"/>
      <c r="AN231" s="1087"/>
      <c r="AO231" s="1087"/>
      <c r="AP231" s="1087"/>
      <c r="AQ231" s="1087"/>
      <c r="AR231" s="1087"/>
      <c r="AS231" s="1087"/>
      <c r="AT231" s="1087"/>
      <c r="AU231" s="1087"/>
      <c r="AV231" s="1087"/>
      <c r="AW231" s="1087"/>
      <c r="AX231" s="1087"/>
      <c r="AY231" s="1087"/>
      <c r="AZ231" s="1087"/>
      <c r="BA231" s="1087"/>
      <c r="BB231" s="1087"/>
      <c r="BC231" s="1087"/>
      <c r="BD231" s="1087"/>
      <c r="BE231" s="1087"/>
      <c r="BF231" s="1087"/>
      <c r="BG231" s="1087"/>
      <c r="BH231" s="1087"/>
      <c r="BI231" s="1087"/>
      <c r="BJ231" s="1087"/>
      <c r="BK231" s="1087"/>
      <c r="BL231" s="1087"/>
      <c r="BM231" s="1087"/>
      <c r="BN231" s="1087"/>
      <c r="BO231" s="1087"/>
      <c r="BP231" s="1087"/>
      <c r="BQ231" s="1087"/>
      <c r="BR231" s="1087"/>
      <c r="BS231" s="1087"/>
    </row>
    <row r="232" spans="1:71" s="1085" customFormat="1" ht="15" customHeight="1">
      <c r="A232" s="1087"/>
      <c r="B232" s="1095"/>
      <c r="C232" s="1095"/>
      <c r="D232" s="1095"/>
      <c r="E232" s="1095"/>
      <c r="J232" s="1087"/>
      <c r="K232" s="1087"/>
      <c r="L232" s="1087"/>
      <c r="M232" s="1087"/>
      <c r="N232" s="1087"/>
      <c r="O232" s="1087"/>
      <c r="P232" s="1087"/>
      <c r="Q232" s="1087"/>
      <c r="R232" s="1087"/>
      <c r="S232" s="1087"/>
      <c r="T232" s="1087"/>
      <c r="U232" s="1087"/>
      <c r="V232" s="1087"/>
      <c r="W232" s="1087"/>
      <c r="X232" s="1087"/>
      <c r="Y232" s="1087"/>
      <c r="Z232" s="1087"/>
      <c r="AA232" s="1087"/>
      <c r="AB232" s="1087"/>
      <c r="AC232" s="1087"/>
      <c r="AD232" s="1087"/>
      <c r="AE232" s="1087"/>
      <c r="AF232" s="1087"/>
      <c r="AG232" s="1087"/>
      <c r="AH232" s="1087"/>
      <c r="AI232" s="1087"/>
      <c r="AJ232" s="1087"/>
      <c r="AK232" s="1087"/>
      <c r="AL232" s="1087"/>
      <c r="AM232" s="1087"/>
      <c r="AN232" s="1087"/>
      <c r="AO232" s="1087"/>
      <c r="AP232" s="1087"/>
      <c r="AQ232" s="1087"/>
      <c r="AR232" s="1087"/>
      <c r="AS232" s="1087"/>
      <c r="AT232" s="1087"/>
      <c r="AU232" s="1087"/>
      <c r="AV232" s="1087"/>
      <c r="AW232" s="1087"/>
      <c r="AX232" s="1087"/>
      <c r="AY232" s="1087"/>
      <c r="AZ232" s="1087"/>
      <c r="BA232" s="1087"/>
      <c r="BB232" s="1087"/>
      <c r="BC232" s="1087"/>
      <c r="BD232" s="1087"/>
      <c r="BE232" s="1087"/>
      <c r="BF232" s="1087"/>
      <c r="BG232" s="1087"/>
      <c r="BH232" s="1087"/>
      <c r="BI232" s="1087"/>
      <c r="BJ232" s="1087"/>
      <c r="BK232" s="1087"/>
      <c r="BL232" s="1087"/>
      <c r="BM232" s="1087"/>
      <c r="BN232" s="1087"/>
      <c r="BO232" s="1087"/>
      <c r="BP232" s="1087"/>
      <c r="BQ232" s="1087"/>
      <c r="BR232" s="1087"/>
      <c r="BS232" s="1087"/>
    </row>
    <row r="233" spans="1:71" s="1085" customFormat="1" ht="15">
      <c r="A233" s="1087"/>
      <c r="B233" s="1095"/>
      <c r="C233" s="1095"/>
      <c r="D233" s="1095"/>
      <c r="E233" s="1095"/>
      <c r="J233" s="1087"/>
      <c r="K233" s="1087"/>
      <c r="L233" s="1087"/>
      <c r="M233" s="1087"/>
      <c r="N233" s="1087"/>
      <c r="O233" s="1087"/>
      <c r="P233" s="1087"/>
      <c r="Q233" s="1087"/>
      <c r="R233" s="1087"/>
      <c r="S233" s="1087"/>
      <c r="T233" s="1087"/>
      <c r="U233" s="1087"/>
      <c r="V233" s="1087"/>
      <c r="W233" s="1087"/>
      <c r="X233" s="1087"/>
      <c r="Y233" s="1087"/>
      <c r="Z233" s="1087"/>
      <c r="AA233" s="1087"/>
      <c r="AB233" s="1087"/>
      <c r="AC233" s="1087"/>
      <c r="AD233" s="1087"/>
      <c r="AE233" s="1087"/>
      <c r="AF233" s="1087"/>
      <c r="AG233" s="1087"/>
      <c r="AH233" s="1087"/>
      <c r="AI233" s="1087"/>
      <c r="AJ233" s="1087"/>
      <c r="AK233" s="1087"/>
      <c r="AL233" s="1087"/>
      <c r="AM233" s="1087"/>
      <c r="AN233" s="1087"/>
      <c r="AO233" s="1087"/>
      <c r="AP233" s="1087"/>
      <c r="AQ233" s="1087"/>
      <c r="AR233" s="1087"/>
      <c r="AS233" s="1087"/>
      <c r="AT233" s="1087"/>
      <c r="AU233" s="1087"/>
      <c r="AV233" s="1087"/>
      <c r="AW233" s="1087"/>
      <c r="AX233" s="1087"/>
      <c r="AY233" s="1087"/>
      <c r="AZ233" s="1087"/>
      <c r="BA233" s="1087"/>
      <c r="BB233" s="1087"/>
      <c r="BC233" s="1087"/>
      <c r="BD233" s="1087"/>
      <c r="BE233" s="1087"/>
      <c r="BF233" s="1087"/>
      <c r="BG233" s="1087"/>
      <c r="BH233" s="1087"/>
      <c r="BI233" s="1087"/>
      <c r="BJ233" s="1087"/>
      <c r="BK233" s="1087"/>
      <c r="BL233" s="1087"/>
      <c r="BM233" s="1087"/>
      <c r="BN233" s="1087"/>
      <c r="BO233" s="1087"/>
      <c r="BP233" s="1087"/>
      <c r="BQ233" s="1087"/>
      <c r="BR233" s="1087"/>
      <c r="BS233" s="1087"/>
    </row>
    <row r="234" spans="1:71" s="1085" customFormat="1" ht="15">
      <c r="A234" s="1087"/>
      <c r="B234" s="1095"/>
      <c r="C234" s="1095"/>
      <c r="D234" s="1095"/>
      <c r="E234" s="1100"/>
      <c r="J234" s="1087"/>
      <c r="K234" s="1087"/>
      <c r="L234" s="1087"/>
      <c r="M234" s="1087"/>
      <c r="N234" s="1087"/>
      <c r="O234" s="1087"/>
      <c r="P234" s="1087"/>
      <c r="Q234" s="1087"/>
      <c r="R234" s="1087"/>
      <c r="S234" s="1087"/>
      <c r="T234" s="1087"/>
      <c r="U234" s="1087"/>
      <c r="V234" s="1087"/>
      <c r="W234" s="1087"/>
      <c r="X234" s="1087"/>
      <c r="Y234" s="1087"/>
      <c r="Z234" s="1087"/>
      <c r="AA234" s="1087"/>
      <c r="AB234" s="1087"/>
      <c r="AC234" s="1087"/>
      <c r="AD234" s="1087"/>
      <c r="AE234" s="1087"/>
      <c r="AF234" s="1087"/>
      <c r="AG234" s="1087"/>
      <c r="AH234" s="1087"/>
      <c r="AI234" s="1087"/>
      <c r="AJ234" s="1087"/>
      <c r="AK234" s="1087"/>
      <c r="AL234" s="1087"/>
      <c r="AM234" s="1087"/>
      <c r="AN234" s="1087"/>
      <c r="AO234" s="1087"/>
      <c r="AP234" s="1087"/>
      <c r="AQ234" s="1087"/>
      <c r="AR234" s="1087"/>
      <c r="AS234" s="1087"/>
      <c r="AT234" s="1087"/>
      <c r="AU234" s="1087"/>
      <c r="AV234" s="1087"/>
      <c r="AW234" s="1087"/>
      <c r="AX234" s="1087"/>
      <c r="AY234" s="1087"/>
      <c r="AZ234" s="1087"/>
      <c r="BA234" s="1087"/>
      <c r="BB234" s="1087"/>
      <c r="BC234" s="1087"/>
      <c r="BD234" s="1087"/>
      <c r="BE234" s="1087"/>
      <c r="BF234" s="1087"/>
      <c r="BG234" s="1087"/>
      <c r="BH234" s="1087"/>
      <c r="BI234" s="1087"/>
      <c r="BJ234" s="1087"/>
      <c r="BK234" s="1087"/>
      <c r="BL234" s="1087"/>
      <c r="BM234" s="1087"/>
      <c r="BN234" s="1087"/>
      <c r="BO234" s="1087"/>
      <c r="BP234" s="1087"/>
      <c r="BQ234" s="1087"/>
      <c r="BR234" s="1087"/>
      <c r="BS234" s="1087"/>
    </row>
    <row r="235" spans="1:71" s="1085" customFormat="1">
      <c r="A235" s="1087"/>
      <c r="B235" s="1100"/>
      <c r="C235" s="1100"/>
      <c r="D235" s="1100"/>
      <c r="E235" s="1100"/>
      <c r="J235" s="1087"/>
      <c r="K235" s="1087"/>
      <c r="L235" s="1087"/>
      <c r="M235" s="1087"/>
      <c r="N235" s="1087"/>
      <c r="O235" s="1087"/>
      <c r="P235" s="1087"/>
      <c r="Q235" s="1087"/>
      <c r="R235" s="1087"/>
      <c r="S235" s="1087"/>
      <c r="T235" s="1087"/>
      <c r="U235" s="1087"/>
      <c r="V235" s="1087"/>
      <c r="W235" s="1087"/>
      <c r="X235" s="1087"/>
      <c r="Y235" s="1087"/>
      <c r="Z235" s="1087"/>
      <c r="AA235" s="1087"/>
      <c r="AB235" s="1087"/>
      <c r="AC235" s="1087"/>
      <c r="AD235" s="1087"/>
      <c r="AE235" s="1087"/>
      <c r="AF235" s="1087"/>
      <c r="AG235" s="1087"/>
      <c r="AH235" s="1087"/>
      <c r="AI235" s="1087"/>
      <c r="AJ235" s="1087"/>
      <c r="AK235" s="1087"/>
      <c r="AL235" s="1087"/>
      <c r="AM235" s="1087"/>
      <c r="AN235" s="1087"/>
      <c r="AO235" s="1087"/>
      <c r="AP235" s="1087"/>
      <c r="AQ235" s="1087"/>
      <c r="AR235" s="1087"/>
      <c r="AS235" s="1087"/>
      <c r="AT235" s="1087"/>
      <c r="AU235" s="1087"/>
      <c r="AV235" s="1087"/>
      <c r="AW235" s="1087"/>
      <c r="AX235" s="1087"/>
      <c r="AY235" s="1087"/>
      <c r="AZ235" s="1087"/>
      <c r="BA235" s="1087"/>
      <c r="BB235" s="1087"/>
      <c r="BC235" s="1087"/>
      <c r="BD235" s="1087"/>
      <c r="BE235" s="1087"/>
      <c r="BF235" s="1087"/>
      <c r="BG235" s="1087"/>
      <c r="BH235" s="1087"/>
      <c r="BI235" s="1087"/>
      <c r="BJ235" s="1087"/>
      <c r="BK235" s="1087"/>
      <c r="BL235" s="1087"/>
      <c r="BM235" s="1087"/>
      <c r="BN235" s="1087"/>
      <c r="BO235" s="1087"/>
      <c r="BP235" s="1087"/>
      <c r="BQ235" s="1087"/>
      <c r="BR235" s="1087"/>
      <c r="BS235" s="1087"/>
    </row>
    <row r="236" spans="1:71" s="1085" customFormat="1">
      <c r="A236" s="1087"/>
      <c r="B236" s="1100"/>
      <c r="C236" s="1100"/>
      <c r="D236" s="1100"/>
      <c r="J236" s="1087"/>
      <c r="K236" s="1087"/>
      <c r="L236" s="1087"/>
      <c r="M236" s="1087"/>
      <c r="N236" s="1087"/>
      <c r="O236" s="1087"/>
      <c r="P236" s="1087"/>
      <c r="Q236" s="1087"/>
      <c r="R236" s="1087"/>
      <c r="S236" s="1087"/>
      <c r="T236" s="1087"/>
      <c r="U236" s="1087"/>
      <c r="V236" s="1087"/>
      <c r="W236" s="1087"/>
      <c r="X236" s="1087"/>
      <c r="Y236" s="1087"/>
      <c r="Z236" s="1087"/>
      <c r="AA236" s="1087"/>
      <c r="AB236" s="1087"/>
      <c r="AC236" s="1087"/>
      <c r="AD236" s="1087"/>
      <c r="AE236" s="1087"/>
      <c r="AF236" s="1087"/>
      <c r="AG236" s="1087"/>
      <c r="AH236" s="1087"/>
      <c r="AI236" s="1087"/>
      <c r="AJ236" s="1087"/>
      <c r="AK236" s="1087"/>
      <c r="AL236" s="1087"/>
      <c r="AM236" s="1087"/>
      <c r="AN236" s="1087"/>
      <c r="AO236" s="1087"/>
      <c r="AP236" s="1087"/>
      <c r="AQ236" s="1087"/>
      <c r="AR236" s="1087"/>
      <c r="AS236" s="1087"/>
      <c r="AT236" s="1087"/>
      <c r="AU236" s="1087"/>
      <c r="AV236" s="1087"/>
      <c r="AW236" s="1087"/>
      <c r="AX236" s="1087"/>
      <c r="AY236" s="1087"/>
      <c r="AZ236" s="1087"/>
      <c r="BA236" s="1087"/>
      <c r="BB236" s="1087"/>
      <c r="BC236" s="1087"/>
      <c r="BD236" s="1087"/>
      <c r="BE236" s="1087"/>
      <c r="BF236" s="1087"/>
      <c r="BG236" s="1087"/>
      <c r="BH236" s="1087"/>
      <c r="BI236" s="1087"/>
      <c r="BJ236" s="1087"/>
      <c r="BK236" s="1087"/>
      <c r="BL236" s="1087"/>
      <c r="BM236" s="1087"/>
      <c r="BN236" s="1087"/>
      <c r="BO236" s="1087"/>
      <c r="BP236" s="1087"/>
      <c r="BQ236" s="1087"/>
      <c r="BR236" s="1087"/>
      <c r="BS236" s="1087"/>
    </row>
    <row r="237" spans="1:71" s="1085" customFormat="1">
      <c r="A237" s="1087"/>
      <c r="E237" s="501"/>
      <c r="J237" s="1087"/>
      <c r="K237" s="1087"/>
      <c r="L237" s="1087"/>
      <c r="M237" s="1087"/>
      <c r="N237" s="1087"/>
      <c r="O237" s="1087"/>
      <c r="P237" s="1087"/>
      <c r="Q237" s="1087"/>
      <c r="R237" s="1087"/>
      <c r="S237" s="1087"/>
      <c r="T237" s="1087"/>
      <c r="U237" s="1087"/>
      <c r="V237" s="1087"/>
      <c r="W237" s="1087"/>
      <c r="X237" s="1087"/>
      <c r="Y237" s="1087"/>
      <c r="Z237" s="1087"/>
      <c r="AA237" s="1087"/>
      <c r="AB237" s="1087"/>
      <c r="AC237" s="1087"/>
      <c r="AD237" s="1087"/>
      <c r="AE237" s="1087"/>
      <c r="AF237" s="1087"/>
      <c r="AG237" s="1087"/>
      <c r="AH237" s="1087"/>
      <c r="AI237" s="1087"/>
      <c r="AJ237" s="1087"/>
      <c r="AK237" s="1087"/>
      <c r="AL237" s="1087"/>
      <c r="AM237" s="1087"/>
      <c r="AN237" s="1087"/>
      <c r="AO237" s="1087"/>
      <c r="AP237" s="1087"/>
      <c r="AQ237" s="1087"/>
      <c r="AR237" s="1087"/>
      <c r="AS237" s="1087"/>
      <c r="AT237" s="1087"/>
      <c r="AU237" s="1087"/>
      <c r="AV237" s="1087"/>
      <c r="AW237" s="1087"/>
      <c r="AX237" s="1087"/>
      <c r="AY237" s="1087"/>
      <c r="AZ237" s="1087"/>
      <c r="BA237" s="1087"/>
      <c r="BB237" s="1087"/>
      <c r="BC237" s="1087"/>
      <c r="BD237" s="1087"/>
      <c r="BE237" s="1087"/>
      <c r="BF237" s="1087"/>
      <c r="BG237" s="1087"/>
      <c r="BH237" s="1087"/>
      <c r="BI237" s="1087"/>
      <c r="BJ237" s="1087"/>
      <c r="BK237" s="1087"/>
      <c r="BL237" s="1087"/>
      <c r="BM237" s="1087"/>
      <c r="BN237" s="1087"/>
      <c r="BO237" s="1087"/>
      <c r="BP237" s="1087"/>
      <c r="BQ237" s="1087"/>
      <c r="BR237" s="1087"/>
      <c r="BS237" s="1087"/>
    </row>
    <row r="238" spans="1:71" s="1085" customFormat="1">
      <c r="A238" s="1087"/>
      <c r="B238" s="501"/>
      <c r="C238" s="501"/>
      <c r="D238" s="501"/>
      <c r="E238" s="501"/>
      <c r="J238" s="1087"/>
      <c r="K238" s="1087"/>
      <c r="L238" s="1087"/>
      <c r="M238" s="1087"/>
      <c r="N238" s="1087"/>
      <c r="O238" s="1087"/>
      <c r="P238" s="1087"/>
      <c r="Q238" s="1087"/>
      <c r="R238" s="1087"/>
      <c r="S238" s="1087"/>
      <c r="T238" s="1087"/>
      <c r="U238" s="1087"/>
      <c r="V238" s="1087"/>
      <c r="W238" s="1087"/>
      <c r="X238" s="1087"/>
      <c r="Y238" s="1087"/>
      <c r="Z238" s="1087"/>
      <c r="AA238" s="1087"/>
      <c r="AB238" s="1087"/>
      <c r="AC238" s="1087"/>
      <c r="AD238" s="1087"/>
      <c r="AE238" s="1087"/>
      <c r="AF238" s="1087"/>
      <c r="AG238" s="1087"/>
      <c r="AH238" s="1087"/>
      <c r="AI238" s="1087"/>
      <c r="AJ238" s="1087"/>
      <c r="AK238" s="1087"/>
      <c r="AL238" s="1087"/>
      <c r="AM238" s="1087"/>
      <c r="AN238" s="1087"/>
      <c r="AO238" s="1087"/>
      <c r="AP238" s="1087"/>
      <c r="AQ238" s="1087"/>
      <c r="AR238" s="1087"/>
      <c r="AS238" s="1087"/>
      <c r="AT238" s="1087"/>
      <c r="AU238" s="1087"/>
      <c r="AV238" s="1087"/>
      <c r="AW238" s="1087"/>
      <c r="AX238" s="1087"/>
      <c r="AY238" s="1087"/>
      <c r="AZ238" s="1087"/>
      <c r="BA238" s="1087"/>
      <c r="BB238" s="1087"/>
      <c r="BC238" s="1087"/>
      <c r="BD238" s="1087"/>
      <c r="BE238" s="1087"/>
      <c r="BF238" s="1087"/>
      <c r="BG238" s="1087"/>
      <c r="BH238" s="1087"/>
      <c r="BI238" s="1087"/>
      <c r="BJ238" s="1087"/>
      <c r="BK238" s="1087"/>
      <c r="BL238" s="1087"/>
      <c r="BM238" s="1087"/>
      <c r="BN238" s="1087"/>
      <c r="BO238" s="1087"/>
      <c r="BP238" s="1087"/>
      <c r="BQ238" s="1087"/>
      <c r="BR238" s="1087"/>
      <c r="BS238" s="1087"/>
    </row>
    <row r="239" spans="1:71" s="1085" customFormat="1" ht="17.100000000000001" customHeight="1">
      <c r="A239" s="1087"/>
      <c r="B239" s="501"/>
      <c r="C239" s="501"/>
      <c r="D239" s="501"/>
      <c r="J239" s="1087"/>
      <c r="K239" s="1087"/>
      <c r="L239" s="1087"/>
      <c r="M239" s="1087"/>
      <c r="N239" s="1087"/>
      <c r="O239" s="1087"/>
      <c r="P239" s="1087"/>
      <c r="Q239" s="1087"/>
      <c r="R239" s="1087"/>
      <c r="S239" s="1087"/>
      <c r="T239" s="1087"/>
      <c r="U239" s="1087"/>
      <c r="V239" s="1087"/>
      <c r="W239" s="1087"/>
      <c r="X239" s="1087"/>
      <c r="Y239" s="1087"/>
      <c r="Z239" s="1087"/>
      <c r="AA239" s="1087"/>
      <c r="AB239" s="1087"/>
      <c r="AC239" s="1087"/>
      <c r="AD239" s="1087"/>
      <c r="AE239" s="1087"/>
      <c r="AF239" s="1087"/>
      <c r="AG239" s="1087"/>
      <c r="AH239" s="1087"/>
      <c r="AI239" s="1087"/>
      <c r="AJ239" s="1087"/>
      <c r="AK239" s="1087"/>
      <c r="AL239" s="1087"/>
      <c r="AM239" s="1087"/>
      <c r="AN239" s="1087"/>
      <c r="AO239" s="1087"/>
      <c r="AP239" s="1087"/>
      <c r="AQ239" s="1087"/>
      <c r="AR239" s="1087"/>
      <c r="AS239" s="1087"/>
      <c r="AT239" s="1087"/>
      <c r="AU239" s="1087"/>
      <c r="AV239" s="1087"/>
      <c r="AW239" s="1087"/>
      <c r="AX239" s="1087"/>
      <c r="AY239" s="1087"/>
      <c r="AZ239" s="1087"/>
      <c r="BA239" s="1087"/>
      <c r="BB239" s="1087"/>
      <c r="BC239" s="1087"/>
      <c r="BD239" s="1087"/>
      <c r="BE239" s="1087"/>
      <c r="BF239" s="1087"/>
      <c r="BG239" s="1087"/>
      <c r="BH239" s="1087"/>
      <c r="BI239" s="1087"/>
      <c r="BJ239" s="1087"/>
      <c r="BK239" s="1087"/>
      <c r="BL239" s="1087"/>
      <c r="BM239" s="1087"/>
      <c r="BN239" s="1087"/>
      <c r="BO239" s="1087"/>
      <c r="BP239" s="1087"/>
      <c r="BQ239" s="1087"/>
      <c r="BR239" s="1087"/>
      <c r="BS239" s="1087"/>
    </row>
    <row r="240" spans="1:71" s="1085" customFormat="1" ht="12.95" customHeight="1">
      <c r="J240" s="1087"/>
      <c r="K240" s="1087"/>
      <c r="L240" s="1087"/>
      <c r="M240" s="1087"/>
      <c r="N240" s="1087"/>
      <c r="O240" s="1087"/>
      <c r="P240" s="1087"/>
      <c r="Q240" s="1087"/>
      <c r="R240" s="1087"/>
      <c r="S240" s="1087"/>
      <c r="T240" s="1087"/>
      <c r="U240" s="1087"/>
      <c r="V240" s="1087"/>
      <c r="W240" s="1087"/>
      <c r="X240" s="1087"/>
      <c r="Y240" s="1087"/>
      <c r="Z240" s="1087"/>
      <c r="AA240" s="1087"/>
      <c r="AB240" s="1087"/>
      <c r="AC240" s="1087"/>
      <c r="AD240" s="1087"/>
      <c r="AE240" s="1087"/>
      <c r="AF240" s="1087"/>
      <c r="AG240" s="1087"/>
      <c r="AH240" s="1087"/>
      <c r="AI240" s="1087"/>
      <c r="AJ240" s="1087"/>
      <c r="AK240" s="1087"/>
      <c r="AL240" s="1087"/>
      <c r="AM240" s="1087"/>
      <c r="AN240" s="1087"/>
      <c r="AO240" s="1087"/>
      <c r="AP240" s="1087"/>
      <c r="AQ240" s="1087"/>
      <c r="AR240" s="1087"/>
      <c r="AS240" s="1087"/>
      <c r="AT240" s="1087"/>
      <c r="AU240" s="1087"/>
      <c r="AV240" s="1087"/>
      <c r="AW240" s="1087"/>
      <c r="AX240" s="1087"/>
      <c r="AY240" s="1087"/>
      <c r="AZ240" s="1087"/>
      <c r="BA240" s="1087"/>
      <c r="BB240" s="1087"/>
      <c r="BC240" s="1087"/>
      <c r="BD240" s="1087"/>
      <c r="BE240" s="1087"/>
      <c r="BF240" s="1087"/>
      <c r="BG240" s="1087"/>
      <c r="BH240" s="1087"/>
      <c r="BI240" s="1087"/>
      <c r="BJ240" s="1087"/>
      <c r="BK240" s="1087"/>
      <c r="BL240" s="1087"/>
      <c r="BM240" s="1087"/>
      <c r="BN240" s="1087"/>
      <c r="BO240" s="1087"/>
      <c r="BP240" s="1087"/>
      <c r="BQ240" s="1087"/>
      <c r="BR240" s="1087"/>
      <c r="BS240" s="1087"/>
    </row>
    <row r="241" spans="10:71" s="1085" customFormat="1" ht="12.95" customHeight="1">
      <c r="J241" s="1087"/>
      <c r="K241" s="1087"/>
      <c r="L241" s="1087"/>
      <c r="M241" s="1087"/>
      <c r="N241" s="1087"/>
      <c r="O241" s="1087"/>
      <c r="P241" s="1087"/>
      <c r="Q241" s="1087"/>
      <c r="R241" s="1087"/>
      <c r="S241" s="1087"/>
      <c r="T241" s="1087"/>
      <c r="U241" s="1087"/>
      <c r="V241" s="1087"/>
      <c r="W241" s="1087"/>
      <c r="X241" s="1087"/>
      <c r="Y241" s="1087"/>
      <c r="Z241" s="1087"/>
      <c r="AA241" s="1087"/>
      <c r="AB241" s="1087"/>
      <c r="AC241" s="1087"/>
      <c r="AD241" s="1087"/>
      <c r="AE241" s="1087"/>
      <c r="AF241" s="1087"/>
      <c r="AG241" s="1087"/>
      <c r="AH241" s="1087"/>
      <c r="AI241" s="1087"/>
      <c r="AJ241" s="1087"/>
      <c r="AK241" s="1087"/>
      <c r="AL241" s="1087"/>
      <c r="AM241" s="1087"/>
      <c r="AN241" s="1087"/>
      <c r="AO241" s="1087"/>
      <c r="AP241" s="1087"/>
      <c r="AQ241" s="1087"/>
      <c r="AR241" s="1087"/>
      <c r="AS241" s="1087"/>
      <c r="AT241" s="1087"/>
      <c r="AU241" s="1087"/>
      <c r="AV241" s="1087"/>
      <c r="AW241" s="1087"/>
      <c r="AX241" s="1087"/>
      <c r="AY241" s="1087"/>
      <c r="AZ241" s="1087"/>
      <c r="BA241" s="1087"/>
      <c r="BB241" s="1087"/>
      <c r="BC241" s="1087"/>
      <c r="BD241" s="1087"/>
      <c r="BE241" s="1087"/>
      <c r="BF241" s="1087"/>
      <c r="BG241" s="1087"/>
      <c r="BH241" s="1087"/>
      <c r="BI241" s="1087"/>
      <c r="BJ241" s="1087"/>
      <c r="BK241" s="1087"/>
      <c r="BL241" s="1087"/>
      <c r="BM241" s="1087"/>
      <c r="BN241" s="1087"/>
      <c r="BO241" s="1087"/>
      <c r="BP241" s="1087"/>
      <c r="BQ241" s="1087"/>
      <c r="BR241" s="1087"/>
      <c r="BS241" s="1087"/>
    </row>
    <row r="247" spans="10:71" ht="15.75" customHeight="1"/>
    <row r="248" spans="10:71" ht="14.25" customHeight="1"/>
    <row r="249" spans="10:71" ht="14.25" customHeight="1"/>
    <row r="264" ht="15.75" customHeight="1"/>
    <row r="265" ht="14.25" customHeight="1"/>
    <row r="266" ht="14.25" customHeight="1"/>
  </sheetData>
  <mergeCells count="5">
    <mergeCell ref="B97:C97"/>
    <mergeCell ref="B98:C98"/>
    <mergeCell ref="G4:H4"/>
    <mergeCell ref="B7:C7"/>
    <mergeCell ref="D7:E7"/>
  </mergeCells>
  <printOptions gridLinesSet="0"/>
  <pageMargins left="0.39308608058608058" right="0.78740157480314965" top="0.87957875457875456" bottom="0.7651041666666667" header="0.51181102362204722" footer="0.51181102362204722"/>
  <pageSetup paperSize="9" scale="51" pageOrder="overThenDown" orientation="portrait" r:id="rId1"/>
  <headerFooter alignWithMargins="0"/>
  <rowBreaks count="1" manualBreakCount="1">
    <brk id="91" max="7" man="1"/>
  </rowBreaks>
</worksheet>
</file>

<file path=xl/worksheets/sheet45.xml><?xml version="1.0" encoding="utf-8"?>
<worksheet xmlns="http://schemas.openxmlformats.org/spreadsheetml/2006/main" xmlns:r="http://schemas.openxmlformats.org/officeDocument/2006/relationships">
  <sheetPr syncVertical="1" syncRef="A1">
    <tabColor rgb="FF7030A0"/>
  </sheetPr>
  <dimension ref="A1:G131"/>
  <sheetViews>
    <sheetView showGridLines="0" view="pageLayout" workbookViewId="0">
      <selection activeCell="F48" sqref="F48"/>
    </sheetView>
  </sheetViews>
  <sheetFormatPr baseColWidth="10" defaultColWidth="10.85546875" defaultRowHeight="12.75"/>
  <cols>
    <col min="1" max="1" width="43" style="2180" customWidth="1"/>
    <col min="2" max="2" width="8.5703125" style="2180" customWidth="1"/>
    <col min="3" max="3" width="9.85546875" style="2180" customWidth="1"/>
    <col min="4" max="5" width="9.85546875" style="151" customWidth="1"/>
    <col min="6" max="6" width="33.140625" style="2180" customWidth="1"/>
    <col min="7" max="7" width="4.42578125" style="2180" customWidth="1"/>
    <col min="8" max="8" width="11" style="2180" customWidth="1"/>
    <col min="9" max="9" width="14.42578125" style="2180" customWidth="1"/>
    <col min="10" max="10" width="4.140625" style="2180" customWidth="1"/>
    <col min="11" max="12" width="11" style="2180" customWidth="1"/>
    <col min="13" max="13" width="14.42578125" style="2180" customWidth="1"/>
    <col min="14" max="14" width="4.140625" style="2180" customWidth="1"/>
    <col min="15" max="15" width="14.42578125" style="2180" customWidth="1"/>
    <col min="16" max="233" width="10.85546875" style="2180"/>
    <col min="234" max="234" width="43" style="2180" customWidth="1"/>
    <col min="235" max="238" width="8.42578125" style="2180" customWidth="1"/>
    <col min="239" max="239" width="34.42578125" style="2180" customWidth="1"/>
    <col min="240" max="240" width="4.42578125" style="2180" customWidth="1"/>
    <col min="241" max="241" width="9.85546875" style="2180" customWidth="1"/>
    <col min="242" max="242" width="16.42578125" style="2180" customWidth="1"/>
    <col min="243" max="243" width="9.85546875" style="2180" customWidth="1"/>
    <col min="244" max="245" width="11" style="2180" customWidth="1"/>
    <col min="246" max="255" width="9.85546875" style="2180" customWidth="1"/>
    <col min="256" max="259" width="11" style="2180" customWidth="1"/>
    <col min="260" max="260" width="14.42578125" style="2180" customWidth="1"/>
    <col min="261" max="261" width="4.140625" style="2180" customWidth="1"/>
    <col min="262" max="262" width="13.42578125" style="2180" customWidth="1"/>
    <col min="263" max="263" width="28.140625" style="2180" customWidth="1"/>
    <col min="264" max="264" width="11" style="2180" customWidth="1"/>
    <col min="265" max="265" width="14.42578125" style="2180" customWidth="1"/>
    <col min="266" max="266" width="4.140625" style="2180" customWidth="1"/>
    <col min="267" max="268" width="11" style="2180" customWidth="1"/>
    <col min="269" max="269" width="14.42578125" style="2180" customWidth="1"/>
    <col min="270" max="270" width="4.140625" style="2180" customWidth="1"/>
    <col min="271" max="271" width="14.42578125" style="2180" customWidth="1"/>
    <col min="272" max="489" width="10.85546875" style="2180"/>
    <col min="490" max="490" width="43" style="2180" customWidth="1"/>
    <col min="491" max="494" width="8.42578125" style="2180" customWidth="1"/>
    <col min="495" max="495" width="34.42578125" style="2180" customWidth="1"/>
    <col min="496" max="496" width="4.42578125" style="2180" customWidth="1"/>
    <col min="497" max="497" width="9.85546875" style="2180" customWidth="1"/>
    <col min="498" max="498" width="16.42578125" style="2180" customWidth="1"/>
    <col min="499" max="499" width="9.85546875" style="2180" customWidth="1"/>
    <col min="500" max="501" width="11" style="2180" customWidth="1"/>
    <col min="502" max="511" width="9.85546875" style="2180" customWidth="1"/>
    <col min="512" max="515" width="11" style="2180" customWidth="1"/>
    <col min="516" max="516" width="14.42578125" style="2180" customWidth="1"/>
    <col min="517" max="517" width="4.140625" style="2180" customWidth="1"/>
    <col min="518" max="518" width="13.42578125" style="2180" customWidth="1"/>
    <col min="519" max="519" width="28.140625" style="2180" customWidth="1"/>
    <col min="520" max="520" width="11" style="2180" customWidth="1"/>
    <col min="521" max="521" width="14.42578125" style="2180" customWidth="1"/>
    <col min="522" max="522" width="4.140625" style="2180" customWidth="1"/>
    <col min="523" max="524" width="11" style="2180" customWidth="1"/>
    <col min="525" max="525" width="14.42578125" style="2180" customWidth="1"/>
    <col min="526" max="526" width="4.140625" style="2180" customWidth="1"/>
    <col min="527" max="527" width="14.42578125" style="2180" customWidth="1"/>
    <col min="528" max="745" width="10.85546875" style="2180"/>
    <col min="746" max="746" width="43" style="2180" customWidth="1"/>
    <col min="747" max="750" width="8.42578125" style="2180" customWidth="1"/>
    <col min="751" max="751" width="34.42578125" style="2180" customWidth="1"/>
    <col min="752" max="752" width="4.42578125" style="2180" customWidth="1"/>
    <col min="753" max="753" width="9.85546875" style="2180" customWidth="1"/>
    <col min="754" max="754" width="16.42578125" style="2180" customWidth="1"/>
    <col min="755" max="755" width="9.85546875" style="2180" customWidth="1"/>
    <col min="756" max="757" width="11" style="2180" customWidth="1"/>
    <col min="758" max="767" width="9.85546875" style="2180" customWidth="1"/>
    <col min="768" max="771" width="11" style="2180" customWidth="1"/>
    <col min="772" max="772" width="14.42578125" style="2180" customWidth="1"/>
    <col min="773" max="773" width="4.140625" style="2180" customWidth="1"/>
    <col min="774" max="774" width="13.42578125" style="2180" customWidth="1"/>
    <col min="775" max="775" width="28.140625" style="2180" customWidth="1"/>
    <col min="776" max="776" width="11" style="2180" customWidth="1"/>
    <col min="777" max="777" width="14.42578125" style="2180" customWidth="1"/>
    <col min="778" max="778" width="4.140625" style="2180" customWidth="1"/>
    <col min="779" max="780" width="11" style="2180" customWidth="1"/>
    <col min="781" max="781" width="14.42578125" style="2180" customWidth="1"/>
    <col min="782" max="782" width="4.140625" style="2180" customWidth="1"/>
    <col min="783" max="783" width="14.42578125" style="2180" customWidth="1"/>
    <col min="784" max="1001" width="10.85546875" style="2180"/>
    <col min="1002" max="1002" width="43" style="2180" customWidth="1"/>
    <col min="1003" max="1006" width="8.42578125" style="2180" customWidth="1"/>
    <col min="1007" max="1007" width="34.42578125" style="2180" customWidth="1"/>
    <col min="1008" max="1008" width="4.42578125" style="2180" customWidth="1"/>
    <col min="1009" max="1009" width="9.85546875" style="2180" customWidth="1"/>
    <col min="1010" max="1010" width="16.42578125" style="2180" customWidth="1"/>
    <col min="1011" max="1011" width="9.85546875" style="2180" customWidth="1"/>
    <col min="1012" max="1013" width="11" style="2180" customWidth="1"/>
    <col min="1014" max="1023" width="9.85546875" style="2180" customWidth="1"/>
    <col min="1024" max="1027" width="11" style="2180" customWidth="1"/>
    <col min="1028" max="1028" width="14.42578125" style="2180" customWidth="1"/>
    <col min="1029" max="1029" width="4.140625" style="2180" customWidth="1"/>
    <col min="1030" max="1030" width="13.42578125" style="2180" customWidth="1"/>
    <col min="1031" max="1031" width="28.140625" style="2180" customWidth="1"/>
    <col min="1032" max="1032" width="11" style="2180" customWidth="1"/>
    <col min="1033" max="1033" width="14.42578125" style="2180" customWidth="1"/>
    <col min="1034" max="1034" width="4.140625" style="2180" customWidth="1"/>
    <col min="1035" max="1036" width="11" style="2180" customWidth="1"/>
    <col min="1037" max="1037" width="14.42578125" style="2180" customWidth="1"/>
    <col min="1038" max="1038" width="4.140625" style="2180" customWidth="1"/>
    <col min="1039" max="1039" width="14.42578125" style="2180" customWidth="1"/>
    <col min="1040" max="1257" width="10.85546875" style="2180"/>
    <col min="1258" max="1258" width="43" style="2180" customWidth="1"/>
    <col min="1259" max="1262" width="8.42578125" style="2180" customWidth="1"/>
    <col min="1263" max="1263" width="34.42578125" style="2180" customWidth="1"/>
    <col min="1264" max="1264" width="4.42578125" style="2180" customWidth="1"/>
    <col min="1265" max="1265" width="9.85546875" style="2180" customWidth="1"/>
    <col min="1266" max="1266" width="16.42578125" style="2180" customWidth="1"/>
    <col min="1267" max="1267" width="9.85546875" style="2180" customWidth="1"/>
    <col min="1268" max="1269" width="11" style="2180" customWidth="1"/>
    <col min="1270" max="1279" width="9.85546875" style="2180" customWidth="1"/>
    <col min="1280" max="1283" width="11" style="2180" customWidth="1"/>
    <col min="1284" max="1284" width="14.42578125" style="2180" customWidth="1"/>
    <col min="1285" max="1285" width="4.140625" style="2180" customWidth="1"/>
    <col min="1286" max="1286" width="13.42578125" style="2180" customWidth="1"/>
    <col min="1287" max="1287" width="28.140625" style="2180" customWidth="1"/>
    <col min="1288" max="1288" width="11" style="2180" customWidth="1"/>
    <col min="1289" max="1289" width="14.42578125" style="2180" customWidth="1"/>
    <col min="1290" max="1290" width="4.140625" style="2180" customWidth="1"/>
    <col min="1291" max="1292" width="11" style="2180" customWidth="1"/>
    <col min="1293" max="1293" width="14.42578125" style="2180" customWidth="1"/>
    <col min="1294" max="1294" width="4.140625" style="2180" customWidth="1"/>
    <col min="1295" max="1295" width="14.42578125" style="2180" customWidth="1"/>
    <col min="1296" max="1513" width="10.85546875" style="2180"/>
    <col min="1514" max="1514" width="43" style="2180" customWidth="1"/>
    <col min="1515" max="1518" width="8.42578125" style="2180" customWidth="1"/>
    <col min="1519" max="1519" width="34.42578125" style="2180" customWidth="1"/>
    <col min="1520" max="1520" width="4.42578125" style="2180" customWidth="1"/>
    <col min="1521" max="1521" width="9.85546875" style="2180" customWidth="1"/>
    <col min="1522" max="1522" width="16.42578125" style="2180" customWidth="1"/>
    <col min="1523" max="1523" width="9.85546875" style="2180" customWidth="1"/>
    <col min="1524" max="1525" width="11" style="2180" customWidth="1"/>
    <col min="1526" max="1535" width="9.85546875" style="2180" customWidth="1"/>
    <col min="1536" max="1539" width="11" style="2180" customWidth="1"/>
    <col min="1540" max="1540" width="14.42578125" style="2180" customWidth="1"/>
    <col min="1541" max="1541" width="4.140625" style="2180" customWidth="1"/>
    <col min="1542" max="1542" width="13.42578125" style="2180" customWidth="1"/>
    <col min="1543" max="1543" width="28.140625" style="2180" customWidth="1"/>
    <col min="1544" max="1544" width="11" style="2180" customWidth="1"/>
    <col min="1545" max="1545" width="14.42578125" style="2180" customWidth="1"/>
    <col min="1546" max="1546" width="4.140625" style="2180" customWidth="1"/>
    <col min="1547" max="1548" width="11" style="2180" customWidth="1"/>
    <col min="1549" max="1549" width="14.42578125" style="2180" customWidth="1"/>
    <col min="1550" max="1550" width="4.140625" style="2180" customWidth="1"/>
    <col min="1551" max="1551" width="14.42578125" style="2180" customWidth="1"/>
    <col min="1552" max="1769" width="10.85546875" style="2180"/>
    <col min="1770" max="1770" width="43" style="2180" customWidth="1"/>
    <col min="1771" max="1774" width="8.42578125" style="2180" customWidth="1"/>
    <col min="1775" max="1775" width="34.42578125" style="2180" customWidth="1"/>
    <col min="1776" max="1776" width="4.42578125" style="2180" customWidth="1"/>
    <col min="1777" max="1777" width="9.85546875" style="2180" customWidth="1"/>
    <col min="1778" max="1778" width="16.42578125" style="2180" customWidth="1"/>
    <col min="1779" max="1779" width="9.85546875" style="2180" customWidth="1"/>
    <col min="1780" max="1781" width="11" style="2180" customWidth="1"/>
    <col min="1782" max="1791" width="9.85546875" style="2180" customWidth="1"/>
    <col min="1792" max="1795" width="11" style="2180" customWidth="1"/>
    <col min="1796" max="1796" width="14.42578125" style="2180" customWidth="1"/>
    <col min="1797" max="1797" width="4.140625" style="2180" customWidth="1"/>
    <col min="1798" max="1798" width="13.42578125" style="2180" customWidth="1"/>
    <col min="1799" max="1799" width="28.140625" style="2180" customWidth="1"/>
    <col min="1800" max="1800" width="11" style="2180" customWidth="1"/>
    <col min="1801" max="1801" width="14.42578125" style="2180" customWidth="1"/>
    <col min="1802" max="1802" width="4.140625" style="2180" customWidth="1"/>
    <col min="1803" max="1804" width="11" style="2180" customWidth="1"/>
    <col min="1805" max="1805" width="14.42578125" style="2180" customWidth="1"/>
    <col min="1806" max="1806" width="4.140625" style="2180" customWidth="1"/>
    <col min="1807" max="1807" width="14.42578125" style="2180" customWidth="1"/>
    <col min="1808" max="2025" width="10.85546875" style="2180"/>
    <col min="2026" max="2026" width="43" style="2180" customWidth="1"/>
    <col min="2027" max="2030" width="8.42578125" style="2180" customWidth="1"/>
    <col min="2031" max="2031" width="34.42578125" style="2180" customWidth="1"/>
    <col min="2032" max="2032" width="4.42578125" style="2180" customWidth="1"/>
    <col min="2033" max="2033" width="9.85546875" style="2180" customWidth="1"/>
    <col min="2034" max="2034" width="16.42578125" style="2180" customWidth="1"/>
    <col min="2035" max="2035" width="9.85546875" style="2180" customWidth="1"/>
    <col min="2036" max="2037" width="11" style="2180" customWidth="1"/>
    <col min="2038" max="2047" width="9.85546875" style="2180" customWidth="1"/>
    <col min="2048" max="2051" width="11" style="2180" customWidth="1"/>
    <col min="2052" max="2052" width="14.42578125" style="2180" customWidth="1"/>
    <col min="2053" max="2053" width="4.140625" style="2180" customWidth="1"/>
    <col min="2054" max="2054" width="13.42578125" style="2180" customWidth="1"/>
    <col min="2055" max="2055" width="28.140625" style="2180" customWidth="1"/>
    <col min="2056" max="2056" width="11" style="2180" customWidth="1"/>
    <col min="2057" max="2057" width="14.42578125" style="2180" customWidth="1"/>
    <col min="2058" max="2058" width="4.140625" style="2180" customWidth="1"/>
    <col min="2059" max="2060" width="11" style="2180" customWidth="1"/>
    <col min="2061" max="2061" width="14.42578125" style="2180" customWidth="1"/>
    <col min="2062" max="2062" width="4.140625" style="2180" customWidth="1"/>
    <col min="2063" max="2063" width="14.42578125" style="2180" customWidth="1"/>
    <col min="2064" max="2281" width="10.85546875" style="2180"/>
    <col min="2282" max="2282" width="43" style="2180" customWidth="1"/>
    <col min="2283" max="2286" width="8.42578125" style="2180" customWidth="1"/>
    <col min="2287" max="2287" width="34.42578125" style="2180" customWidth="1"/>
    <col min="2288" max="2288" width="4.42578125" style="2180" customWidth="1"/>
    <col min="2289" max="2289" width="9.85546875" style="2180" customWidth="1"/>
    <col min="2290" max="2290" width="16.42578125" style="2180" customWidth="1"/>
    <col min="2291" max="2291" width="9.85546875" style="2180" customWidth="1"/>
    <col min="2292" max="2293" width="11" style="2180" customWidth="1"/>
    <col min="2294" max="2303" width="9.85546875" style="2180" customWidth="1"/>
    <col min="2304" max="2307" width="11" style="2180" customWidth="1"/>
    <col min="2308" max="2308" width="14.42578125" style="2180" customWidth="1"/>
    <col min="2309" max="2309" width="4.140625" style="2180" customWidth="1"/>
    <col min="2310" max="2310" width="13.42578125" style="2180" customWidth="1"/>
    <col min="2311" max="2311" width="28.140625" style="2180" customWidth="1"/>
    <col min="2312" max="2312" width="11" style="2180" customWidth="1"/>
    <col min="2313" max="2313" width="14.42578125" style="2180" customWidth="1"/>
    <col min="2314" max="2314" width="4.140625" style="2180" customWidth="1"/>
    <col min="2315" max="2316" width="11" style="2180" customWidth="1"/>
    <col min="2317" max="2317" width="14.42578125" style="2180" customWidth="1"/>
    <col min="2318" max="2318" width="4.140625" style="2180" customWidth="1"/>
    <col min="2319" max="2319" width="14.42578125" style="2180" customWidth="1"/>
    <col min="2320" max="2537" width="10.85546875" style="2180"/>
    <col min="2538" max="2538" width="43" style="2180" customWidth="1"/>
    <col min="2539" max="2542" width="8.42578125" style="2180" customWidth="1"/>
    <col min="2543" max="2543" width="34.42578125" style="2180" customWidth="1"/>
    <col min="2544" max="2544" width="4.42578125" style="2180" customWidth="1"/>
    <col min="2545" max="2545" width="9.85546875" style="2180" customWidth="1"/>
    <col min="2546" max="2546" width="16.42578125" style="2180" customWidth="1"/>
    <col min="2547" max="2547" width="9.85546875" style="2180" customWidth="1"/>
    <col min="2548" max="2549" width="11" style="2180" customWidth="1"/>
    <col min="2550" max="2559" width="9.85546875" style="2180" customWidth="1"/>
    <col min="2560" max="2563" width="11" style="2180" customWidth="1"/>
    <col min="2564" max="2564" width="14.42578125" style="2180" customWidth="1"/>
    <col min="2565" max="2565" width="4.140625" style="2180" customWidth="1"/>
    <col min="2566" max="2566" width="13.42578125" style="2180" customWidth="1"/>
    <col min="2567" max="2567" width="28.140625" style="2180" customWidth="1"/>
    <col min="2568" max="2568" width="11" style="2180" customWidth="1"/>
    <col min="2569" max="2569" width="14.42578125" style="2180" customWidth="1"/>
    <col min="2570" max="2570" width="4.140625" style="2180" customWidth="1"/>
    <col min="2571" max="2572" width="11" style="2180" customWidth="1"/>
    <col min="2573" max="2573" width="14.42578125" style="2180" customWidth="1"/>
    <col min="2574" max="2574" width="4.140625" style="2180" customWidth="1"/>
    <col min="2575" max="2575" width="14.42578125" style="2180" customWidth="1"/>
    <col min="2576" max="2793" width="10.85546875" style="2180"/>
    <col min="2794" max="2794" width="43" style="2180" customWidth="1"/>
    <col min="2795" max="2798" width="8.42578125" style="2180" customWidth="1"/>
    <col min="2799" max="2799" width="34.42578125" style="2180" customWidth="1"/>
    <col min="2800" max="2800" width="4.42578125" style="2180" customWidth="1"/>
    <col min="2801" max="2801" width="9.85546875" style="2180" customWidth="1"/>
    <col min="2802" max="2802" width="16.42578125" style="2180" customWidth="1"/>
    <col min="2803" max="2803" width="9.85546875" style="2180" customWidth="1"/>
    <col min="2804" max="2805" width="11" style="2180" customWidth="1"/>
    <col min="2806" max="2815" width="9.85546875" style="2180" customWidth="1"/>
    <col min="2816" max="2819" width="11" style="2180" customWidth="1"/>
    <col min="2820" max="2820" width="14.42578125" style="2180" customWidth="1"/>
    <col min="2821" max="2821" width="4.140625" style="2180" customWidth="1"/>
    <col min="2822" max="2822" width="13.42578125" style="2180" customWidth="1"/>
    <col min="2823" max="2823" width="28.140625" style="2180" customWidth="1"/>
    <col min="2824" max="2824" width="11" style="2180" customWidth="1"/>
    <col min="2825" max="2825" width="14.42578125" style="2180" customWidth="1"/>
    <col min="2826" max="2826" width="4.140625" style="2180" customWidth="1"/>
    <col min="2827" max="2828" width="11" style="2180" customWidth="1"/>
    <col min="2829" max="2829" width="14.42578125" style="2180" customWidth="1"/>
    <col min="2830" max="2830" width="4.140625" style="2180" customWidth="1"/>
    <col min="2831" max="2831" width="14.42578125" style="2180" customWidth="1"/>
    <col min="2832" max="3049" width="10.85546875" style="2180"/>
    <col min="3050" max="3050" width="43" style="2180" customWidth="1"/>
    <col min="3051" max="3054" width="8.42578125" style="2180" customWidth="1"/>
    <col min="3055" max="3055" width="34.42578125" style="2180" customWidth="1"/>
    <col min="3056" max="3056" width="4.42578125" style="2180" customWidth="1"/>
    <col min="3057" max="3057" width="9.85546875" style="2180" customWidth="1"/>
    <col min="3058" max="3058" width="16.42578125" style="2180" customWidth="1"/>
    <col min="3059" max="3059" width="9.85546875" style="2180" customWidth="1"/>
    <col min="3060" max="3061" width="11" style="2180" customWidth="1"/>
    <col min="3062" max="3071" width="9.85546875" style="2180" customWidth="1"/>
    <col min="3072" max="3075" width="11" style="2180" customWidth="1"/>
    <col min="3076" max="3076" width="14.42578125" style="2180" customWidth="1"/>
    <col min="3077" max="3077" width="4.140625" style="2180" customWidth="1"/>
    <col min="3078" max="3078" width="13.42578125" style="2180" customWidth="1"/>
    <col min="3079" max="3079" width="28.140625" style="2180" customWidth="1"/>
    <col min="3080" max="3080" width="11" style="2180" customWidth="1"/>
    <col min="3081" max="3081" width="14.42578125" style="2180" customWidth="1"/>
    <col min="3082" max="3082" width="4.140625" style="2180" customWidth="1"/>
    <col min="3083" max="3084" width="11" style="2180" customWidth="1"/>
    <col min="3085" max="3085" width="14.42578125" style="2180" customWidth="1"/>
    <col min="3086" max="3086" width="4.140625" style="2180" customWidth="1"/>
    <col min="3087" max="3087" width="14.42578125" style="2180" customWidth="1"/>
    <col min="3088" max="3305" width="10.85546875" style="2180"/>
    <col min="3306" max="3306" width="43" style="2180" customWidth="1"/>
    <col min="3307" max="3310" width="8.42578125" style="2180" customWidth="1"/>
    <col min="3311" max="3311" width="34.42578125" style="2180" customWidth="1"/>
    <col min="3312" max="3312" width="4.42578125" style="2180" customWidth="1"/>
    <col min="3313" max="3313" width="9.85546875" style="2180" customWidth="1"/>
    <col min="3314" max="3314" width="16.42578125" style="2180" customWidth="1"/>
    <col min="3315" max="3315" width="9.85546875" style="2180" customWidth="1"/>
    <col min="3316" max="3317" width="11" style="2180" customWidth="1"/>
    <col min="3318" max="3327" width="9.85546875" style="2180" customWidth="1"/>
    <col min="3328" max="3331" width="11" style="2180" customWidth="1"/>
    <col min="3332" max="3332" width="14.42578125" style="2180" customWidth="1"/>
    <col min="3333" max="3333" width="4.140625" style="2180" customWidth="1"/>
    <col min="3334" max="3334" width="13.42578125" style="2180" customWidth="1"/>
    <col min="3335" max="3335" width="28.140625" style="2180" customWidth="1"/>
    <col min="3336" max="3336" width="11" style="2180" customWidth="1"/>
    <col min="3337" max="3337" width="14.42578125" style="2180" customWidth="1"/>
    <col min="3338" max="3338" width="4.140625" style="2180" customWidth="1"/>
    <col min="3339" max="3340" width="11" style="2180" customWidth="1"/>
    <col min="3341" max="3341" width="14.42578125" style="2180" customWidth="1"/>
    <col min="3342" max="3342" width="4.140625" style="2180" customWidth="1"/>
    <col min="3343" max="3343" width="14.42578125" style="2180" customWidth="1"/>
    <col min="3344" max="3561" width="10.85546875" style="2180"/>
    <col min="3562" max="3562" width="43" style="2180" customWidth="1"/>
    <col min="3563" max="3566" width="8.42578125" style="2180" customWidth="1"/>
    <col min="3567" max="3567" width="34.42578125" style="2180" customWidth="1"/>
    <col min="3568" max="3568" width="4.42578125" style="2180" customWidth="1"/>
    <col min="3569" max="3569" width="9.85546875" style="2180" customWidth="1"/>
    <col min="3570" max="3570" width="16.42578125" style="2180" customWidth="1"/>
    <col min="3571" max="3571" width="9.85546875" style="2180" customWidth="1"/>
    <col min="3572" max="3573" width="11" style="2180" customWidth="1"/>
    <col min="3574" max="3583" width="9.85546875" style="2180" customWidth="1"/>
    <col min="3584" max="3587" width="11" style="2180" customWidth="1"/>
    <col min="3588" max="3588" width="14.42578125" style="2180" customWidth="1"/>
    <col min="3589" max="3589" width="4.140625" style="2180" customWidth="1"/>
    <col min="3590" max="3590" width="13.42578125" style="2180" customWidth="1"/>
    <col min="3591" max="3591" width="28.140625" style="2180" customWidth="1"/>
    <col min="3592" max="3592" width="11" style="2180" customWidth="1"/>
    <col min="3593" max="3593" width="14.42578125" style="2180" customWidth="1"/>
    <col min="3594" max="3594" width="4.140625" style="2180" customWidth="1"/>
    <col min="3595" max="3596" width="11" style="2180" customWidth="1"/>
    <col min="3597" max="3597" width="14.42578125" style="2180" customWidth="1"/>
    <col min="3598" max="3598" width="4.140625" style="2180" customWidth="1"/>
    <col min="3599" max="3599" width="14.42578125" style="2180" customWidth="1"/>
    <col min="3600" max="3817" width="10.85546875" style="2180"/>
    <col min="3818" max="3818" width="43" style="2180" customWidth="1"/>
    <col min="3819" max="3822" width="8.42578125" style="2180" customWidth="1"/>
    <col min="3823" max="3823" width="34.42578125" style="2180" customWidth="1"/>
    <col min="3824" max="3824" width="4.42578125" style="2180" customWidth="1"/>
    <col min="3825" max="3825" width="9.85546875" style="2180" customWidth="1"/>
    <col min="3826" max="3826" width="16.42578125" style="2180" customWidth="1"/>
    <col min="3827" max="3827" width="9.85546875" style="2180" customWidth="1"/>
    <col min="3828" max="3829" width="11" style="2180" customWidth="1"/>
    <col min="3830" max="3839" width="9.85546875" style="2180" customWidth="1"/>
    <col min="3840" max="3843" width="11" style="2180" customWidth="1"/>
    <col min="3844" max="3844" width="14.42578125" style="2180" customWidth="1"/>
    <col min="3845" max="3845" width="4.140625" style="2180" customWidth="1"/>
    <col min="3846" max="3846" width="13.42578125" style="2180" customWidth="1"/>
    <col min="3847" max="3847" width="28.140625" style="2180" customWidth="1"/>
    <col min="3848" max="3848" width="11" style="2180" customWidth="1"/>
    <col min="3849" max="3849" width="14.42578125" style="2180" customWidth="1"/>
    <col min="3850" max="3850" width="4.140625" style="2180" customWidth="1"/>
    <col min="3851" max="3852" width="11" style="2180" customWidth="1"/>
    <col min="3853" max="3853" width="14.42578125" style="2180" customWidth="1"/>
    <col min="3854" max="3854" width="4.140625" style="2180" customWidth="1"/>
    <col min="3855" max="3855" width="14.42578125" style="2180" customWidth="1"/>
    <col min="3856" max="4073" width="10.85546875" style="2180"/>
    <col min="4074" max="4074" width="43" style="2180" customWidth="1"/>
    <col min="4075" max="4078" width="8.42578125" style="2180" customWidth="1"/>
    <col min="4079" max="4079" width="34.42578125" style="2180" customWidth="1"/>
    <col min="4080" max="4080" width="4.42578125" style="2180" customWidth="1"/>
    <col min="4081" max="4081" width="9.85546875" style="2180" customWidth="1"/>
    <col min="4082" max="4082" width="16.42578125" style="2180" customWidth="1"/>
    <col min="4083" max="4083" width="9.85546875" style="2180" customWidth="1"/>
    <col min="4084" max="4085" width="11" style="2180" customWidth="1"/>
    <col min="4086" max="4095" width="9.85546875" style="2180" customWidth="1"/>
    <col min="4096" max="4099" width="11" style="2180" customWidth="1"/>
    <col min="4100" max="4100" width="14.42578125" style="2180" customWidth="1"/>
    <col min="4101" max="4101" width="4.140625" style="2180" customWidth="1"/>
    <col min="4102" max="4102" width="13.42578125" style="2180" customWidth="1"/>
    <col min="4103" max="4103" width="28.140625" style="2180" customWidth="1"/>
    <col min="4104" max="4104" width="11" style="2180" customWidth="1"/>
    <col min="4105" max="4105" width="14.42578125" style="2180" customWidth="1"/>
    <col min="4106" max="4106" width="4.140625" style="2180" customWidth="1"/>
    <col min="4107" max="4108" width="11" style="2180" customWidth="1"/>
    <col min="4109" max="4109" width="14.42578125" style="2180" customWidth="1"/>
    <col min="4110" max="4110" width="4.140625" style="2180" customWidth="1"/>
    <col min="4111" max="4111" width="14.42578125" style="2180" customWidth="1"/>
    <col min="4112" max="4329" width="10.85546875" style="2180"/>
    <col min="4330" max="4330" width="43" style="2180" customWidth="1"/>
    <col min="4331" max="4334" width="8.42578125" style="2180" customWidth="1"/>
    <col min="4335" max="4335" width="34.42578125" style="2180" customWidth="1"/>
    <col min="4336" max="4336" width="4.42578125" style="2180" customWidth="1"/>
    <col min="4337" max="4337" width="9.85546875" style="2180" customWidth="1"/>
    <col min="4338" max="4338" width="16.42578125" style="2180" customWidth="1"/>
    <col min="4339" max="4339" width="9.85546875" style="2180" customWidth="1"/>
    <col min="4340" max="4341" width="11" style="2180" customWidth="1"/>
    <col min="4342" max="4351" width="9.85546875" style="2180" customWidth="1"/>
    <col min="4352" max="4355" width="11" style="2180" customWidth="1"/>
    <col min="4356" max="4356" width="14.42578125" style="2180" customWidth="1"/>
    <col min="4357" max="4357" width="4.140625" style="2180" customWidth="1"/>
    <col min="4358" max="4358" width="13.42578125" style="2180" customWidth="1"/>
    <col min="4359" max="4359" width="28.140625" style="2180" customWidth="1"/>
    <col min="4360" max="4360" width="11" style="2180" customWidth="1"/>
    <col min="4361" max="4361" width="14.42578125" style="2180" customWidth="1"/>
    <col min="4362" max="4362" width="4.140625" style="2180" customWidth="1"/>
    <col min="4363" max="4364" width="11" style="2180" customWidth="1"/>
    <col min="4365" max="4365" width="14.42578125" style="2180" customWidth="1"/>
    <col min="4366" max="4366" width="4.140625" style="2180" customWidth="1"/>
    <col min="4367" max="4367" width="14.42578125" style="2180" customWidth="1"/>
    <col min="4368" max="4585" width="10.85546875" style="2180"/>
    <col min="4586" max="4586" width="43" style="2180" customWidth="1"/>
    <col min="4587" max="4590" width="8.42578125" style="2180" customWidth="1"/>
    <col min="4591" max="4591" width="34.42578125" style="2180" customWidth="1"/>
    <col min="4592" max="4592" width="4.42578125" style="2180" customWidth="1"/>
    <col min="4593" max="4593" width="9.85546875" style="2180" customWidth="1"/>
    <col min="4594" max="4594" width="16.42578125" style="2180" customWidth="1"/>
    <col min="4595" max="4595" width="9.85546875" style="2180" customWidth="1"/>
    <col min="4596" max="4597" width="11" style="2180" customWidth="1"/>
    <col min="4598" max="4607" width="9.85546875" style="2180" customWidth="1"/>
    <col min="4608" max="4611" width="11" style="2180" customWidth="1"/>
    <col min="4612" max="4612" width="14.42578125" style="2180" customWidth="1"/>
    <col min="4613" max="4613" width="4.140625" style="2180" customWidth="1"/>
    <col min="4614" max="4614" width="13.42578125" style="2180" customWidth="1"/>
    <col min="4615" max="4615" width="28.140625" style="2180" customWidth="1"/>
    <col min="4616" max="4616" width="11" style="2180" customWidth="1"/>
    <col min="4617" max="4617" width="14.42578125" style="2180" customWidth="1"/>
    <col min="4618" max="4618" width="4.140625" style="2180" customWidth="1"/>
    <col min="4619" max="4620" width="11" style="2180" customWidth="1"/>
    <col min="4621" max="4621" width="14.42578125" style="2180" customWidth="1"/>
    <col min="4622" max="4622" width="4.140625" style="2180" customWidth="1"/>
    <col min="4623" max="4623" width="14.42578125" style="2180" customWidth="1"/>
    <col min="4624" max="4841" width="10.85546875" style="2180"/>
    <col min="4842" max="4842" width="43" style="2180" customWidth="1"/>
    <col min="4843" max="4846" width="8.42578125" style="2180" customWidth="1"/>
    <col min="4847" max="4847" width="34.42578125" style="2180" customWidth="1"/>
    <col min="4848" max="4848" width="4.42578125" style="2180" customWidth="1"/>
    <col min="4849" max="4849" width="9.85546875" style="2180" customWidth="1"/>
    <col min="4850" max="4850" width="16.42578125" style="2180" customWidth="1"/>
    <col min="4851" max="4851" width="9.85546875" style="2180" customWidth="1"/>
    <col min="4852" max="4853" width="11" style="2180" customWidth="1"/>
    <col min="4854" max="4863" width="9.85546875" style="2180" customWidth="1"/>
    <col min="4864" max="4867" width="11" style="2180" customWidth="1"/>
    <col min="4868" max="4868" width="14.42578125" style="2180" customWidth="1"/>
    <col min="4869" max="4869" width="4.140625" style="2180" customWidth="1"/>
    <col min="4870" max="4870" width="13.42578125" style="2180" customWidth="1"/>
    <col min="4871" max="4871" width="28.140625" style="2180" customWidth="1"/>
    <col min="4872" max="4872" width="11" style="2180" customWidth="1"/>
    <col min="4873" max="4873" width="14.42578125" style="2180" customWidth="1"/>
    <col min="4874" max="4874" width="4.140625" style="2180" customWidth="1"/>
    <col min="4875" max="4876" width="11" style="2180" customWidth="1"/>
    <col min="4877" max="4877" width="14.42578125" style="2180" customWidth="1"/>
    <col min="4878" max="4878" width="4.140625" style="2180" customWidth="1"/>
    <col min="4879" max="4879" width="14.42578125" style="2180" customWidth="1"/>
    <col min="4880" max="5097" width="10.85546875" style="2180"/>
    <col min="5098" max="5098" width="43" style="2180" customWidth="1"/>
    <col min="5099" max="5102" width="8.42578125" style="2180" customWidth="1"/>
    <col min="5103" max="5103" width="34.42578125" style="2180" customWidth="1"/>
    <col min="5104" max="5104" width="4.42578125" style="2180" customWidth="1"/>
    <col min="5105" max="5105" width="9.85546875" style="2180" customWidth="1"/>
    <col min="5106" max="5106" width="16.42578125" style="2180" customWidth="1"/>
    <col min="5107" max="5107" width="9.85546875" style="2180" customWidth="1"/>
    <col min="5108" max="5109" width="11" style="2180" customWidth="1"/>
    <col min="5110" max="5119" width="9.85546875" style="2180" customWidth="1"/>
    <col min="5120" max="5123" width="11" style="2180" customWidth="1"/>
    <col min="5124" max="5124" width="14.42578125" style="2180" customWidth="1"/>
    <col min="5125" max="5125" width="4.140625" style="2180" customWidth="1"/>
    <col min="5126" max="5126" width="13.42578125" style="2180" customWidth="1"/>
    <col min="5127" max="5127" width="28.140625" style="2180" customWidth="1"/>
    <col min="5128" max="5128" width="11" style="2180" customWidth="1"/>
    <col min="5129" max="5129" width="14.42578125" style="2180" customWidth="1"/>
    <col min="5130" max="5130" width="4.140625" style="2180" customWidth="1"/>
    <col min="5131" max="5132" width="11" style="2180" customWidth="1"/>
    <col min="5133" max="5133" width="14.42578125" style="2180" customWidth="1"/>
    <col min="5134" max="5134" width="4.140625" style="2180" customWidth="1"/>
    <col min="5135" max="5135" width="14.42578125" style="2180" customWidth="1"/>
    <col min="5136" max="5353" width="10.85546875" style="2180"/>
    <col min="5354" max="5354" width="43" style="2180" customWidth="1"/>
    <col min="5355" max="5358" width="8.42578125" style="2180" customWidth="1"/>
    <col min="5359" max="5359" width="34.42578125" style="2180" customWidth="1"/>
    <col min="5360" max="5360" width="4.42578125" style="2180" customWidth="1"/>
    <col min="5361" max="5361" width="9.85546875" style="2180" customWidth="1"/>
    <col min="5362" max="5362" width="16.42578125" style="2180" customWidth="1"/>
    <col min="5363" max="5363" width="9.85546875" style="2180" customWidth="1"/>
    <col min="5364" max="5365" width="11" style="2180" customWidth="1"/>
    <col min="5366" max="5375" width="9.85546875" style="2180" customWidth="1"/>
    <col min="5376" max="5379" width="11" style="2180" customWidth="1"/>
    <col min="5380" max="5380" width="14.42578125" style="2180" customWidth="1"/>
    <col min="5381" max="5381" width="4.140625" style="2180" customWidth="1"/>
    <col min="5382" max="5382" width="13.42578125" style="2180" customWidth="1"/>
    <col min="5383" max="5383" width="28.140625" style="2180" customWidth="1"/>
    <col min="5384" max="5384" width="11" style="2180" customWidth="1"/>
    <col min="5385" max="5385" width="14.42578125" style="2180" customWidth="1"/>
    <col min="5386" max="5386" width="4.140625" style="2180" customWidth="1"/>
    <col min="5387" max="5388" width="11" style="2180" customWidth="1"/>
    <col min="5389" max="5389" width="14.42578125" style="2180" customWidth="1"/>
    <col min="5390" max="5390" width="4.140625" style="2180" customWidth="1"/>
    <col min="5391" max="5391" width="14.42578125" style="2180" customWidth="1"/>
    <col min="5392" max="5609" width="10.85546875" style="2180"/>
    <col min="5610" max="5610" width="43" style="2180" customWidth="1"/>
    <col min="5611" max="5614" width="8.42578125" style="2180" customWidth="1"/>
    <col min="5615" max="5615" width="34.42578125" style="2180" customWidth="1"/>
    <col min="5616" max="5616" width="4.42578125" style="2180" customWidth="1"/>
    <col min="5617" max="5617" width="9.85546875" style="2180" customWidth="1"/>
    <col min="5618" max="5618" width="16.42578125" style="2180" customWidth="1"/>
    <col min="5619" max="5619" width="9.85546875" style="2180" customWidth="1"/>
    <col min="5620" max="5621" width="11" style="2180" customWidth="1"/>
    <col min="5622" max="5631" width="9.85546875" style="2180" customWidth="1"/>
    <col min="5632" max="5635" width="11" style="2180" customWidth="1"/>
    <col min="5636" max="5636" width="14.42578125" style="2180" customWidth="1"/>
    <col min="5637" max="5637" width="4.140625" style="2180" customWidth="1"/>
    <col min="5638" max="5638" width="13.42578125" style="2180" customWidth="1"/>
    <col min="5639" max="5639" width="28.140625" style="2180" customWidth="1"/>
    <col min="5640" max="5640" width="11" style="2180" customWidth="1"/>
    <col min="5641" max="5641" width="14.42578125" style="2180" customWidth="1"/>
    <col min="5642" max="5642" width="4.140625" style="2180" customWidth="1"/>
    <col min="5643" max="5644" width="11" style="2180" customWidth="1"/>
    <col min="5645" max="5645" width="14.42578125" style="2180" customWidth="1"/>
    <col min="5646" max="5646" width="4.140625" style="2180" customWidth="1"/>
    <col min="5647" max="5647" width="14.42578125" style="2180" customWidth="1"/>
    <col min="5648" max="5865" width="10.85546875" style="2180"/>
    <col min="5866" max="5866" width="43" style="2180" customWidth="1"/>
    <col min="5867" max="5870" width="8.42578125" style="2180" customWidth="1"/>
    <col min="5871" max="5871" width="34.42578125" style="2180" customWidth="1"/>
    <col min="5872" max="5872" width="4.42578125" style="2180" customWidth="1"/>
    <col min="5873" max="5873" width="9.85546875" style="2180" customWidth="1"/>
    <col min="5874" max="5874" width="16.42578125" style="2180" customWidth="1"/>
    <col min="5875" max="5875" width="9.85546875" style="2180" customWidth="1"/>
    <col min="5876" max="5877" width="11" style="2180" customWidth="1"/>
    <col min="5878" max="5887" width="9.85546875" style="2180" customWidth="1"/>
    <col min="5888" max="5891" width="11" style="2180" customWidth="1"/>
    <col min="5892" max="5892" width="14.42578125" style="2180" customWidth="1"/>
    <col min="5893" max="5893" width="4.140625" style="2180" customWidth="1"/>
    <col min="5894" max="5894" width="13.42578125" style="2180" customWidth="1"/>
    <col min="5895" max="5895" width="28.140625" style="2180" customWidth="1"/>
    <col min="5896" max="5896" width="11" style="2180" customWidth="1"/>
    <col min="5897" max="5897" width="14.42578125" style="2180" customWidth="1"/>
    <col min="5898" max="5898" width="4.140625" style="2180" customWidth="1"/>
    <col min="5899" max="5900" width="11" style="2180" customWidth="1"/>
    <col min="5901" max="5901" width="14.42578125" style="2180" customWidth="1"/>
    <col min="5902" max="5902" width="4.140625" style="2180" customWidth="1"/>
    <col min="5903" max="5903" width="14.42578125" style="2180" customWidth="1"/>
    <col min="5904" max="6121" width="10.85546875" style="2180"/>
    <col min="6122" max="6122" width="43" style="2180" customWidth="1"/>
    <col min="6123" max="6126" width="8.42578125" style="2180" customWidth="1"/>
    <col min="6127" max="6127" width="34.42578125" style="2180" customWidth="1"/>
    <col min="6128" max="6128" width="4.42578125" style="2180" customWidth="1"/>
    <col min="6129" max="6129" width="9.85546875" style="2180" customWidth="1"/>
    <col min="6130" max="6130" width="16.42578125" style="2180" customWidth="1"/>
    <col min="6131" max="6131" width="9.85546875" style="2180" customWidth="1"/>
    <col min="6132" max="6133" width="11" style="2180" customWidth="1"/>
    <col min="6134" max="6143" width="9.85546875" style="2180" customWidth="1"/>
    <col min="6144" max="6147" width="11" style="2180" customWidth="1"/>
    <col min="6148" max="6148" width="14.42578125" style="2180" customWidth="1"/>
    <col min="6149" max="6149" width="4.140625" style="2180" customWidth="1"/>
    <col min="6150" max="6150" width="13.42578125" style="2180" customWidth="1"/>
    <col min="6151" max="6151" width="28.140625" style="2180" customWidth="1"/>
    <col min="6152" max="6152" width="11" style="2180" customWidth="1"/>
    <col min="6153" max="6153" width="14.42578125" style="2180" customWidth="1"/>
    <col min="6154" max="6154" width="4.140625" style="2180" customWidth="1"/>
    <col min="6155" max="6156" width="11" style="2180" customWidth="1"/>
    <col min="6157" max="6157" width="14.42578125" style="2180" customWidth="1"/>
    <col min="6158" max="6158" width="4.140625" style="2180" customWidth="1"/>
    <col min="6159" max="6159" width="14.42578125" style="2180" customWidth="1"/>
    <col min="6160" max="6377" width="10.85546875" style="2180"/>
    <col min="6378" max="6378" width="43" style="2180" customWidth="1"/>
    <col min="6379" max="6382" width="8.42578125" style="2180" customWidth="1"/>
    <col min="6383" max="6383" width="34.42578125" style="2180" customWidth="1"/>
    <col min="6384" max="6384" width="4.42578125" style="2180" customWidth="1"/>
    <col min="6385" max="6385" width="9.85546875" style="2180" customWidth="1"/>
    <col min="6386" max="6386" width="16.42578125" style="2180" customWidth="1"/>
    <col min="6387" max="6387" width="9.85546875" style="2180" customWidth="1"/>
    <col min="6388" max="6389" width="11" style="2180" customWidth="1"/>
    <col min="6390" max="6399" width="9.85546875" style="2180" customWidth="1"/>
    <col min="6400" max="6403" width="11" style="2180" customWidth="1"/>
    <col min="6404" max="6404" width="14.42578125" style="2180" customWidth="1"/>
    <col min="6405" max="6405" width="4.140625" style="2180" customWidth="1"/>
    <col min="6406" max="6406" width="13.42578125" style="2180" customWidth="1"/>
    <col min="6407" max="6407" width="28.140625" style="2180" customWidth="1"/>
    <col min="6408" max="6408" width="11" style="2180" customWidth="1"/>
    <col min="6409" max="6409" width="14.42578125" style="2180" customWidth="1"/>
    <col min="6410" max="6410" width="4.140625" style="2180" customWidth="1"/>
    <col min="6411" max="6412" width="11" style="2180" customWidth="1"/>
    <col min="6413" max="6413" width="14.42578125" style="2180" customWidth="1"/>
    <col min="6414" max="6414" width="4.140625" style="2180" customWidth="1"/>
    <col min="6415" max="6415" width="14.42578125" style="2180" customWidth="1"/>
    <col min="6416" max="6633" width="10.85546875" style="2180"/>
    <col min="6634" max="6634" width="43" style="2180" customWidth="1"/>
    <col min="6635" max="6638" width="8.42578125" style="2180" customWidth="1"/>
    <col min="6639" max="6639" width="34.42578125" style="2180" customWidth="1"/>
    <col min="6640" max="6640" width="4.42578125" style="2180" customWidth="1"/>
    <col min="6641" max="6641" width="9.85546875" style="2180" customWidth="1"/>
    <col min="6642" max="6642" width="16.42578125" style="2180" customWidth="1"/>
    <col min="6643" max="6643" width="9.85546875" style="2180" customWidth="1"/>
    <col min="6644" max="6645" width="11" style="2180" customWidth="1"/>
    <col min="6646" max="6655" width="9.85546875" style="2180" customWidth="1"/>
    <col min="6656" max="6659" width="11" style="2180" customWidth="1"/>
    <col min="6660" max="6660" width="14.42578125" style="2180" customWidth="1"/>
    <col min="6661" max="6661" width="4.140625" style="2180" customWidth="1"/>
    <col min="6662" max="6662" width="13.42578125" style="2180" customWidth="1"/>
    <col min="6663" max="6663" width="28.140625" style="2180" customWidth="1"/>
    <col min="6664" max="6664" width="11" style="2180" customWidth="1"/>
    <col min="6665" max="6665" width="14.42578125" style="2180" customWidth="1"/>
    <col min="6666" max="6666" width="4.140625" style="2180" customWidth="1"/>
    <col min="6667" max="6668" width="11" style="2180" customWidth="1"/>
    <col min="6669" max="6669" width="14.42578125" style="2180" customWidth="1"/>
    <col min="6670" max="6670" width="4.140625" style="2180" customWidth="1"/>
    <col min="6671" max="6671" width="14.42578125" style="2180" customWidth="1"/>
    <col min="6672" max="6889" width="10.85546875" style="2180"/>
    <col min="6890" max="6890" width="43" style="2180" customWidth="1"/>
    <col min="6891" max="6894" width="8.42578125" style="2180" customWidth="1"/>
    <col min="6895" max="6895" width="34.42578125" style="2180" customWidth="1"/>
    <col min="6896" max="6896" width="4.42578125" style="2180" customWidth="1"/>
    <col min="6897" max="6897" width="9.85546875" style="2180" customWidth="1"/>
    <col min="6898" max="6898" width="16.42578125" style="2180" customWidth="1"/>
    <col min="6899" max="6899" width="9.85546875" style="2180" customWidth="1"/>
    <col min="6900" max="6901" width="11" style="2180" customWidth="1"/>
    <col min="6902" max="6911" width="9.85546875" style="2180" customWidth="1"/>
    <col min="6912" max="6915" width="11" style="2180" customWidth="1"/>
    <col min="6916" max="6916" width="14.42578125" style="2180" customWidth="1"/>
    <col min="6917" max="6917" width="4.140625" style="2180" customWidth="1"/>
    <col min="6918" max="6918" width="13.42578125" style="2180" customWidth="1"/>
    <col min="6919" max="6919" width="28.140625" style="2180" customWidth="1"/>
    <col min="6920" max="6920" width="11" style="2180" customWidth="1"/>
    <col min="6921" max="6921" width="14.42578125" style="2180" customWidth="1"/>
    <col min="6922" max="6922" width="4.140625" style="2180" customWidth="1"/>
    <col min="6923" max="6924" width="11" style="2180" customWidth="1"/>
    <col min="6925" max="6925" width="14.42578125" style="2180" customWidth="1"/>
    <col min="6926" max="6926" width="4.140625" style="2180" customWidth="1"/>
    <col min="6927" max="6927" width="14.42578125" style="2180" customWidth="1"/>
    <col min="6928" max="7145" width="10.85546875" style="2180"/>
    <col min="7146" max="7146" width="43" style="2180" customWidth="1"/>
    <col min="7147" max="7150" width="8.42578125" style="2180" customWidth="1"/>
    <col min="7151" max="7151" width="34.42578125" style="2180" customWidth="1"/>
    <col min="7152" max="7152" width="4.42578125" style="2180" customWidth="1"/>
    <col min="7153" max="7153" width="9.85546875" style="2180" customWidth="1"/>
    <col min="7154" max="7154" width="16.42578125" style="2180" customWidth="1"/>
    <col min="7155" max="7155" width="9.85546875" style="2180" customWidth="1"/>
    <col min="7156" max="7157" width="11" style="2180" customWidth="1"/>
    <col min="7158" max="7167" width="9.85546875" style="2180" customWidth="1"/>
    <col min="7168" max="7171" width="11" style="2180" customWidth="1"/>
    <col min="7172" max="7172" width="14.42578125" style="2180" customWidth="1"/>
    <col min="7173" max="7173" width="4.140625" style="2180" customWidth="1"/>
    <col min="7174" max="7174" width="13.42578125" style="2180" customWidth="1"/>
    <col min="7175" max="7175" width="28.140625" style="2180" customWidth="1"/>
    <col min="7176" max="7176" width="11" style="2180" customWidth="1"/>
    <col min="7177" max="7177" width="14.42578125" style="2180" customWidth="1"/>
    <col min="7178" max="7178" width="4.140625" style="2180" customWidth="1"/>
    <col min="7179" max="7180" width="11" style="2180" customWidth="1"/>
    <col min="7181" max="7181" width="14.42578125" style="2180" customWidth="1"/>
    <col min="7182" max="7182" width="4.140625" style="2180" customWidth="1"/>
    <col min="7183" max="7183" width="14.42578125" style="2180" customWidth="1"/>
    <col min="7184" max="7401" width="10.85546875" style="2180"/>
    <col min="7402" max="7402" width="43" style="2180" customWidth="1"/>
    <col min="7403" max="7406" width="8.42578125" style="2180" customWidth="1"/>
    <col min="7407" max="7407" width="34.42578125" style="2180" customWidth="1"/>
    <col min="7408" max="7408" width="4.42578125" style="2180" customWidth="1"/>
    <col min="7409" max="7409" width="9.85546875" style="2180" customWidth="1"/>
    <col min="7410" max="7410" width="16.42578125" style="2180" customWidth="1"/>
    <col min="7411" max="7411" width="9.85546875" style="2180" customWidth="1"/>
    <col min="7412" max="7413" width="11" style="2180" customWidth="1"/>
    <col min="7414" max="7423" width="9.85546875" style="2180" customWidth="1"/>
    <col min="7424" max="7427" width="11" style="2180" customWidth="1"/>
    <col min="7428" max="7428" width="14.42578125" style="2180" customWidth="1"/>
    <col min="7429" max="7429" width="4.140625" style="2180" customWidth="1"/>
    <col min="7430" max="7430" width="13.42578125" style="2180" customWidth="1"/>
    <col min="7431" max="7431" width="28.140625" style="2180" customWidth="1"/>
    <col min="7432" max="7432" width="11" style="2180" customWidth="1"/>
    <col min="7433" max="7433" width="14.42578125" style="2180" customWidth="1"/>
    <col min="7434" max="7434" width="4.140625" style="2180" customWidth="1"/>
    <col min="7435" max="7436" width="11" style="2180" customWidth="1"/>
    <col min="7437" max="7437" width="14.42578125" style="2180" customWidth="1"/>
    <col min="7438" max="7438" width="4.140625" style="2180" customWidth="1"/>
    <col min="7439" max="7439" width="14.42578125" style="2180" customWidth="1"/>
    <col min="7440" max="7657" width="10.85546875" style="2180"/>
    <col min="7658" max="7658" width="43" style="2180" customWidth="1"/>
    <col min="7659" max="7662" width="8.42578125" style="2180" customWidth="1"/>
    <col min="7663" max="7663" width="34.42578125" style="2180" customWidth="1"/>
    <col min="7664" max="7664" width="4.42578125" style="2180" customWidth="1"/>
    <col min="7665" max="7665" width="9.85546875" style="2180" customWidth="1"/>
    <col min="7666" max="7666" width="16.42578125" style="2180" customWidth="1"/>
    <col min="7667" max="7667" width="9.85546875" style="2180" customWidth="1"/>
    <col min="7668" max="7669" width="11" style="2180" customWidth="1"/>
    <col min="7670" max="7679" width="9.85546875" style="2180" customWidth="1"/>
    <col min="7680" max="7683" width="11" style="2180" customWidth="1"/>
    <col min="7684" max="7684" width="14.42578125" style="2180" customWidth="1"/>
    <col min="7685" max="7685" width="4.140625" style="2180" customWidth="1"/>
    <col min="7686" max="7686" width="13.42578125" style="2180" customWidth="1"/>
    <col min="7687" max="7687" width="28.140625" style="2180" customWidth="1"/>
    <col min="7688" max="7688" width="11" style="2180" customWidth="1"/>
    <col min="7689" max="7689" width="14.42578125" style="2180" customWidth="1"/>
    <col min="7690" max="7690" width="4.140625" style="2180" customWidth="1"/>
    <col min="7691" max="7692" width="11" style="2180" customWidth="1"/>
    <col min="7693" max="7693" width="14.42578125" style="2180" customWidth="1"/>
    <col min="7694" max="7694" width="4.140625" style="2180" customWidth="1"/>
    <col min="7695" max="7695" width="14.42578125" style="2180" customWidth="1"/>
    <col min="7696" max="7913" width="10.85546875" style="2180"/>
    <col min="7914" max="7914" width="43" style="2180" customWidth="1"/>
    <col min="7915" max="7918" width="8.42578125" style="2180" customWidth="1"/>
    <col min="7919" max="7919" width="34.42578125" style="2180" customWidth="1"/>
    <col min="7920" max="7920" width="4.42578125" style="2180" customWidth="1"/>
    <col min="7921" max="7921" width="9.85546875" style="2180" customWidth="1"/>
    <col min="7922" max="7922" width="16.42578125" style="2180" customWidth="1"/>
    <col min="7923" max="7923" width="9.85546875" style="2180" customWidth="1"/>
    <col min="7924" max="7925" width="11" style="2180" customWidth="1"/>
    <col min="7926" max="7935" width="9.85546875" style="2180" customWidth="1"/>
    <col min="7936" max="7939" width="11" style="2180" customWidth="1"/>
    <col min="7940" max="7940" width="14.42578125" style="2180" customWidth="1"/>
    <col min="7941" max="7941" width="4.140625" style="2180" customWidth="1"/>
    <col min="7942" max="7942" width="13.42578125" style="2180" customWidth="1"/>
    <col min="7943" max="7943" width="28.140625" style="2180" customWidth="1"/>
    <col min="7944" max="7944" width="11" style="2180" customWidth="1"/>
    <col min="7945" max="7945" width="14.42578125" style="2180" customWidth="1"/>
    <col min="7946" max="7946" width="4.140625" style="2180" customWidth="1"/>
    <col min="7947" max="7948" width="11" style="2180" customWidth="1"/>
    <col min="7949" max="7949" width="14.42578125" style="2180" customWidth="1"/>
    <col min="7950" max="7950" width="4.140625" style="2180" customWidth="1"/>
    <col min="7951" max="7951" width="14.42578125" style="2180" customWidth="1"/>
    <col min="7952" max="8169" width="10.85546875" style="2180"/>
    <col min="8170" max="8170" width="43" style="2180" customWidth="1"/>
    <col min="8171" max="8174" width="8.42578125" style="2180" customWidth="1"/>
    <col min="8175" max="8175" width="34.42578125" style="2180" customWidth="1"/>
    <col min="8176" max="8176" width="4.42578125" style="2180" customWidth="1"/>
    <col min="8177" max="8177" width="9.85546875" style="2180" customWidth="1"/>
    <col min="8178" max="8178" width="16.42578125" style="2180" customWidth="1"/>
    <col min="8179" max="8179" width="9.85546875" style="2180" customWidth="1"/>
    <col min="8180" max="8181" width="11" style="2180" customWidth="1"/>
    <col min="8182" max="8191" width="9.85546875" style="2180" customWidth="1"/>
    <col min="8192" max="8195" width="11" style="2180" customWidth="1"/>
    <col min="8196" max="8196" width="14.42578125" style="2180" customWidth="1"/>
    <col min="8197" max="8197" width="4.140625" style="2180" customWidth="1"/>
    <col min="8198" max="8198" width="13.42578125" style="2180" customWidth="1"/>
    <col min="8199" max="8199" width="28.140625" style="2180" customWidth="1"/>
    <col min="8200" max="8200" width="11" style="2180" customWidth="1"/>
    <col min="8201" max="8201" width="14.42578125" style="2180" customWidth="1"/>
    <col min="8202" max="8202" width="4.140625" style="2180" customWidth="1"/>
    <col min="8203" max="8204" width="11" style="2180" customWidth="1"/>
    <col min="8205" max="8205" width="14.42578125" style="2180" customWidth="1"/>
    <col min="8206" max="8206" width="4.140625" style="2180" customWidth="1"/>
    <col min="8207" max="8207" width="14.42578125" style="2180" customWidth="1"/>
    <col min="8208" max="8425" width="10.85546875" style="2180"/>
    <col min="8426" max="8426" width="43" style="2180" customWidth="1"/>
    <col min="8427" max="8430" width="8.42578125" style="2180" customWidth="1"/>
    <col min="8431" max="8431" width="34.42578125" style="2180" customWidth="1"/>
    <col min="8432" max="8432" width="4.42578125" style="2180" customWidth="1"/>
    <col min="8433" max="8433" width="9.85546875" style="2180" customWidth="1"/>
    <col min="8434" max="8434" width="16.42578125" style="2180" customWidth="1"/>
    <col min="8435" max="8435" width="9.85546875" style="2180" customWidth="1"/>
    <col min="8436" max="8437" width="11" style="2180" customWidth="1"/>
    <col min="8438" max="8447" width="9.85546875" style="2180" customWidth="1"/>
    <col min="8448" max="8451" width="11" style="2180" customWidth="1"/>
    <col min="8452" max="8452" width="14.42578125" style="2180" customWidth="1"/>
    <col min="8453" max="8453" width="4.140625" style="2180" customWidth="1"/>
    <col min="8454" max="8454" width="13.42578125" style="2180" customWidth="1"/>
    <col min="8455" max="8455" width="28.140625" style="2180" customWidth="1"/>
    <col min="8456" max="8456" width="11" style="2180" customWidth="1"/>
    <col min="8457" max="8457" width="14.42578125" style="2180" customWidth="1"/>
    <col min="8458" max="8458" width="4.140625" style="2180" customWidth="1"/>
    <col min="8459" max="8460" width="11" style="2180" customWidth="1"/>
    <col min="8461" max="8461" width="14.42578125" style="2180" customWidth="1"/>
    <col min="8462" max="8462" width="4.140625" style="2180" customWidth="1"/>
    <col min="8463" max="8463" width="14.42578125" style="2180" customWidth="1"/>
    <col min="8464" max="8681" width="10.85546875" style="2180"/>
    <col min="8682" max="8682" width="43" style="2180" customWidth="1"/>
    <col min="8683" max="8686" width="8.42578125" style="2180" customWidth="1"/>
    <col min="8687" max="8687" width="34.42578125" style="2180" customWidth="1"/>
    <col min="8688" max="8688" width="4.42578125" style="2180" customWidth="1"/>
    <col min="8689" max="8689" width="9.85546875" style="2180" customWidth="1"/>
    <col min="8690" max="8690" width="16.42578125" style="2180" customWidth="1"/>
    <col min="8691" max="8691" width="9.85546875" style="2180" customWidth="1"/>
    <col min="8692" max="8693" width="11" style="2180" customWidth="1"/>
    <col min="8694" max="8703" width="9.85546875" style="2180" customWidth="1"/>
    <col min="8704" max="8707" width="11" style="2180" customWidth="1"/>
    <col min="8708" max="8708" width="14.42578125" style="2180" customWidth="1"/>
    <col min="8709" max="8709" width="4.140625" style="2180" customWidth="1"/>
    <col min="8710" max="8710" width="13.42578125" style="2180" customWidth="1"/>
    <col min="8711" max="8711" width="28.140625" style="2180" customWidth="1"/>
    <col min="8712" max="8712" width="11" style="2180" customWidth="1"/>
    <col min="8713" max="8713" width="14.42578125" style="2180" customWidth="1"/>
    <col min="8714" max="8714" width="4.140625" style="2180" customWidth="1"/>
    <col min="8715" max="8716" width="11" style="2180" customWidth="1"/>
    <col min="8717" max="8717" width="14.42578125" style="2180" customWidth="1"/>
    <col min="8718" max="8718" width="4.140625" style="2180" customWidth="1"/>
    <col min="8719" max="8719" width="14.42578125" style="2180" customWidth="1"/>
    <col min="8720" max="8937" width="10.85546875" style="2180"/>
    <col min="8938" max="8938" width="43" style="2180" customWidth="1"/>
    <col min="8939" max="8942" width="8.42578125" style="2180" customWidth="1"/>
    <col min="8943" max="8943" width="34.42578125" style="2180" customWidth="1"/>
    <col min="8944" max="8944" width="4.42578125" style="2180" customWidth="1"/>
    <col min="8945" max="8945" width="9.85546875" style="2180" customWidth="1"/>
    <col min="8946" max="8946" width="16.42578125" style="2180" customWidth="1"/>
    <col min="8947" max="8947" width="9.85546875" style="2180" customWidth="1"/>
    <col min="8948" max="8949" width="11" style="2180" customWidth="1"/>
    <col min="8950" max="8959" width="9.85546875" style="2180" customWidth="1"/>
    <col min="8960" max="8963" width="11" style="2180" customWidth="1"/>
    <col min="8964" max="8964" width="14.42578125" style="2180" customWidth="1"/>
    <col min="8965" max="8965" width="4.140625" style="2180" customWidth="1"/>
    <col min="8966" max="8966" width="13.42578125" style="2180" customWidth="1"/>
    <col min="8967" max="8967" width="28.140625" style="2180" customWidth="1"/>
    <col min="8968" max="8968" width="11" style="2180" customWidth="1"/>
    <col min="8969" max="8969" width="14.42578125" style="2180" customWidth="1"/>
    <col min="8970" max="8970" width="4.140625" style="2180" customWidth="1"/>
    <col min="8971" max="8972" width="11" style="2180" customWidth="1"/>
    <col min="8973" max="8973" width="14.42578125" style="2180" customWidth="1"/>
    <col min="8974" max="8974" width="4.140625" style="2180" customWidth="1"/>
    <col min="8975" max="8975" width="14.42578125" style="2180" customWidth="1"/>
    <col min="8976" max="9193" width="10.85546875" style="2180"/>
    <col min="9194" max="9194" width="43" style="2180" customWidth="1"/>
    <col min="9195" max="9198" width="8.42578125" style="2180" customWidth="1"/>
    <col min="9199" max="9199" width="34.42578125" style="2180" customWidth="1"/>
    <col min="9200" max="9200" width="4.42578125" style="2180" customWidth="1"/>
    <col min="9201" max="9201" width="9.85546875" style="2180" customWidth="1"/>
    <col min="9202" max="9202" width="16.42578125" style="2180" customWidth="1"/>
    <col min="9203" max="9203" width="9.85546875" style="2180" customWidth="1"/>
    <col min="9204" max="9205" width="11" style="2180" customWidth="1"/>
    <col min="9206" max="9215" width="9.85546875" style="2180" customWidth="1"/>
    <col min="9216" max="9219" width="11" style="2180" customWidth="1"/>
    <col min="9220" max="9220" width="14.42578125" style="2180" customWidth="1"/>
    <col min="9221" max="9221" width="4.140625" style="2180" customWidth="1"/>
    <col min="9222" max="9222" width="13.42578125" style="2180" customWidth="1"/>
    <col min="9223" max="9223" width="28.140625" style="2180" customWidth="1"/>
    <col min="9224" max="9224" width="11" style="2180" customWidth="1"/>
    <col min="9225" max="9225" width="14.42578125" style="2180" customWidth="1"/>
    <col min="9226" max="9226" width="4.140625" style="2180" customWidth="1"/>
    <col min="9227" max="9228" width="11" style="2180" customWidth="1"/>
    <col min="9229" max="9229" width="14.42578125" style="2180" customWidth="1"/>
    <col min="9230" max="9230" width="4.140625" style="2180" customWidth="1"/>
    <col min="9231" max="9231" width="14.42578125" style="2180" customWidth="1"/>
    <col min="9232" max="9449" width="10.85546875" style="2180"/>
    <col min="9450" max="9450" width="43" style="2180" customWidth="1"/>
    <col min="9451" max="9454" width="8.42578125" style="2180" customWidth="1"/>
    <col min="9455" max="9455" width="34.42578125" style="2180" customWidth="1"/>
    <col min="9456" max="9456" width="4.42578125" style="2180" customWidth="1"/>
    <col min="9457" max="9457" width="9.85546875" style="2180" customWidth="1"/>
    <col min="9458" max="9458" width="16.42578125" style="2180" customWidth="1"/>
    <col min="9459" max="9459" width="9.85546875" style="2180" customWidth="1"/>
    <col min="9460" max="9461" width="11" style="2180" customWidth="1"/>
    <col min="9462" max="9471" width="9.85546875" style="2180" customWidth="1"/>
    <col min="9472" max="9475" width="11" style="2180" customWidth="1"/>
    <col min="9476" max="9476" width="14.42578125" style="2180" customWidth="1"/>
    <col min="9477" max="9477" width="4.140625" style="2180" customWidth="1"/>
    <col min="9478" max="9478" width="13.42578125" style="2180" customWidth="1"/>
    <col min="9479" max="9479" width="28.140625" style="2180" customWidth="1"/>
    <col min="9480" max="9480" width="11" style="2180" customWidth="1"/>
    <col min="9481" max="9481" width="14.42578125" style="2180" customWidth="1"/>
    <col min="9482" max="9482" width="4.140625" style="2180" customWidth="1"/>
    <col min="9483" max="9484" width="11" style="2180" customWidth="1"/>
    <col min="9485" max="9485" width="14.42578125" style="2180" customWidth="1"/>
    <col min="9486" max="9486" width="4.140625" style="2180" customWidth="1"/>
    <col min="9487" max="9487" width="14.42578125" style="2180" customWidth="1"/>
    <col min="9488" max="9705" width="10.85546875" style="2180"/>
    <col min="9706" max="9706" width="43" style="2180" customWidth="1"/>
    <col min="9707" max="9710" width="8.42578125" style="2180" customWidth="1"/>
    <col min="9711" max="9711" width="34.42578125" style="2180" customWidth="1"/>
    <col min="9712" max="9712" width="4.42578125" style="2180" customWidth="1"/>
    <col min="9713" max="9713" width="9.85546875" style="2180" customWidth="1"/>
    <col min="9714" max="9714" width="16.42578125" style="2180" customWidth="1"/>
    <col min="9715" max="9715" width="9.85546875" style="2180" customWidth="1"/>
    <col min="9716" max="9717" width="11" style="2180" customWidth="1"/>
    <col min="9718" max="9727" width="9.85546875" style="2180" customWidth="1"/>
    <col min="9728" max="9731" width="11" style="2180" customWidth="1"/>
    <col min="9732" max="9732" width="14.42578125" style="2180" customWidth="1"/>
    <col min="9733" max="9733" width="4.140625" style="2180" customWidth="1"/>
    <col min="9734" max="9734" width="13.42578125" style="2180" customWidth="1"/>
    <col min="9735" max="9735" width="28.140625" style="2180" customWidth="1"/>
    <col min="9736" max="9736" width="11" style="2180" customWidth="1"/>
    <col min="9737" max="9737" width="14.42578125" style="2180" customWidth="1"/>
    <col min="9738" max="9738" width="4.140625" style="2180" customWidth="1"/>
    <col min="9739" max="9740" width="11" style="2180" customWidth="1"/>
    <col min="9741" max="9741" width="14.42578125" style="2180" customWidth="1"/>
    <col min="9742" max="9742" width="4.140625" style="2180" customWidth="1"/>
    <col min="9743" max="9743" width="14.42578125" style="2180" customWidth="1"/>
    <col min="9744" max="9961" width="10.85546875" style="2180"/>
    <col min="9962" max="9962" width="43" style="2180" customWidth="1"/>
    <col min="9963" max="9966" width="8.42578125" style="2180" customWidth="1"/>
    <col min="9967" max="9967" width="34.42578125" style="2180" customWidth="1"/>
    <col min="9968" max="9968" width="4.42578125" style="2180" customWidth="1"/>
    <col min="9969" max="9969" width="9.85546875" style="2180" customWidth="1"/>
    <col min="9970" max="9970" width="16.42578125" style="2180" customWidth="1"/>
    <col min="9971" max="9971" width="9.85546875" style="2180" customWidth="1"/>
    <col min="9972" max="9973" width="11" style="2180" customWidth="1"/>
    <col min="9974" max="9983" width="9.85546875" style="2180" customWidth="1"/>
    <col min="9984" max="9987" width="11" style="2180" customWidth="1"/>
    <col min="9988" max="9988" width="14.42578125" style="2180" customWidth="1"/>
    <col min="9989" max="9989" width="4.140625" style="2180" customWidth="1"/>
    <col min="9990" max="9990" width="13.42578125" style="2180" customWidth="1"/>
    <col min="9991" max="9991" width="28.140625" style="2180" customWidth="1"/>
    <col min="9992" max="9992" width="11" style="2180" customWidth="1"/>
    <col min="9993" max="9993" width="14.42578125" style="2180" customWidth="1"/>
    <col min="9994" max="9994" width="4.140625" style="2180" customWidth="1"/>
    <col min="9995" max="9996" width="11" style="2180" customWidth="1"/>
    <col min="9997" max="9997" width="14.42578125" style="2180" customWidth="1"/>
    <col min="9998" max="9998" width="4.140625" style="2180" customWidth="1"/>
    <col min="9999" max="9999" width="14.42578125" style="2180" customWidth="1"/>
    <col min="10000" max="10217" width="10.85546875" style="2180"/>
    <col min="10218" max="10218" width="43" style="2180" customWidth="1"/>
    <col min="10219" max="10222" width="8.42578125" style="2180" customWidth="1"/>
    <col min="10223" max="10223" width="34.42578125" style="2180" customWidth="1"/>
    <col min="10224" max="10224" width="4.42578125" style="2180" customWidth="1"/>
    <col min="10225" max="10225" width="9.85546875" style="2180" customWidth="1"/>
    <col min="10226" max="10226" width="16.42578125" style="2180" customWidth="1"/>
    <col min="10227" max="10227" width="9.85546875" style="2180" customWidth="1"/>
    <col min="10228" max="10229" width="11" style="2180" customWidth="1"/>
    <col min="10230" max="10239" width="9.85546875" style="2180" customWidth="1"/>
    <col min="10240" max="10243" width="11" style="2180" customWidth="1"/>
    <col min="10244" max="10244" width="14.42578125" style="2180" customWidth="1"/>
    <col min="10245" max="10245" width="4.140625" style="2180" customWidth="1"/>
    <col min="10246" max="10246" width="13.42578125" style="2180" customWidth="1"/>
    <col min="10247" max="10247" width="28.140625" style="2180" customWidth="1"/>
    <col min="10248" max="10248" width="11" style="2180" customWidth="1"/>
    <col min="10249" max="10249" width="14.42578125" style="2180" customWidth="1"/>
    <col min="10250" max="10250" width="4.140625" style="2180" customWidth="1"/>
    <col min="10251" max="10252" width="11" style="2180" customWidth="1"/>
    <col min="10253" max="10253" width="14.42578125" style="2180" customWidth="1"/>
    <col min="10254" max="10254" width="4.140625" style="2180" customWidth="1"/>
    <col min="10255" max="10255" width="14.42578125" style="2180" customWidth="1"/>
    <col min="10256" max="10473" width="10.85546875" style="2180"/>
    <col min="10474" max="10474" width="43" style="2180" customWidth="1"/>
    <col min="10475" max="10478" width="8.42578125" style="2180" customWidth="1"/>
    <col min="10479" max="10479" width="34.42578125" style="2180" customWidth="1"/>
    <col min="10480" max="10480" width="4.42578125" style="2180" customWidth="1"/>
    <col min="10481" max="10481" width="9.85546875" style="2180" customWidth="1"/>
    <col min="10482" max="10482" width="16.42578125" style="2180" customWidth="1"/>
    <col min="10483" max="10483" width="9.85546875" style="2180" customWidth="1"/>
    <col min="10484" max="10485" width="11" style="2180" customWidth="1"/>
    <col min="10486" max="10495" width="9.85546875" style="2180" customWidth="1"/>
    <col min="10496" max="10499" width="11" style="2180" customWidth="1"/>
    <col min="10500" max="10500" width="14.42578125" style="2180" customWidth="1"/>
    <col min="10501" max="10501" width="4.140625" style="2180" customWidth="1"/>
    <col min="10502" max="10502" width="13.42578125" style="2180" customWidth="1"/>
    <col min="10503" max="10503" width="28.140625" style="2180" customWidth="1"/>
    <col min="10504" max="10504" width="11" style="2180" customWidth="1"/>
    <col min="10505" max="10505" width="14.42578125" style="2180" customWidth="1"/>
    <col min="10506" max="10506" width="4.140625" style="2180" customWidth="1"/>
    <col min="10507" max="10508" width="11" style="2180" customWidth="1"/>
    <col min="10509" max="10509" width="14.42578125" style="2180" customWidth="1"/>
    <col min="10510" max="10510" width="4.140625" style="2180" customWidth="1"/>
    <col min="10511" max="10511" width="14.42578125" style="2180" customWidth="1"/>
    <col min="10512" max="10729" width="10.85546875" style="2180"/>
    <col min="10730" max="10730" width="43" style="2180" customWidth="1"/>
    <col min="10731" max="10734" width="8.42578125" style="2180" customWidth="1"/>
    <col min="10735" max="10735" width="34.42578125" style="2180" customWidth="1"/>
    <col min="10736" max="10736" width="4.42578125" style="2180" customWidth="1"/>
    <col min="10737" max="10737" width="9.85546875" style="2180" customWidth="1"/>
    <col min="10738" max="10738" width="16.42578125" style="2180" customWidth="1"/>
    <col min="10739" max="10739" width="9.85546875" style="2180" customWidth="1"/>
    <col min="10740" max="10741" width="11" style="2180" customWidth="1"/>
    <col min="10742" max="10751" width="9.85546875" style="2180" customWidth="1"/>
    <col min="10752" max="10755" width="11" style="2180" customWidth="1"/>
    <col min="10756" max="10756" width="14.42578125" style="2180" customWidth="1"/>
    <col min="10757" max="10757" width="4.140625" style="2180" customWidth="1"/>
    <col min="10758" max="10758" width="13.42578125" style="2180" customWidth="1"/>
    <col min="10759" max="10759" width="28.140625" style="2180" customWidth="1"/>
    <col min="10760" max="10760" width="11" style="2180" customWidth="1"/>
    <col min="10761" max="10761" width="14.42578125" style="2180" customWidth="1"/>
    <col min="10762" max="10762" width="4.140625" style="2180" customWidth="1"/>
    <col min="10763" max="10764" width="11" style="2180" customWidth="1"/>
    <col min="10765" max="10765" width="14.42578125" style="2180" customWidth="1"/>
    <col min="10766" max="10766" width="4.140625" style="2180" customWidth="1"/>
    <col min="10767" max="10767" width="14.42578125" style="2180" customWidth="1"/>
    <col min="10768" max="10985" width="10.85546875" style="2180"/>
    <col min="10986" max="10986" width="43" style="2180" customWidth="1"/>
    <col min="10987" max="10990" width="8.42578125" style="2180" customWidth="1"/>
    <col min="10991" max="10991" width="34.42578125" style="2180" customWidth="1"/>
    <col min="10992" max="10992" width="4.42578125" style="2180" customWidth="1"/>
    <col min="10993" max="10993" width="9.85546875" style="2180" customWidth="1"/>
    <col min="10994" max="10994" width="16.42578125" style="2180" customWidth="1"/>
    <col min="10995" max="10995" width="9.85546875" style="2180" customWidth="1"/>
    <col min="10996" max="10997" width="11" style="2180" customWidth="1"/>
    <col min="10998" max="11007" width="9.85546875" style="2180" customWidth="1"/>
    <col min="11008" max="11011" width="11" style="2180" customWidth="1"/>
    <col min="11012" max="11012" width="14.42578125" style="2180" customWidth="1"/>
    <col min="11013" max="11013" width="4.140625" style="2180" customWidth="1"/>
    <col min="11014" max="11014" width="13.42578125" style="2180" customWidth="1"/>
    <col min="11015" max="11015" width="28.140625" style="2180" customWidth="1"/>
    <col min="11016" max="11016" width="11" style="2180" customWidth="1"/>
    <col min="11017" max="11017" width="14.42578125" style="2180" customWidth="1"/>
    <col min="11018" max="11018" width="4.140625" style="2180" customWidth="1"/>
    <col min="11019" max="11020" width="11" style="2180" customWidth="1"/>
    <col min="11021" max="11021" width="14.42578125" style="2180" customWidth="1"/>
    <col min="11022" max="11022" width="4.140625" style="2180" customWidth="1"/>
    <col min="11023" max="11023" width="14.42578125" style="2180" customWidth="1"/>
    <col min="11024" max="11241" width="10.85546875" style="2180"/>
    <col min="11242" max="11242" width="43" style="2180" customWidth="1"/>
    <col min="11243" max="11246" width="8.42578125" style="2180" customWidth="1"/>
    <col min="11247" max="11247" width="34.42578125" style="2180" customWidth="1"/>
    <col min="11248" max="11248" width="4.42578125" style="2180" customWidth="1"/>
    <col min="11249" max="11249" width="9.85546875" style="2180" customWidth="1"/>
    <col min="11250" max="11250" width="16.42578125" style="2180" customWidth="1"/>
    <col min="11251" max="11251" width="9.85546875" style="2180" customWidth="1"/>
    <col min="11252" max="11253" width="11" style="2180" customWidth="1"/>
    <col min="11254" max="11263" width="9.85546875" style="2180" customWidth="1"/>
    <col min="11264" max="11267" width="11" style="2180" customWidth="1"/>
    <col min="11268" max="11268" width="14.42578125" style="2180" customWidth="1"/>
    <col min="11269" max="11269" width="4.140625" style="2180" customWidth="1"/>
    <col min="11270" max="11270" width="13.42578125" style="2180" customWidth="1"/>
    <col min="11271" max="11271" width="28.140625" style="2180" customWidth="1"/>
    <col min="11272" max="11272" width="11" style="2180" customWidth="1"/>
    <col min="11273" max="11273" width="14.42578125" style="2180" customWidth="1"/>
    <col min="11274" max="11274" width="4.140625" style="2180" customWidth="1"/>
    <col min="11275" max="11276" width="11" style="2180" customWidth="1"/>
    <col min="11277" max="11277" width="14.42578125" style="2180" customWidth="1"/>
    <col min="11278" max="11278" width="4.140625" style="2180" customWidth="1"/>
    <col min="11279" max="11279" width="14.42578125" style="2180" customWidth="1"/>
    <col min="11280" max="11497" width="10.85546875" style="2180"/>
    <col min="11498" max="11498" width="43" style="2180" customWidth="1"/>
    <col min="11499" max="11502" width="8.42578125" style="2180" customWidth="1"/>
    <col min="11503" max="11503" width="34.42578125" style="2180" customWidth="1"/>
    <col min="11504" max="11504" width="4.42578125" style="2180" customWidth="1"/>
    <col min="11505" max="11505" width="9.85546875" style="2180" customWidth="1"/>
    <col min="11506" max="11506" width="16.42578125" style="2180" customWidth="1"/>
    <col min="11507" max="11507" width="9.85546875" style="2180" customWidth="1"/>
    <col min="11508" max="11509" width="11" style="2180" customWidth="1"/>
    <col min="11510" max="11519" width="9.85546875" style="2180" customWidth="1"/>
    <col min="11520" max="11523" width="11" style="2180" customWidth="1"/>
    <col min="11524" max="11524" width="14.42578125" style="2180" customWidth="1"/>
    <col min="11525" max="11525" width="4.140625" style="2180" customWidth="1"/>
    <col min="11526" max="11526" width="13.42578125" style="2180" customWidth="1"/>
    <col min="11527" max="11527" width="28.140625" style="2180" customWidth="1"/>
    <col min="11528" max="11528" width="11" style="2180" customWidth="1"/>
    <col min="11529" max="11529" width="14.42578125" style="2180" customWidth="1"/>
    <col min="11530" max="11530" width="4.140625" style="2180" customWidth="1"/>
    <col min="11531" max="11532" width="11" style="2180" customWidth="1"/>
    <col min="11533" max="11533" width="14.42578125" style="2180" customWidth="1"/>
    <col min="11534" max="11534" width="4.140625" style="2180" customWidth="1"/>
    <col min="11535" max="11535" width="14.42578125" style="2180" customWidth="1"/>
    <col min="11536" max="11753" width="10.85546875" style="2180"/>
    <col min="11754" max="11754" width="43" style="2180" customWidth="1"/>
    <col min="11755" max="11758" width="8.42578125" style="2180" customWidth="1"/>
    <col min="11759" max="11759" width="34.42578125" style="2180" customWidth="1"/>
    <col min="11760" max="11760" width="4.42578125" style="2180" customWidth="1"/>
    <col min="11761" max="11761" width="9.85546875" style="2180" customWidth="1"/>
    <col min="11762" max="11762" width="16.42578125" style="2180" customWidth="1"/>
    <col min="11763" max="11763" width="9.85546875" style="2180" customWidth="1"/>
    <col min="11764" max="11765" width="11" style="2180" customWidth="1"/>
    <col min="11766" max="11775" width="9.85546875" style="2180" customWidth="1"/>
    <col min="11776" max="11779" width="11" style="2180" customWidth="1"/>
    <col min="11780" max="11780" width="14.42578125" style="2180" customWidth="1"/>
    <col min="11781" max="11781" width="4.140625" style="2180" customWidth="1"/>
    <col min="11782" max="11782" width="13.42578125" style="2180" customWidth="1"/>
    <col min="11783" max="11783" width="28.140625" style="2180" customWidth="1"/>
    <col min="11784" max="11784" width="11" style="2180" customWidth="1"/>
    <col min="11785" max="11785" width="14.42578125" style="2180" customWidth="1"/>
    <col min="11786" max="11786" width="4.140625" style="2180" customWidth="1"/>
    <col min="11787" max="11788" width="11" style="2180" customWidth="1"/>
    <col min="11789" max="11789" width="14.42578125" style="2180" customWidth="1"/>
    <col min="11790" max="11790" width="4.140625" style="2180" customWidth="1"/>
    <col min="11791" max="11791" width="14.42578125" style="2180" customWidth="1"/>
    <col min="11792" max="12009" width="10.85546875" style="2180"/>
    <col min="12010" max="12010" width="43" style="2180" customWidth="1"/>
    <col min="12011" max="12014" width="8.42578125" style="2180" customWidth="1"/>
    <col min="12015" max="12015" width="34.42578125" style="2180" customWidth="1"/>
    <col min="12016" max="12016" width="4.42578125" style="2180" customWidth="1"/>
    <col min="12017" max="12017" width="9.85546875" style="2180" customWidth="1"/>
    <col min="12018" max="12018" width="16.42578125" style="2180" customWidth="1"/>
    <col min="12019" max="12019" width="9.85546875" style="2180" customWidth="1"/>
    <col min="12020" max="12021" width="11" style="2180" customWidth="1"/>
    <col min="12022" max="12031" width="9.85546875" style="2180" customWidth="1"/>
    <col min="12032" max="12035" width="11" style="2180" customWidth="1"/>
    <col min="12036" max="12036" width="14.42578125" style="2180" customWidth="1"/>
    <col min="12037" max="12037" width="4.140625" style="2180" customWidth="1"/>
    <col min="12038" max="12038" width="13.42578125" style="2180" customWidth="1"/>
    <col min="12039" max="12039" width="28.140625" style="2180" customWidth="1"/>
    <col min="12040" max="12040" width="11" style="2180" customWidth="1"/>
    <col min="12041" max="12041" width="14.42578125" style="2180" customWidth="1"/>
    <col min="12042" max="12042" width="4.140625" style="2180" customWidth="1"/>
    <col min="12043" max="12044" width="11" style="2180" customWidth="1"/>
    <col min="12045" max="12045" width="14.42578125" style="2180" customWidth="1"/>
    <col min="12046" max="12046" width="4.140625" style="2180" customWidth="1"/>
    <col min="12047" max="12047" width="14.42578125" style="2180" customWidth="1"/>
    <col min="12048" max="12265" width="10.85546875" style="2180"/>
    <col min="12266" max="12266" width="43" style="2180" customWidth="1"/>
    <col min="12267" max="12270" width="8.42578125" style="2180" customWidth="1"/>
    <col min="12271" max="12271" width="34.42578125" style="2180" customWidth="1"/>
    <col min="12272" max="12272" width="4.42578125" style="2180" customWidth="1"/>
    <col min="12273" max="12273" width="9.85546875" style="2180" customWidth="1"/>
    <col min="12274" max="12274" width="16.42578125" style="2180" customWidth="1"/>
    <col min="12275" max="12275" width="9.85546875" style="2180" customWidth="1"/>
    <col min="12276" max="12277" width="11" style="2180" customWidth="1"/>
    <col min="12278" max="12287" width="9.85546875" style="2180" customWidth="1"/>
    <col min="12288" max="12291" width="11" style="2180" customWidth="1"/>
    <col min="12292" max="12292" width="14.42578125" style="2180" customWidth="1"/>
    <col min="12293" max="12293" width="4.140625" style="2180" customWidth="1"/>
    <col min="12294" max="12294" width="13.42578125" style="2180" customWidth="1"/>
    <col min="12295" max="12295" width="28.140625" style="2180" customWidth="1"/>
    <col min="12296" max="12296" width="11" style="2180" customWidth="1"/>
    <col min="12297" max="12297" width="14.42578125" style="2180" customWidth="1"/>
    <col min="12298" max="12298" width="4.140625" style="2180" customWidth="1"/>
    <col min="12299" max="12300" width="11" style="2180" customWidth="1"/>
    <col min="12301" max="12301" width="14.42578125" style="2180" customWidth="1"/>
    <col min="12302" max="12302" width="4.140625" style="2180" customWidth="1"/>
    <col min="12303" max="12303" width="14.42578125" style="2180" customWidth="1"/>
    <col min="12304" max="12521" width="10.85546875" style="2180"/>
    <col min="12522" max="12522" width="43" style="2180" customWidth="1"/>
    <col min="12523" max="12526" width="8.42578125" style="2180" customWidth="1"/>
    <col min="12527" max="12527" width="34.42578125" style="2180" customWidth="1"/>
    <col min="12528" max="12528" width="4.42578125" style="2180" customWidth="1"/>
    <col min="12529" max="12529" width="9.85546875" style="2180" customWidth="1"/>
    <col min="12530" max="12530" width="16.42578125" style="2180" customWidth="1"/>
    <col min="12531" max="12531" width="9.85546875" style="2180" customWidth="1"/>
    <col min="12532" max="12533" width="11" style="2180" customWidth="1"/>
    <col min="12534" max="12543" width="9.85546875" style="2180" customWidth="1"/>
    <col min="12544" max="12547" width="11" style="2180" customWidth="1"/>
    <col min="12548" max="12548" width="14.42578125" style="2180" customWidth="1"/>
    <col min="12549" max="12549" width="4.140625" style="2180" customWidth="1"/>
    <col min="12550" max="12550" width="13.42578125" style="2180" customWidth="1"/>
    <col min="12551" max="12551" width="28.140625" style="2180" customWidth="1"/>
    <col min="12552" max="12552" width="11" style="2180" customWidth="1"/>
    <col min="12553" max="12553" width="14.42578125" style="2180" customWidth="1"/>
    <col min="12554" max="12554" width="4.140625" style="2180" customWidth="1"/>
    <col min="12555" max="12556" width="11" style="2180" customWidth="1"/>
    <col min="12557" max="12557" width="14.42578125" style="2180" customWidth="1"/>
    <col min="12558" max="12558" width="4.140625" style="2180" customWidth="1"/>
    <col min="12559" max="12559" width="14.42578125" style="2180" customWidth="1"/>
    <col min="12560" max="12777" width="10.85546875" style="2180"/>
    <col min="12778" max="12778" width="43" style="2180" customWidth="1"/>
    <col min="12779" max="12782" width="8.42578125" style="2180" customWidth="1"/>
    <col min="12783" max="12783" width="34.42578125" style="2180" customWidth="1"/>
    <col min="12784" max="12784" width="4.42578125" style="2180" customWidth="1"/>
    <col min="12785" max="12785" width="9.85546875" style="2180" customWidth="1"/>
    <col min="12786" max="12786" width="16.42578125" style="2180" customWidth="1"/>
    <col min="12787" max="12787" width="9.85546875" style="2180" customWidth="1"/>
    <col min="12788" max="12789" width="11" style="2180" customWidth="1"/>
    <col min="12790" max="12799" width="9.85546875" style="2180" customWidth="1"/>
    <col min="12800" max="12803" width="11" style="2180" customWidth="1"/>
    <col min="12804" max="12804" width="14.42578125" style="2180" customWidth="1"/>
    <col min="12805" max="12805" width="4.140625" style="2180" customWidth="1"/>
    <col min="12806" max="12806" width="13.42578125" style="2180" customWidth="1"/>
    <col min="12807" max="12807" width="28.140625" style="2180" customWidth="1"/>
    <col min="12808" max="12808" width="11" style="2180" customWidth="1"/>
    <col min="12809" max="12809" width="14.42578125" style="2180" customWidth="1"/>
    <col min="12810" max="12810" width="4.140625" style="2180" customWidth="1"/>
    <col min="12811" max="12812" width="11" style="2180" customWidth="1"/>
    <col min="12813" max="12813" width="14.42578125" style="2180" customWidth="1"/>
    <col min="12814" max="12814" width="4.140625" style="2180" customWidth="1"/>
    <col min="12815" max="12815" width="14.42578125" style="2180" customWidth="1"/>
    <col min="12816" max="13033" width="10.85546875" style="2180"/>
    <col min="13034" max="13034" width="43" style="2180" customWidth="1"/>
    <col min="13035" max="13038" width="8.42578125" style="2180" customWidth="1"/>
    <col min="13039" max="13039" width="34.42578125" style="2180" customWidth="1"/>
    <col min="13040" max="13040" width="4.42578125" style="2180" customWidth="1"/>
    <col min="13041" max="13041" width="9.85546875" style="2180" customWidth="1"/>
    <col min="13042" max="13042" width="16.42578125" style="2180" customWidth="1"/>
    <col min="13043" max="13043" width="9.85546875" style="2180" customWidth="1"/>
    <col min="13044" max="13045" width="11" style="2180" customWidth="1"/>
    <col min="13046" max="13055" width="9.85546875" style="2180" customWidth="1"/>
    <col min="13056" max="13059" width="11" style="2180" customWidth="1"/>
    <col min="13060" max="13060" width="14.42578125" style="2180" customWidth="1"/>
    <col min="13061" max="13061" width="4.140625" style="2180" customWidth="1"/>
    <col min="13062" max="13062" width="13.42578125" style="2180" customWidth="1"/>
    <col min="13063" max="13063" width="28.140625" style="2180" customWidth="1"/>
    <col min="13064" max="13064" width="11" style="2180" customWidth="1"/>
    <col min="13065" max="13065" width="14.42578125" style="2180" customWidth="1"/>
    <col min="13066" max="13066" width="4.140625" style="2180" customWidth="1"/>
    <col min="13067" max="13068" width="11" style="2180" customWidth="1"/>
    <col min="13069" max="13069" width="14.42578125" style="2180" customWidth="1"/>
    <col min="13070" max="13070" width="4.140625" style="2180" customWidth="1"/>
    <col min="13071" max="13071" width="14.42578125" style="2180" customWidth="1"/>
    <col min="13072" max="13289" width="10.85546875" style="2180"/>
    <col min="13290" max="13290" width="43" style="2180" customWidth="1"/>
    <col min="13291" max="13294" width="8.42578125" style="2180" customWidth="1"/>
    <col min="13295" max="13295" width="34.42578125" style="2180" customWidth="1"/>
    <col min="13296" max="13296" width="4.42578125" style="2180" customWidth="1"/>
    <col min="13297" max="13297" width="9.85546875" style="2180" customWidth="1"/>
    <col min="13298" max="13298" width="16.42578125" style="2180" customWidth="1"/>
    <col min="13299" max="13299" width="9.85546875" style="2180" customWidth="1"/>
    <col min="13300" max="13301" width="11" style="2180" customWidth="1"/>
    <col min="13302" max="13311" width="9.85546875" style="2180" customWidth="1"/>
    <col min="13312" max="13315" width="11" style="2180" customWidth="1"/>
    <col min="13316" max="13316" width="14.42578125" style="2180" customWidth="1"/>
    <col min="13317" max="13317" width="4.140625" style="2180" customWidth="1"/>
    <col min="13318" max="13318" width="13.42578125" style="2180" customWidth="1"/>
    <col min="13319" max="13319" width="28.140625" style="2180" customWidth="1"/>
    <col min="13320" max="13320" width="11" style="2180" customWidth="1"/>
    <col min="13321" max="13321" width="14.42578125" style="2180" customWidth="1"/>
    <col min="13322" max="13322" width="4.140625" style="2180" customWidth="1"/>
    <col min="13323" max="13324" width="11" style="2180" customWidth="1"/>
    <col min="13325" max="13325" width="14.42578125" style="2180" customWidth="1"/>
    <col min="13326" max="13326" width="4.140625" style="2180" customWidth="1"/>
    <col min="13327" max="13327" width="14.42578125" style="2180" customWidth="1"/>
    <col min="13328" max="13545" width="10.85546875" style="2180"/>
    <col min="13546" max="13546" width="43" style="2180" customWidth="1"/>
    <col min="13547" max="13550" width="8.42578125" style="2180" customWidth="1"/>
    <col min="13551" max="13551" width="34.42578125" style="2180" customWidth="1"/>
    <col min="13552" max="13552" width="4.42578125" style="2180" customWidth="1"/>
    <col min="13553" max="13553" width="9.85546875" style="2180" customWidth="1"/>
    <col min="13554" max="13554" width="16.42578125" style="2180" customWidth="1"/>
    <col min="13555" max="13555" width="9.85546875" style="2180" customWidth="1"/>
    <col min="13556" max="13557" width="11" style="2180" customWidth="1"/>
    <col min="13558" max="13567" width="9.85546875" style="2180" customWidth="1"/>
    <col min="13568" max="13571" width="11" style="2180" customWidth="1"/>
    <col min="13572" max="13572" width="14.42578125" style="2180" customWidth="1"/>
    <col min="13573" max="13573" width="4.140625" style="2180" customWidth="1"/>
    <col min="13574" max="13574" width="13.42578125" style="2180" customWidth="1"/>
    <col min="13575" max="13575" width="28.140625" style="2180" customWidth="1"/>
    <col min="13576" max="13576" width="11" style="2180" customWidth="1"/>
    <col min="13577" max="13577" width="14.42578125" style="2180" customWidth="1"/>
    <col min="13578" max="13578" width="4.140625" style="2180" customWidth="1"/>
    <col min="13579" max="13580" width="11" style="2180" customWidth="1"/>
    <col min="13581" max="13581" width="14.42578125" style="2180" customWidth="1"/>
    <col min="13582" max="13582" width="4.140625" style="2180" customWidth="1"/>
    <col min="13583" max="13583" width="14.42578125" style="2180" customWidth="1"/>
    <col min="13584" max="13801" width="10.85546875" style="2180"/>
    <col min="13802" max="13802" width="43" style="2180" customWidth="1"/>
    <col min="13803" max="13806" width="8.42578125" style="2180" customWidth="1"/>
    <col min="13807" max="13807" width="34.42578125" style="2180" customWidth="1"/>
    <col min="13808" max="13808" width="4.42578125" style="2180" customWidth="1"/>
    <col min="13809" max="13809" width="9.85546875" style="2180" customWidth="1"/>
    <col min="13810" max="13810" width="16.42578125" style="2180" customWidth="1"/>
    <col min="13811" max="13811" width="9.85546875" style="2180" customWidth="1"/>
    <col min="13812" max="13813" width="11" style="2180" customWidth="1"/>
    <col min="13814" max="13823" width="9.85546875" style="2180" customWidth="1"/>
    <col min="13824" max="13827" width="11" style="2180" customWidth="1"/>
    <col min="13828" max="13828" width="14.42578125" style="2180" customWidth="1"/>
    <col min="13829" max="13829" width="4.140625" style="2180" customWidth="1"/>
    <col min="13830" max="13830" width="13.42578125" style="2180" customWidth="1"/>
    <col min="13831" max="13831" width="28.140625" style="2180" customWidth="1"/>
    <col min="13832" max="13832" width="11" style="2180" customWidth="1"/>
    <col min="13833" max="13833" width="14.42578125" style="2180" customWidth="1"/>
    <col min="13834" max="13834" width="4.140625" style="2180" customWidth="1"/>
    <col min="13835" max="13836" width="11" style="2180" customWidth="1"/>
    <col min="13837" max="13837" width="14.42578125" style="2180" customWidth="1"/>
    <col min="13838" max="13838" width="4.140625" style="2180" customWidth="1"/>
    <col min="13839" max="13839" width="14.42578125" style="2180" customWidth="1"/>
    <col min="13840" max="14057" width="10.85546875" style="2180"/>
    <col min="14058" max="14058" width="43" style="2180" customWidth="1"/>
    <col min="14059" max="14062" width="8.42578125" style="2180" customWidth="1"/>
    <col min="14063" max="14063" width="34.42578125" style="2180" customWidth="1"/>
    <col min="14064" max="14064" width="4.42578125" style="2180" customWidth="1"/>
    <col min="14065" max="14065" width="9.85546875" style="2180" customWidth="1"/>
    <col min="14066" max="14066" width="16.42578125" style="2180" customWidth="1"/>
    <col min="14067" max="14067" width="9.85546875" style="2180" customWidth="1"/>
    <col min="14068" max="14069" width="11" style="2180" customWidth="1"/>
    <col min="14070" max="14079" width="9.85546875" style="2180" customWidth="1"/>
    <col min="14080" max="14083" width="11" style="2180" customWidth="1"/>
    <col min="14084" max="14084" width="14.42578125" style="2180" customWidth="1"/>
    <col min="14085" max="14085" width="4.140625" style="2180" customWidth="1"/>
    <col min="14086" max="14086" width="13.42578125" style="2180" customWidth="1"/>
    <col min="14087" max="14087" width="28.140625" style="2180" customWidth="1"/>
    <col min="14088" max="14088" width="11" style="2180" customWidth="1"/>
    <col min="14089" max="14089" width="14.42578125" style="2180" customWidth="1"/>
    <col min="14090" max="14090" width="4.140625" style="2180" customWidth="1"/>
    <col min="14091" max="14092" width="11" style="2180" customWidth="1"/>
    <col min="14093" max="14093" width="14.42578125" style="2180" customWidth="1"/>
    <col min="14094" max="14094" width="4.140625" style="2180" customWidth="1"/>
    <col min="14095" max="14095" width="14.42578125" style="2180" customWidth="1"/>
    <col min="14096" max="14313" width="10.85546875" style="2180"/>
    <col min="14314" max="14314" width="43" style="2180" customWidth="1"/>
    <col min="14315" max="14318" width="8.42578125" style="2180" customWidth="1"/>
    <col min="14319" max="14319" width="34.42578125" style="2180" customWidth="1"/>
    <col min="14320" max="14320" width="4.42578125" style="2180" customWidth="1"/>
    <col min="14321" max="14321" width="9.85546875" style="2180" customWidth="1"/>
    <col min="14322" max="14322" width="16.42578125" style="2180" customWidth="1"/>
    <col min="14323" max="14323" width="9.85546875" style="2180" customWidth="1"/>
    <col min="14324" max="14325" width="11" style="2180" customWidth="1"/>
    <col min="14326" max="14335" width="9.85546875" style="2180" customWidth="1"/>
    <col min="14336" max="14339" width="11" style="2180" customWidth="1"/>
    <col min="14340" max="14340" width="14.42578125" style="2180" customWidth="1"/>
    <col min="14341" max="14341" width="4.140625" style="2180" customWidth="1"/>
    <col min="14342" max="14342" width="13.42578125" style="2180" customWidth="1"/>
    <col min="14343" max="14343" width="28.140625" style="2180" customWidth="1"/>
    <col min="14344" max="14344" width="11" style="2180" customWidth="1"/>
    <col min="14345" max="14345" width="14.42578125" style="2180" customWidth="1"/>
    <col min="14346" max="14346" width="4.140625" style="2180" customWidth="1"/>
    <col min="14347" max="14348" width="11" style="2180" customWidth="1"/>
    <col min="14349" max="14349" width="14.42578125" style="2180" customWidth="1"/>
    <col min="14350" max="14350" width="4.140625" style="2180" customWidth="1"/>
    <col min="14351" max="14351" width="14.42578125" style="2180" customWidth="1"/>
    <col min="14352" max="14569" width="10.85546875" style="2180"/>
    <col min="14570" max="14570" width="43" style="2180" customWidth="1"/>
    <col min="14571" max="14574" width="8.42578125" style="2180" customWidth="1"/>
    <col min="14575" max="14575" width="34.42578125" style="2180" customWidth="1"/>
    <col min="14576" max="14576" width="4.42578125" style="2180" customWidth="1"/>
    <col min="14577" max="14577" width="9.85546875" style="2180" customWidth="1"/>
    <col min="14578" max="14578" width="16.42578125" style="2180" customWidth="1"/>
    <col min="14579" max="14579" width="9.85546875" style="2180" customWidth="1"/>
    <col min="14580" max="14581" width="11" style="2180" customWidth="1"/>
    <col min="14582" max="14591" width="9.85546875" style="2180" customWidth="1"/>
    <col min="14592" max="14595" width="11" style="2180" customWidth="1"/>
    <col min="14596" max="14596" width="14.42578125" style="2180" customWidth="1"/>
    <col min="14597" max="14597" width="4.140625" style="2180" customWidth="1"/>
    <col min="14598" max="14598" width="13.42578125" style="2180" customWidth="1"/>
    <col min="14599" max="14599" width="28.140625" style="2180" customWidth="1"/>
    <col min="14600" max="14600" width="11" style="2180" customWidth="1"/>
    <col min="14601" max="14601" width="14.42578125" style="2180" customWidth="1"/>
    <col min="14602" max="14602" width="4.140625" style="2180" customWidth="1"/>
    <col min="14603" max="14604" width="11" style="2180" customWidth="1"/>
    <col min="14605" max="14605" width="14.42578125" style="2180" customWidth="1"/>
    <col min="14606" max="14606" width="4.140625" style="2180" customWidth="1"/>
    <col min="14607" max="14607" width="14.42578125" style="2180" customWidth="1"/>
    <col min="14608" max="14825" width="10.85546875" style="2180"/>
    <col min="14826" max="14826" width="43" style="2180" customWidth="1"/>
    <col min="14827" max="14830" width="8.42578125" style="2180" customWidth="1"/>
    <col min="14831" max="14831" width="34.42578125" style="2180" customWidth="1"/>
    <col min="14832" max="14832" width="4.42578125" style="2180" customWidth="1"/>
    <col min="14833" max="14833" width="9.85546875" style="2180" customWidth="1"/>
    <col min="14834" max="14834" width="16.42578125" style="2180" customWidth="1"/>
    <col min="14835" max="14835" width="9.85546875" style="2180" customWidth="1"/>
    <col min="14836" max="14837" width="11" style="2180" customWidth="1"/>
    <col min="14838" max="14847" width="9.85546875" style="2180" customWidth="1"/>
    <col min="14848" max="14851" width="11" style="2180" customWidth="1"/>
    <col min="14852" max="14852" width="14.42578125" style="2180" customWidth="1"/>
    <col min="14853" max="14853" width="4.140625" style="2180" customWidth="1"/>
    <col min="14854" max="14854" width="13.42578125" style="2180" customWidth="1"/>
    <col min="14855" max="14855" width="28.140625" style="2180" customWidth="1"/>
    <col min="14856" max="14856" width="11" style="2180" customWidth="1"/>
    <col min="14857" max="14857" width="14.42578125" style="2180" customWidth="1"/>
    <col min="14858" max="14858" width="4.140625" style="2180" customWidth="1"/>
    <col min="14859" max="14860" width="11" style="2180" customWidth="1"/>
    <col min="14861" max="14861" width="14.42578125" style="2180" customWidth="1"/>
    <col min="14862" max="14862" width="4.140625" style="2180" customWidth="1"/>
    <col min="14863" max="14863" width="14.42578125" style="2180" customWidth="1"/>
    <col min="14864" max="15081" width="10.85546875" style="2180"/>
    <col min="15082" max="15082" width="43" style="2180" customWidth="1"/>
    <col min="15083" max="15086" width="8.42578125" style="2180" customWidth="1"/>
    <col min="15087" max="15087" width="34.42578125" style="2180" customWidth="1"/>
    <col min="15088" max="15088" width="4.42578125" style="2180" customWidth="1"/>
    <col min="15089" max="15089" width="9.85546875" style="2180" customWidth="1"/>
    <col min="15090" max="15090" width="16.42578125" style="2180" customWidth="1"/>
    <col min="15091" max="15091" width="9.85546875" style="2180" customWidth="1"/>
    <col min="15092" max="15093" width="11" style="2180" customWidth="1"/>
    <col min="15094" max="15103" width="9.85546875" style="2180" customWidth="1"/>
    <col min="15104" max="15107" width="11" style="2180" customWidth="1"/>
    <col min="15108" max="15108" width="14.42578125" style="2180" customWidth="1"/>
    <col min="15109" max="15109" width="4.140625" style="2180" customWidth="1"/>
    <col min="15110" max="15110" width="13.42578125" style="2180" customWidth="1"/>
    <col min="15111" max="15111" width="28.140625" style="2180" customWidth="1"/>
    <col min="15112" max="15112" width="11" style="2180" customWidth="1"/>
    <col min="15113" max="15113" width="14.42578125" style="2180" customWidth="1"/>
    <col min="15114" max="15114" width="4.140625" style="2180" customWidth="1"/>
    <col min="15115" max="15116" width="11" style="2180" customWidth="1"/>
    <col min="15117" max="15117" width="14.42578125" style="2180" customWidth="1"/>
    <col min="15118" max="15118" width="4.140625" style="2180" customWidth="1"/>
    <col min="15119" max="15119" width="14.42578125" style="2180" customWidth="1"/>
    <col min="15120" max="15337" width="10.85546875" style="2180"/>
    <col min="15338" max="15338" width="43" style="2180" customWidth="1"/>
    <col min="15339" max="15342" width="8.42578125" style="2180" customWidth="1"/>
    <col min="15343" max="15343" width="34.42578125" style="2180" customWidth="1"/>
    <col min="15344" max="15344" width="4.42578125" style="2180" customWidth="1"/>
    <col min="15345" max="15345" width="9.85546875" style="2180" customWidth="1"/>
    <col min="15346" max="15346" width="16.42578125" style="2180" customWidth="1"/>
    <col min="15347" max="15347" width="9.85546875" style="2180" customWidth="1"/>
    <col min="15348" max="15349" width="11" style="2180" customWidth="1"/>
    <col min="15350" max="15359" width="9.85546875" style="2180" customWidth="1"/>
    <col min="15360" max="15363" width="11" style="2180" customWidth="1"/>
    <col min="15364" max="15364" width="14.42578125" style="2180" customWidth="1"/>
    <col min="15365" max="15365" width="4.140625" style="2180" customWidth="1"/>
    <col min="15366" max="15366" width="13.42578125" style="2180" customWidth="1"/>
    <col min="15367" max="15367" width="28.140625" style="2180" customWidth="1"/>
    <col min="15368" max="15368" width="11" style="2180" customWidth="1"/>
    <col min="15369" max="15369" width="14.42578125" style="2180" customWidth="1"/>
    <col min="15370" max="15370" width="4.140625" style="2180" customWidth="1"/>
    <col min="15371" max="15372" width="11" style="2180" customWidth="1"/>
    <col min="15373" max="15373" width="14.42578125" style="2180" customWidth="1"/>
    <col min="15374" max="15374" width="4.140625" style="2180" customWidth="1"/>
    <col min="15375" max="15375" width="14.42578125" style="2180" customWidth="1"/>
    <col min="15376" max="15593" width="10.85546875" style="2180"/>
    <col min="15594" max="15594" width="43" style="2180" customWidth="1"/>
    <col min="15595" max="15598" width="8.42578125" style="2180" customWidth="1"/>
    <col min="15599" max="15599" width="34.42578125" style="2180" customWidth="1"/>
    <col min="15600" max="15600" width="4.42578125" style="2180" customWidth="1"/>
    <col min="15601" max="15601" width="9.85546875" style="2180" customWidth="1"/>
    <col min="15602" max="15602" width="16.42578125" style="2180" customWidth="1"/>
    <col min="15603" max="15603" width="9.85546875" style="2180" customWidth="1"/>
    <col min="15604" max="15605" width="11" style="2180" customWidth="1"/>
    <col min="15606" max="15615" width="9.85546875" style="2180" customWidth="1"/>
    <col min="15616" max="15619" width="11" style="2180" customWidth="1"/>
    <col min="15620" max="15620" width="14.42578125" style="2180" customWidth="1"/>
    <col min="15621" max="15621" width="4.140625" style="2180" customWidth="1"/>
    <col min="15622" max="15622" width="13.42578125" style="2180" customWidth="1"/>
    <col min="15623" max="15623" width="28.140625" style="2180" customWidth="1"/>
    <col min="15624" max="15624" width="11" style="2180" customWidth="1"/>
    <col min="15625" max="15625" width="14.42578125" style="2180" customWidth="1"/>
    <col min="15626" max="15626" width="4.140625" style="2180" customWidth="1"/>
    <col min="15627" max="15628" width="11" style="2180" customWidth="1"/>
    <col min="15629" max="15629" width="14.42578125" style="2180" customWidth="1"/>
    <col min="15630" max="15630" width="4.140625" style="2180" customWidth="1"/>
    <col min="15631" max="15631" width="14.42578125" style="2180" customWidth="1"/>
    <col min="15632" max="15849" width="10.85546875" style="2180"/>
    <col min="15850" max="15850" width="43" style="2180" customWidth="1"/>
    <col min="15851" max="15854" width="8.42578125" style="2180" customWidth="1"/>
    <col min="15855" max="15855" width="34.42578125" style="2180" customWidth="1"/>
    <col min="15856" max="15856" width="4.42578125" style="2180" customWidth="1"/>
    <col min="15857" max="15857" width="9.85546875" style="2180" customWidth="1"/>
    <col min="15858" max="15858" width="16.42578125" style="2180" customWidth="1"/>
    <col min="15859" max="15859" width="9.85546875" style="2180" customWidth="1"/>
    <col min="15860" max="15861" width="11" style="2180" customWidth="1"/>
    <col min="15862" max="15871" width="9.85546875" style="2180" customWidth="1"/>
    <col min="15872" max="15875" width="11" style="2180" customWidth="1"/>
    <col min="15876" max="15876" width="14.42578125" style="2180" customWidth="1"/>
    <col min="15877" max="15877" width="4.140625" style="2180" customWidth="1"/>
    <col min="15878" max="15878" width="13.42578125" style="2180" customWidth="1"/>
    <col min="15879" max="15879" width="28.140625" style="2180" customWidth="1"/>
    <col min="15880" max="15880" width="11" style="2180" customWidth="1"/>
    <col min="15881" max="15881" width="14.42578125" style="2180" customWidth="1"/>
    <col min="15882" max="15882" width="4.140625" style="2180" customWidth="1"/>
    <col min="15883" max="15884" width="11" style="2180" customWidth="1"/>
    <col min="15885" max="15885" width="14.42578125" style="2180" customWidth="1"/>
    <col min="15886" max="15886" width="4.140625" style="2180" customWidth="1"/>
    <col min="15887" max="15887" width="14.42578125" style="2180" customWidth="1"/>
    <col min="15888" max="16105" width="10.85546875" style="2180"/>
    <col min="16106" max="16106" width="43" style="2180" customWidth="1"/>
    <col min="16107" max="16110" width="8.42578125" style="2180" customWidth="1"/>
    <col min="16111" max="16111" width="34.42578125" style="2180" customWidth="1"/>
    <col min="16112" max="16112" width="4.42578125" style="2180" customWidth="1"/>
    <col min="16113" max="16113" width="9.85546875" style="2180" customWidth="1"/>
    <col min="16114" max="16114" width="16.42578125" style="2180" customWidth="1"/>
    <col min="16115" max="16115" width="9.85546875" style="2180" customWidth="1"/>
    <col min="16116" max="16117" width="11" style="2180" customWidth="1"/>
    <col min="16118" max="16127" width="9.85546875" style="2180" customWidth="1"/>
    <col min="16128" max="16131" width="11" style="2180" customWidth="1"/>
    <col min="16132" max="16132" width="14.42578125" style="2180" customWidth="1"/>
    <col min="16133" max="16133" width="4.140625" style="2180" customWidth="1"/>
    <col min="16134" max="16134" width="13.42578125" style="2180" customWidth="1"/>
    <col min="16135" max="16135" width="28.140625" style="2180" customWidth="1"/>
    <col min="16136" max="16136" width="11" style="2180" customWidth="1"/>
    <col min="16137" max="16137" width="14.42578125" style="2180" customWidth="1"/>
    <col min="16138" max="16138" width="4.140625" style="2180" customWidth="1"/>
    <col min="16139" max="16140" width="11" style="2180" customWidth="1"/>
    <col min="16141" max="16141" width="14.42578125" style="2180" customWidth="1"/>
    <col min="16142" max="16142" width="4.140625" style="2180" customWidth="1"/>
    <col min="16143" max="16143" width="14.42578125" style="2180" customWidth="1"/>
    <col min="16144" max="16371" width="10.85546875" style="2180"/>
    <col min="16372" max="16384" width="11.42578125" style="2180" customWidth="1"/>
  </cols>
  <sheetData>
    <row r="1" spans="1:7" s="1864" customFormat="1" ht="24.75" customHeight="1">
      <c r="A1" s="2157" t="s">
        <v>854</v>
      </c>
      <c r="D1" s="501"/>
      <c r="E1" s="501"/>
      <c r="F1" s="2158" t="s">
        <v>855</v>
      </c>
    </row>
    <row r="2" spans="1:7" s="1864" customFormat="1" ht="18.95" customHeight="1">
      <c r="A2" s="1871" t="s">
        <v>259</v>
      </c>
      <c r="D2" s="501"/>
      <c r="E2" s="501"/>
      <c r="F2" s="2159"/>
    </row>
    <row r="3" spans="1:7" s="2161" customFormat="1" ht="20.25" customHeight="1">
      <c r="A3" s="2160" t="s">
        <v>1087</v>
      </c>
      <c r="D3" s="2611" t="s">
        <v>2052</v>
      </c>
      <c r="E3" s="2611"/>
      <c r="F3" s="2611"/>
    </row>
    <row r="4" spans="1:7" s="2161" customFormat="1" ht="18.95" customHeight="1">
      <c r="A4" s="2162" t="s">
        <v>2053</v>
      </c>
      <c r="D4" s="501"/>
      <c r="E4" s="501"/>
      <c r="F4" s="2163"/>
    </row>
    <row r="5" spans="1:7" s="2161" customFormat="1" ht="12.95" customHeight="1">
      <c r="A5" s="2162"/>
      <c r="D5" s="501"/>
      <c r="E5" s="501"/>
      <c r="F5" s="2163"/>
    </row>
    <row r="6" spans="1:7" s="1864" customFormat="1" ht="12.95" customHeight="1">
      <c r="B6" s="2612" t="s">
        <v>2357</v>
      </c>
      <c r="C6" s="2612"/>
      <c r="D6" s="2612" t="s">
        <v>2244</v>
      </c>
      <c r="E6" s="2612"/>
      <c r="F6" s="2129"/>
    </row>
    <row r="7" spans="1:7" s="1864" customFormat="1" ht="13.5" customHeight="1">
      <c r="B7" s="2164" t="s">
        <v>15</v>
      </c>
      <c r="C7" s="2164" t="s">
        <v>275</v>
      </c>
      <c r="D7" s="2164" t="s">
        <v>15</v>
      </c>
      <c r="E7" s="2164" t="s">
        <v>275</v>
      </c>
      <c r="F7" s="2165"/>
    </row>
    <row r="8" spans="1:7" s="2134" customFormat="1" ht="13.5" customHeight="1">
      <c r="A8" s="1865"/>
      <c r="B8" s="2166" t="s">
        <v>14</v>
      </c>
      <c r="C8" s="2084" t="s">
        <v>8</v>
      </c>
      <c r="D8" s="2166" t="s">
        <v>14</v>
      </c>
      <c r="E8" s="2084" t="s">
        <v>8</v>
      </c>
    </row>
    <row r="9" spans="1:7" s="2134" customFormat="1" ht="8.1" customHeight="1">
      <c r="A9" s="1865"/>
      <c r="B9" s="2167"/>
      <c r="C9" s="2167"/>
      <c r="D9" s="2167"/>
      <c r="E9" s="2167"/>
    </row>
    <row r="10" spans="1:7" s="2134" customFormat="1" ht="12.95" customHeight="1">
      <c r="A10" s="1864" t="s">
        <v>2607</v>
      </c>
      <c r="B10" s="2189">
        <v>421</v>
      </c>
      <c r="C10" s="1864">
        <v>209</v>
      </c>
      <c r="D10" s="2168">
        <v>461</v>
      </c>
      <c r="E10" s="2169">
        <v>241</v>
      </c>
      <c r="F10" s="2170" t="s">
        <v>2352</v>
      </c>
    </row>
    <row r="11" spans="1:7" s="2134" customFormat="1" ht="12.95" customHeight="1">
      <c r="A11" s="1869" t="s">
        <v>1088</v>
      </c>
      <c r="B11" s="2189">
        <v>865</v>
      </c>
      <c r="C11" s="1864">
        <v>423</v>
      </c>
      <c r="D11" s="2168">
        <v>870</v>
      </c>
      <c r="E11" s="2169">
        <v>434</v>
      </c>
      <c r="F11" s="2165" t="s">
        <v>1089</v>
      </c>
      <c r="G11" s="2171"/>
    </row>
    <row r="12" spans="1:7" s="2134" customFormat="1" ht="12.95" customHeight="1">
      <c r="A12" s="1869" t="s">
        <v>1106</v>
      </c>
      <c r="B12" s="2189">
        <v>180</v>
      </c>
      <c r="C12" s="1864">
        <v>133</v>
      </c>
      <c r="D12" s="2168">
        <v>164</v>
      </c>
      <c r="E12" s="2169">
        <v>113</v>
      </c>
      <c r="F12" s="2165" t="s">
        <v>1107</v>
      </c>
      <c r="G12" s="2171"/>
    </row>
    <row r="13" spans="1:7" s="2134" customFormat="1" ht="12.95" customHeight="1">
      <c r="A13" s="1869" t="s">
        <v>1112</v>
      </c>
      <c r="B13" s="2189">
        <v>358</v>
      </c>
      <c r="C13" s="1864">
        <v>240</v>
      </c>
      <c r="D13" s="2168">
        <v>320</v>
      </c>
      <c r="E13" s="2169">
        <v>220</v>
      </c>
      <c r="F13" s="2165" t="s">
        <v>1113</v>
      </c>
      <c r="G13" s="2171"/>
    </row>
    <row r="14" spans="1:7" s="2134" customFormat="1" ht="12.95" customHeight="1">
      <c r="A14" s="1869" t="s">
        <v>1108</v>
      </c>
      <c r="B14" s="2189">
        <v>459</v>
      </c>
      <c r="C14" s="1864">
        <v>293</v>
      </c>
      <c r="D14" s="2168">
        <v>405</v>
      </c>
      <c r="E14" s="2169">
        <v>266</v>
      </c>
      <c r="F14" s="2165" t="s">
        <v>1109</v>
      </c>
      <c r="G14" s="2171"/>
    </row>
    <row r="15" spans="1:7" s="2134" customFormat="1" ht="12.95" customHeight="1">
      <c r="A15" s="1869" t="s">
        <v>2054</v>
      </c>
      <c r="B15" s="2189">
        <v>169</v>
      </c>
      <c r="C15" s="1864">
        <v>113</v>
      </c>
      <c r="D15" s="2168">
        <v>142</v>
      </c>
      <c r="E15" s="2169">
        <v>91</v>
      </c>
      <c r="F15" s="1874" t="s">
        <v>2353</v>
      </c>
    </row>
    <row r="16" spans="1:7" s="2134" customFormat="1" ht="12.95" customHeight="1">
      <c r="A16" s="1869" t="s">
        <v>1114</v>
      </c>
      <c r="B16" s="2189">
        <v>827</v>
      </c>
      <c r="C16" s="1864">
        <v>569</v>
      </c>
      <c r="D16" s="2168">
        <v>776</v>
      </c>
      <c r="E16" s="2169">
        <v>538</v>
      </c>
      <c r="F16" s="2165" t="s">
        <v>1115</v>
      </c>
      <c r="G16" s="2171"/>
    </row>
    <row r="17" spans="1:7" s="2134" customFormat="1" ht="12.95" customHeight="1">
      <c r="A17" s="1869" t="s">
        <v>1110</v>
      </c>
      <c r="B17" s="2189">
        <v>345</v>
      </c>
      <c r="C17" s="1864">
        <v>239</v>
      </c>
      <c r="D17" s="2168">
        <v>316</v>
      </c>
      <c r="E17" s="2169">
        <v>225</v>
      </c>
      <c r="F17" s="2165" t="s">
        <v>1111</v>
      </c>
      <c r="G17" s="2171"/>
    </row>
    <row r="18" spans="1:7" s="2134" customFormat="1" ht="12.95" customHeight="1">
      <c r="A18" s="1869" t="s">
        <v>1090</v>
      </c>
      <c r="B18" s="2189">
        <v>543</v>
      </c>
      <c r="C18" s="1864">
        <v>349</v>
      </c>
      <c r="D18" s="2168">
        <v>541</v>
      </c>
      <c r="E18" s="2169">
        <v>355</v>
      </c>
      <c r="F18" s="2170" t="s">
        <v>1091</v>
      </c>
      <c r="G18" s="2171"/>
    </row>
    <row r="19" spans="1:7" s="2134" customFormat="1" ht="12.95" customHeight="1">
      <c r="A19" s="1869" t="s">
        <v>1092</v>
      </c>
      <c r="B19" s="2189">
        <v>133</v>
      </c>
      <c r="C19" s="1864">
        <v>69</v>
      </c>
      <c r="D19" s="2168">
        <v>131</v>
      </c>
      <c r="E19" s="2169">
        <v>69</v>
      </c>
      <c r="F19" s="2165" t="s">
        <v>1093</v>
      </c>
      <c r="G19" s="2171"/>
    </row>
    <row r="20" spans="1:7" s="2134" customFormat="1" ht="12.95" customHeight="1">
      <c r="A20" s="1869" t="s">
        <v>2055</v>
      </c>
      <c r="B20" s="2189">
        <v>902</v>
      </c>
      <c r="C20" s="1864">
        <v>532</v>
      </c>
      <c r="D20" s="2168">
        <v>964</v>
      </c>
      <c r="E20" s="2169">
        <v>523</v>
      </c>
      <c r="F20" s="2165" t="s">
        <v>1094</v>
      </c>
      <c r="G20" s="2171"/>
    </row>
    <row r="21" spans="1:7" s="2134" customFormat="1" ht="12.95" customHeight="1">
      <c r="A21" s="1864" t="s">
        <v>2056</v>
      </c>
      <c r="B21" s="2189">
        <v>500</v>
      </c>
      <c r="C21" s="1864">
        <v>27</v>
      </c>
      <c r="D21" s="2168">
        <v>402</v>
      </c>
      <c r="E21" s="2169">
        <v>27</v>
      </c>
      <c r="F21" s="2170" t="s">
        <v>2057</v>
      </c>
    </row>
    <row r="22" spans="1:7" s="2134" customFormat="1" ht="12.95" customHeight="1">
      <c r="A22" s="1864" t="s">
        <v>2058</v>
      </c>
      <c r="B22" s="2189">
        <v>390</v>
      </c>
      <c r="C22" s="1864">
        <v>63</v>
      </c>
      <c r="D22" s="2168">
        <v>384</v>
      </c>
      <c r="E22" s="2169">
        <v>62</v>
      </c>
      <c r="F22" s="2170" t="s">
        <v>2059</v>
      </c>
    </row>
    <row r="23" spans="1:7" s="2134" customFormat="1" ht="12.95" customHeight="1">
      <c r="A23" s="1869" t="s">
        <v>1122</v>
      </c>
      <c r="B23" s="2189">
        <v>493</v>
      </c>
      <c r="C23" s="1864">
        <v>270</v>
      </c>
      <c r="D23" s="2168">
        <v>435</v>
      </c>
      <c r="E23" s="2169">
        <v>236</v>
      </c>
      <c r="F23" s="2170" t="s">
        <v>1123</v>
      </c>
    </row>
    <row r="24" spans="1:7" s="2134" customFormat="1" ht="12.95" customHeight="1">
      <c r="A24" s="1869" t="s">
        <v>1119</v>
      </c>
      <c r="B24" s="2189"/>
      <c r="C24" s="1864"/>
      <c r="D24" s="2168"/>
      <c r="E24" s="2169"/>
      <c r="F24" s="2170" t="s">
        <v>1120</v>
      </c>
    </row>
    <row r="25" spans="1:7" s="2134" customFormat="1" ht="12.95" customHeight="1">
      <c r="A25" s="1869" t="s">
        <v>1121</v>
      </c>
      <c r="B25" s="2189">
        <v>1258</v>
      </c>
      <c r="C25" s="1864">
        <v>760</v>
      </c>
      <c r="D25" s="2168">
        <v>1243</v>
      </c>
      <c r="E25" s="2169">
        <v>753</v>
      </c>
      <c r="F25" s="2170" t="s">
        <v>2354</v>
      </c>
    </row>
    <row r="26" spans="1:7" s="2134" customFormat="1" ht="12.95" customHeight="1">
      <c r="A26" s="1869" t="s">
        <v>1102</v>
      </c>
      <c r="B26" s="2189"/>
      <c r="C26" s="1864"/>
      <c r="D26" s="2168"/>
      <c r="E26" s="2169"/>
      <c r="F26" s="2165" t="s">
        <v>1103</v>
      </c>
      <c r="G26" s="2171"/>
    </row>
    <row r="27" spans="1:7" s="2134" customFormat="1" ht="12.95" customHeight="1">
      <c r="A27" s="1869" t="s">
        <v>1104</v>
      </c>
      <c r="B27" s="2189">
        <v>2191</v>
      </c>
      <c r="C27" s="1864">
        <v>1427</v>
      </c>
      <c r="D27" s="2168">
        <v>2012</v>
      </c>
      <c r="E27" s="2169">
        <v>1271</v>
      </c>
      <c r="F27" s="2165" t="s">
        <v>1105</v>
      </c>
      <c r="G27" s="2171"/>
    </row>
    <row r="28" spans="1:7" s="2134" customFormat="1" ht="12.95" customHeight="1">
      <c r="A28" s="1869" t="s">
        <v>1142</v>
      </c>
      <c r="B28" s="2189"/>
      <c r="C28" s="1864"/>
      <c r="D28" s="2168"/>
      <c r="E28" s="2169"/>
      <c r="F28" s="2165" t="s">
        <v>1143</v>
      </c>
    </row>
    <row r="29" spans="1:7" s="2134" customFormat="1" ht="12.95" customHeight="1">
      <c r="A29" s="1871" t="s">
        <v>1144</v>
      </c>
      <c r="B29" s="2189">
        <v>191</v>
      </c>
      <c r="C29" s="1864">
        <v>170</v>
      </c>
      <c r="D29" s="2168">
        <v>176</v>
      </c>
      <c r="E29" s="2169">
        <v>154</v>
      </c>
      <c r="F29" s="2165" t="s">
        <v>1145</v>
      </c>
    </row>
    <row r="30" spans="1:7" s="2134" customFormat="1" ht="12.95" customHeight="1">
      <c r="A30" s="1869" t="s">
        <v>1095</v>
      </c>
      <c r="B30" s="2189"/>
      <c r="C30" s="1864"/>
      <c r="D30" s="2168"/>
      <c r="E30" s="2169"/>
      <c r="F30" s="2165" t="s">
        <v>1096</v>
      </c>
      <c r="G30" s="2171"/>
    </row>
    <row r="31" spans="1:7" s="2134" customFormat="1" ht="12.95" customHeight="1">
      <c r="A31" s="1869" t="s">
        <v>1097</v>
      </c>
      <c r="B31" s="2189">
        <v>812</v>
      </c>
      <c r="C31" s="1864">
        <v>307</v>
      </c>
      <c r="D31" s="2168">
        <v>745</v>
      </c>
      <c r="E31" s="2169">
        <v>295</v>
      </c>
      <c r="F31" s="2165" t="s">
        <v>1098</v>
      </c>
      <c r="G31" s="2171"/>
    </row>
    <row r="32" spans="1:7" s="2134" customFormat="1" ht="12.95" customHeight="1">
      <c r="A32" s="1869" t="s">
        <v>1099</v>
      </c>
      <c r="B32" s="2189"/>
      <c r="C32" s="1864"/>
      <c r="D32" s="2168"/>
      <c r="E32" s="2169"/>
      <c r="F32" s="2170" t="s">
        <v>2060</v>
      </c>
      <c r="G32" s="2171"/>
    </row>
    <row r="33" spans="1:7" s="2134" customFormat="1" ht="12.95" customHeight="1">
      <c r="A33" s="1869" t="s">
        <v>1100</v>
      </c>
      <c r="B33" s="2189">
        <v>681</v>
      </c>
      <c r="C33" s="1864">
        <v>318</v>
      </c>
      <c r="D33" s="2168">
        <v>652</v>
      </c>
      <c r="E33" s="2169">
        <v>304</v>
      </c>
      <c r="F33" s="2172" t="s">
        <v>1101</v>
      </c>
      <c r="G33" s="2171"/>
    </row>
    <row r="34" spans="1:7" s="2134" customFormat="1" ht="12.95" customHeight="1">
      <c r="A34" s="1869" t="s">
        <v>1116</v>
      </c>
      <c r="B34" s="2189">
        <v>264</v>
      </c>
      <c r="C34" s="1864">
        <v>95</v>
      </c>
      <c r="D34" s="2168">
        <v>232</v>
      </c>
      <c r="E34" s="2169">
        <v>84</v>
      </c>
      <c r="F34" s="2165" t="s">
        <v>1117</v>
      </c>
      <c r="G34" s="2171"/>
    </row>
    <row r="35" spans="1:7" s="2134" customFormat="1" ht="12.95" customHeight="1">
      <c r="A35" s="1869" t="s">
        <v>1159</v>
      </c>
      <c r="B35" s="2189">
        <v>153</v>
      </c>
      <c r="C35" s="1864">
        <v>73</v>
      </c>
      <c r="D35" s="2168">
        <v>153</v>
      </c>
      <c r="E35" s="2169">
        <v>76</v>
      </c>
      <c r="F35" s="2170" t="s">
        <v>1160</v>
      </c>
    </row>
    <row r="36" spans="1:7" s="2134" customFormat="1" ht="12.95" customHeight="1">
      <c r="A36" s="1864" t="s">
        <v>2061</v>
      </c>
      <c r="B36" s="2189">
        <v>230</v>
      </c>
      <c r="C36" s="1864">
        <v>128</v>
      </c>
      <c r="D36" s="2168">
        <v>229</v>
      </c>
      <c r="E36" s="2169">
        <v>117</v>
      </c>
      <c r="F36" s="2170" t="s">
        <v>2062</v>
      </c>
    </row>
    <row r="37" spans="1:7" s="2134" customFormat="1" ht="12.95" customHeight="1">
      <c r="A37" s="1870" t="s">
        <v>1157</v>
      </c>
      <c r="B37" s="2189">
        <v>244</v>
      </c>
      <c r="C37" s="1864">
        <v>139</v>
      </c>
      <c r="D37" s="2168">
        <v>130</v>
      </c>
      <c r="E37" s="2169">
        <v>61</v>
      </c>
      <c r="F37" s="2170" t="s">
        <v>1158</v>
      </c>
    </row>
    <row r="38" spans="1:7" s="2134" customFormat="1" ht="12.95" customHeight="1">
      <c r="A38" s="1869" t="s">
        <v>1118</v>
      </c>
      <c r="B38" s="2189">
        <v>18046</v>
      </c>
      <c r="C38" s="1864">
        <v>13450</v>
      </c>
      <c r="D38" s="2168">
        <v>13675</v>
      </c>
      <c r="E38" s="2169">
        <v>10211</v>
      </c>
      <c r="F38" s="2165" t="s">
        <v>2608</v>
      </c>
      <c r="G38" s="2171"/>
    </row>
    <row r="39" spans="1:7" s="2134" customFormat="1" ht="12.95" customHeight="1">
      <c r="A39" s="1870" t="s">
        <v>1128</v>
      </c>
      <c r="B39" s="2190" t="s">
        <v>2598</v>
      </c>
      <c r="C39" s="1863" t="s">
        <v>2598</v>
      </c>
      <c r="D39" s="2168">
        <v>146</v>
      </c>
      <c r="E39" s="2169">
        <v>76</v>
      </c>
      <c r="F39" s="2173" t="s">
        <v>1129</v>
      </c>
    </row>
    <row r="40" spans="1:7" s="2134" customFormat="1" ht="12.95" customHeight="1">
      <c r="A40" s="1869" t="s">
        <v>1132</v>
      </c>
      <c r="B40" s="2189"/>
      <c r="C40" s="1864"/>
      <c r="D40" s="2168"/>
      <c r="E40" s="2169"/>
      <c r="F40" s="2170" t="s">
        <v>1133</v>
      </c>
    </row>
    <row r="41" spans="1:7" s="2134" customFormat="1" ht="12.95" customHeight="1">
      <c r="A41" s="1869" t="s">
        <v>1134</v>
      </c>
      <c r="B41" s="2189">
        <v>698</v>
      </c>
      <c r="C41" s="1864">
        <v>486</v>
      </c>
      <c r="D41" s="2168">
        <v>710</v>
      </c>
      <c r="E41" s="2169">
        <v>492</v>
      </c>
      <c r="F41" s="2170" t="s">
        <v>1135</v>
      </c>
    </row>
    <row r="42" spans="1:7" s="2134" customFormat="1" ht="12.95" customHeight="1">
      <c r="A42" s="1869" t="s">
        <v>1132</v>
      </c>
      <c r="B42" s="2189"/>
      <c r="C42" s="1864"/>
      <c r="D42" s="2168"/>
      <c r="E42" s="2169"/>
      <c r="F42" s="2170" t="s">
        <v>1133</v>
      </c>
    </row>
    <row r="43" spans="1:7" s="2134" customFormat="1" ht="12.95" customHeight="1">
      <c r="A43" s="1869" t="s">
        <v>1136</v>
      </c>
      <c r="B43" s="2189">
        <v>225</v>
      </c>
      <c r="C43" s="1864">
        <v>157</v>
      </c>
      <c r="D43" s="2168">
        <v>226</v>
      </c>
      <c r="E43" s="2169">
        <v>171</v>
      </c>
      <c r="F43" s="2170" t="s">
        <v>1137</v>
      </c>
    </row>
    <row r="44" spans="1:7" s="2134" customFormat="1" ht="12.95" customHeight="1">
      <c r="A44" s="1869" t="s">
        <v>1138</v>
      </c>
      <c r="B44" s="2189">
        <v>676</v>
      </c>
      <c r="C44" s="1864">
        <v>470</v>
      </c>
      <c r="D44" s="2168">
        <v>819</v>
      </c>
      <c r="E44" s="2169">
        <v>544</v>
      </c>
      <c r="F44" s="2165" t="s">
        <v>1139</v>
      </c>
    </row>
    <row r="45" spans="1:7" s="2134" customFormat="1" ht="12.95" customHeight="1">
      <c r="A45" s="1869" t="s">
        <v>1130</v>
      </c>
      <c r="B45" s="2190" t="s">
        <v>2598</v>
      </c>
      <c r="C45" s="1863" t="s">
        <v>2598</v>
      </c>
      <c r="D45" s="2168">
        <v>438</v>
      </c>
      <c r="E45" s="2169">
        <v>106</v>
      </c>
      <c r="F45" s="2173" t="s">
        <v>1131</v>
      </c>
    </row>
    <row r="46" spans="1:7" s="2134" customFormat="1" ht="12.95" customHeight="1">
      <c r="A46" s="1869" t="s">
        <v>1140</v>
      </c>
      <c r="B46" s="2189"/>
      <c r="C46" s="1864"/>
      <c r="D46" s="2168"/>
      <c r="E46" s="2169"/>
      <c r="F46" s="2170" t="s">
        <v>1141</v>
      </c>
    </row>
    <row r="47" spans="1:7" s="2134" customFormat="1" ht="12.95" customHeight="1">
      <c r="A47" s="1869" t="s">
        <v>2613</v>
      </c>
      <c r="B47" s="2189">
        <v>438</v>
      </c>
      <c r="C47" s="1864">
        <v>237</v>
      </c>
      <c r="D47" s="2168">
        <v>467</v>
      </c>
      <c r="E47" s="2169">
        <v>231</v>
      </c>
      <c r="F47" s="2170" t="s">
        <v>2614</v>
      </c>
    </row>
    <row r="48" spans="1:7" s="2134" customFormat="1" ht="12.95" customHeight="1">
      <c r="A48" s="1864" t="s">
        <v>2063</v>
      </c>
      <c r="B48" s="2189">
        <v>181</v>
      </c>
      <c r="C48" s="1864">
        <v>116</v>
      </c>
      <c r="D48" s="2168">
        <v>180</v>
      </c>
      <c r="E48" s="2169">
        <v>105</v>
      </c>
      <c r="F48" s="2170" t="s">
        <v>2064</v>
      </c>
    </row>
    <row r="49" spans="1:6" s="2134" customFormat="1" ht="12.95" customHeight="1">
      <c r="A49" s="1869" t="s">
        <v>1146</v>
      </c>
      <c r="B49" s="2189">
        <v>256</v>
      </c>
      <c r="C49" s="1864">
        <v>119</v>
      </c>
      <c r="D49" s="2168">
        <v>325</v>
      </c>
      <c r="E49" s="2169">
        <v>161</v>
      </c>
      <c r="F49" s="2165" t="s">
        <v>2609</v>
      </c>
    </row>
    <row r="50" spans="1:6" s="2134" customFormat="1" ht="12.95" customHeight="1">
      <c r="A50" s="1871" t="s">
        <v>2065</v>
      </c>
      <c r="B50" s="2189">
        <v>121</v>
      </c>
      <c r="C50" s="1864">
        <v>22</v>
      </c>
      <c r="D50" s="2168">
        <v>145</v>
      </c>
      <c r="E50" s="2169">
        <v>17</v>
      </c>
      <c r="F50" s="2170" t="s">
        <v>2066</v>
      </c>
    </row>
    <row r="51" spans="1:6" s="2134" customFormat="1" ht="15" customHeight="1">
      <c r="A51" s="1869" t="s">
        <v>1161</v>
      </c>
      <c r="B51" s="2189">
        <v>1518</v>
      </c>
      <c r="C51" s="1864">
        <v>232</v>
      </c>
      <c r="D51" s="2168">
        <v>1124</v>
      </c>
      <c r="E51" s="2169">
        <v>309</v>
      </c>
      <c r="F51" s="2174" t="s">
        <v>1162</v>
      </c>
    </row>
    <row r="52" spans="1:6" s="2134" customFormat="1" ht="12.95" customHeight="1">
      <c r="A52" s="1871" t="s">
        <v>2067</v>
      </c>
      <c r="B52" s="2189">
        <v>118</v>
      </c>
      <c r="C52" s="1864">
        <v>16</v>
      </c>
      <c r="D52" s="2168">
        <v>105</v>
      </c>
      <c r="E52" s="2169">
        <v>12</v>
      </c>
      <c r="F52" s="1874" t="s">
        <v>2068</v>
      </c>
    </row>
    <row r="53" spans="1:6" s="2134" customFormat="1" ht="12.95" customHeight="1">
      <c r="A53" s="1870" t="s">
        <v>1147</v>
      </c>
      <c r="B53" s="2189">
        <v>234</v>
      </c>
      <c r="C53" s="1864">
        <v>193</v>
      </c>
      <c r="D53" s="2168">
        <v>287</v>
      </c>
      <c r="E53" s="2169">
        <v>244</v>
      </c>
      <c r="F53" s="2175" t="s">
        <v>2610</v>
      </c>
    </row>
    <row r="54" spans="1:6" s="2134" customFormat="1" ht="12.95" customHeight="1">
      <c r="A54" s="1869" t="s">
        <v>1155</v>
      </c>
      <c r="B54" s="2189">
        <v>171</v>
      </c>
      <c r="C54" s="1864">
        <v>104</v>
      </c>
      <c r="D54" s="2168">
        <v>120</v>
      </c>
      <c r="E54" s="2169">
        <v>71</v>
      </c>
      <c r="F54" s="2170" t="s">
        <v>1156</v>
      </c>
    </row>
    <row r="55" spans="1:6" s="2134" customFormat="1" ht="12.95" customHeight="1">
      <c r="A55" s="1870" t="s">
        <v>1148</v>
      </c>
      <c r="B55" s="2189"/>
      <c r="C55" s="1864"/>
      <c r="D55" s="2168"/>
      <c r="E55" s="2169"/>
      <c r="F55" s="2173" t="s">
        <v>1149</v>
      </c>
    </row>
    <row r="56" spans="1:6" s="2134" customFormat="1" ht="12.95" customHeight="1">
      <c r="A56" s="1869" t="s">
        <v>1150</v>
      </c>
      <c r="B56" s="2189">
        <v>122</v>
      </c>
      <c r="C56" s="1864">
        <v>85</v>
      </c>
      <c r="D56" s="2168">
        <v>110</v>
      </c>
      <c r="E56" s="2169">
        <v>81</v>
      </c>
      <c r="F56" s="2170" t="s">
        <v>2611</v>
      </c>
    </row>
    <row r="57" spans="1:6" s="2134" customFormat="1" ht="12.95" customHeight="1">
      <c r="A57" s="1869" t="s">
        <v>1151</v>
      </c>
      <c r="B57" s="2189"/>
      <c r="C57" s="1864"/>
      <c r="D57" s="2168"/>
      <c r="E57" s="2169"/>
      <c r="F57" s="2170" t="s">
        <v>1152</v>
      </c>
    </row>
    <row r="58" spans="1:6" s="2134" customFormat="1" ht="12.95" customHeight="1">
      <c r="A58" s="1869" t="s">
        <v>1153</v>
      </c>
      <c r="B58" s="2189">
        <v>120</v>
      </c>
      <c r="C58" s="1864">
        <v>73</v>
      </c>
      <c r="D58" s="2168">
        <v>113</v>
      </c>
      <c r="E58" s="2169">
        <v>71</v>
      </c>
      <c r="F58" s="2170" t="s">
        <v>1154</v>
      </c>
    </row>
    <row r="59" spans="1:6" s="2134" customFormat="1" ht="12.95" customHeight="1">
      <c r="A59" s="1869" t="s">
        <v>1124</v>
      </c>
      <c r="B59" s="2189"/>
      <c r="C59" s="1864"/>
      <c r="D59" s="2168"/>
      <c r="E59" s="2169"/>
      <c r="F59" s="2170" t="s">
        <v>1125</v>
      </c>
    </row>
    <row r="60" spans="1:6" s="2134" customFormat="1" ht="12.95" customHeight="1">
      <c r="A60" s="1869" t="s">
        <v>1126</v>
      </c>
      <c r="B60" s="2189">
        <v>259</v>
      </c>
      <c r="C60" s="1864">
        <v>185</v>
      </c>
      <c r="D60" s="2168">
        <v>264</v>
      </c>
      <c r="E60" s="2169">
        <v>185</v>
      </c>
      <c r="F60" s="2165" t="s">
        <v>1127</v>
      </c>
    </row>
    <row r="61" spans="1:6" s="2134" customFormat="1" ht="12.95" customHeight="1">
      <c r="A61" s="1869" t="s">
        <v>1524</v>
      </c>
      <c r="B61" s="2189">
        <v>111</v>
      </c>
      <c r="C61" s="1864">
        <v>9</v>
      </c>
      <c r="D61" s="2168">
        <v>132</v>
      </c>
      <c r="E61" s="2169">
        <v>9</v>
      </c>
      <c r="F61" s="2170" t="s">
        <v>1163</v>
      </c>
    </row>
    <row r="62" spans="1:6" s="2177" customFormat="1" ht="32.1" customHeight="1">
      <c r="A62" s="1865" t="s">
        <v>457</v>
      </c>
      <c r="B62" s="2176">
        <f>SUM(B10:B61)</f>
        <v>35903</v>
      </c>
      <c r="C62" s="2176">
        <f>SUM(C10:C61)</f>
        <v>22900</v>
      </c>
      <c r="D62" s="2176">
        <f>SUM(D10:D61)</f>
        <v>31269</v>
      </c>
      <c r="E62" s="2176">
        <f>SUM(E10:E61)</f>
        <v>19611</v>
      </c>
      <c r="F62" s="1867" t="s">
        <v>1086</v>
      </c>
    </row>
    <row r="63" spans="1:6" s="2177" customFormat="1" ht="12" customHeight="1">
      <c r="A63" s="1865"/>
      <c r="B63" s="2178"/>
      <c r="C63" s="2178"/>
      <c r="D63" s="2178"/>
      <c r="E63" s="2178"/>
      <c r="F63" s="1867"/>
    </row>
    <row r="64" spans="1:6" s="1864" customFormat="1" ht="12" customHeight="1">
      <c r="A64" s="501"/>
      <c r="B64" s="1050"/>
      <c r="C64" s="1050"/>
      <c r="D64" s="501"/>
      <c r="E64" s="501"/>
      <c r="F64" s="2129"/>
    </row>
    <row r="65" spans="1:7" s="1864" customFormat="1" ht="12" customHeight="1">
      <c r="A65" s="501"/>
      <c r="B65" s="1050"/>
      <c r="C65" s="1050"/>
      <c r="D65" s="501"/>
      <c r="E65" s="501"/>
      <c r="F65" s="2129"/>
    </row>
    <row r="66" spans="1:7" s="1864" customFormat="1" ht="12" customHeight="1">
      <c r="A66" s="2179" t="s">
        <v>1164</v>
      </c>
      <c r="B66" s="1050"/>
      <c r="C66" s="1050"/>
      <c r="D66" s="501"/>
      <c r="E66" s="501"/>
      <c r="F66" s="2130" t="s">
        <v>1165</v>
      </c>
    </row>
    <row r="67" spans="1:7" s="1055" customFormat="1" ht="12.95" customHeight="1">
      <c r="A67" s="1857" t="s">
        <v>2069</v>
      </c>
      <c r="B67" s="2107"/>
      <c r="C67" s="2109"/>
      <c r="D67" s="2109"/>
      <c r="E67" s="1025"/>
      <c r="F67" s="33" t="s">
        <v>1934</v>
      </c>
      <c r="G67" s="151"/>
    </row>
    <row r="68" spans="1:7" s="501" customFormat="1" ht="9.9499999999999993" customHeight="1">
      <c r="A68" s="1868"/>
      <c r="B68" s="2110"/>
      <c r="C68" s="1028"/>
      <c r="D68" s="1032"/>
      <c r="E68" s="151"/>
      <c r="F68" s="1029"/>
      <c r="G68" s="2067"/>
    </row>
    <row r="69" spans="1:7" ht="22.5">
      <c r="A69" s="2157"/>
      <c r="B69" s="1864"/>
      <c r="C69" s="1864"/>
      <c r="D69" s="501"/>
      <c r="E69" s="501"/>
      <c r="F69" s="2158"/>
    </row>
    <row r="70" spans="1:7" s="1864" customFormat="1" ht="12.75" customHeight="1">
      <c r="A70" s="1871"/>
      <c r="D70" s="501"/>
      <c r="E70" s="501"/>
      <c r="F70" s="2159"/>
    </row>
    <row r="71" spans="1:7" ht="12.75" customHeight="1">
      <c r="A71" s="2160"/>
      <c r="B71" s="2161"/>
      <c r="C71" s="2161"/>
      <c r="D71" s="2611"/>
      <c r="E71" s="2611"/>
      <c r="F71" s="2611"/>
    </row>
    <row r="72" spans="1:7" ht="12.75" customHeight="1">
      <c r="A72" s="2162"/>
      <c r="B72" s="2161"/>
      <c r="C72" s="2161"/>
      <c r="D72" s="501"/>
      <c r="E72" s="501"/>
      <c r="F72" s="2163"/>
    </row>
    <row r="73" spans="1:7" ht="12.75" customHeight="1">
      <c r="A73" s="2162"/>
      <c r="B73" s="2161"/>
      <c r="C73" s="2161"/>
      <c r="D73" s="501"/>
      <c r="E73" s="501"/>
      <c r="F73" s="2163"/>
    </row>
    <row r="74" spans="1:7" ht="12.75" customHeight="1">
      <c r="A74" s="1864"/>
      <c r="B74" s="2612"/>
      <c r="C74" s="2612"/>
      <c r="D74" s="2612"/>
      <c r="E74" s="2612"/>
      <c r="F74" s="2129"/>
    </row>
    <row r="75" spans="1:7" ht="12.75" customHeight="1">
      <c r="A75" s="1864"/>
      <c r="B75" s="2164"/>
      <c r="C75" s="2164"/>
      <c r="D75" s="2164"/>
      <c r="E75" s="2164"/>
      <c r="F75" s="2165"/>
    </row>
    <row r="76" spans="1:7" ht="12.75" customHeight="1">
      <c r="A76" s="1865"/>
      <c r="B76" s="2166"/>
      <c r="C76" s="2084"/>
      <c r="D76" s="2166"/>
      <c r="E76" s="2084"/>
      <c r="F76" s="2134"/>
    </row>
    <row r="77" spans="1:7" ht="12.75" customHeight="1">
      <c r="A77" s="1865"/>
      <c r="B77" s="2167"/>
      <c r="C77" s="2167"/>
      <c r="D77" s="2167"/>
      <c r="E77" s="2167"/>
      <c r="F77" s="2134"/>
    </row>
    <row r="78" spans="1:7" ht="12.75" customHeight="1">
      <c r="A78" s="1869"/>
      <c r="B78" s="2181"/>
      <c r="C78" s="2181"/>
      <c r="D78" s="2181"/>
      <c r="E78" s="2182"/>
      <c r="F78" s="2165"/>
    </row>
    <row r="79" spans="1:7" ht="15">
      <c r="A79" s="1869"/>
      <c r="B79" s="2181"/>
      <c r="C79" s="2181"/>
      <c r="D79" s="2181"/>
      <c r="E79" s="2182"/>
      <c r="F79" s="2170"/>
    </row>
    <row r="80" spans="1:7" ht="15">
      <c r="A80" s="1869"/>
      <c r="B80" s="2181"/>
      <c r="C80" s="2181"/>
      <c r="D80" s="2181"/>
      <c r="E80" s="2182"/>
      <c r="F80" s="2165"/>
    </row>
    <row r="81" spans="1:6" ht="15">
      <c r="A81" s="1869"/>
      <c r="B81" s="2181"/>
      <c r="C81" s="2181"/>
      <c r="D81" s="2181"/>
      <c r="E81" s="2182"/>
      <c r="F81" s="2165"/>
    </row>
    <row r="82" spans="1:6" ht="15">
      <c r="A82" s="1869"/>
      <c r="B82" s="2181"/>
      <c r="C82" s="2182"/>
      <c r="D82" s="2181"/>
      <c r="E82" s="2182"/>
      <c r="F82" s="2165"/>
    </row>
    <row r="83" spans="1:6" ht="15">
      <c r="A83" s="1869"/>
      <c r="B83" s="2181"/>
      <c r="C83" s="2181"/>
      <c r="D83" s="2181"/>
      <c r="E83" s="2182"/>
      <c r="F83" s="2165"/>
    </row>
    <row r="84" spans="1:6" ht="15">
      <c r="A84" s="1869"/>
      <c r="B84" s="2181"/>
      <c r="C84" s="2182"/>
      <c r="D84" s="2181"/>
      <c r="E84" s="2182"/>
      <c r="F84" s="2170"/>
    </row>
    <row r="85" spans="1:6" ht="15">
      <c r="A85" s="1869"/>
      <c r="B85" s="2181"/>
      <c r="C85" s="2181"/>
      <c r="D85" s="2181"/>
      <c r="E85" s="2182"/>
      <c r="F85" s="2172"/>
    </row>
    <row r="86" spans="1:6" ht="15">
      <c r="A86" s="1869"/>
      <c r="B86" s="2181"/>
      <c r="C86" s="2182"/>
      <c r="D86" s="2181"/>
      <c r="E86" s="2182"/>
      <c r="F86" s="2165"/>
    </row>
    <row r="87" spans="1:6" ht="15">
      <c r="A87" s="1869"/>
      <c r="B87" s="2181"/>
      <c r="C87" s="2181"/>
      <c r="D87" s="2181"/>
      <c r="E87" s="2182"/>
      <c r="F87" s="2165"/>
    </row>
    <row r="88" spans="1:6" ht="15">
      <c r="A88" s="1869"/>
      <c r="B88" s="2181"/>
      <c r="C88" s="2181"/>
      <c r="D88" s="2181"/>
      <c r="E88" s="2182"/>
      <c r="F88" s="2165"/>
    </row>
    <row r="89" spans="1:6" ht="15">
      <c r="A89" s="1869"/>
      <c r="B89" s="2181"/>
      <c r="C89" s="2181"/>
      <c r="D89" s="2181"/>
      <c r="E89" s="2182"/>
      <c r="F89" s="2165"/>
    </row>
    <row r="90" spans="1:6" ht="15">
      <c r="A90" s="1869"/>
      <c r="B90" s="2181"/>
      <c r="C90" s="2181"/>
      <c r="D90" s="2181"/>
      <c r="E90" s="2182"/>
      <c r="F90" s="2165"/>
    </row>
    <row r="91" spans="1:6" ht="15">
      <c r="A91" s="1869"/>
      <c r="B91" s="2181"/>
      <c r="C91" s="2181"/>
      <c r="D91" s="2181"/>
      <c r="E91" s="2182"/>
      <c r="F91" s="2165"/>
    </row>
    <row r="92" spans="1:6" ht="15">
      <c r="A92" s="1869"/>
      <c r="B92" s="2181"/>
      <c r="C92" s="2181"/>
      <c r="D92" s="2181"/>
      <c r="E92" s="2182"/>
      <c r="F92" s="2165"/>
    </row>
    <row r="93" spans="1:6" ht="15">
      <c r="A93" s="1869"/>
      <c r="B93" s="2181"/>
      <c r="C93" s="2181"/>
      <c r="D93" s="2181"/>
      <c r="E93" s="2182"/>
      <c r="F93" s="2165"/>
    </row>
    <row r="94" spans="1:6" ht="15">
      <c r="A94" s="1869"/>
      <c r="B94" s="2183"/>
      <c r="C94" s="2183"/>
      <c r="D94" s="2181"/>
      <c r="E94" s="2182"/>
      <c r="F94" s="2184"/>
    </row>
    <row r="95" spans="1:6" ht="15">
      <c r="A95" s="1869"/>
      <c r="B95" s="2181"/>
      <c r="C95" s="2182"/>
      <c r="D95" s="2181"/>
      <c r="E95" s="2182"/>
      <c r="F95" s="2170"/>
    </row>
    <row r="96" spans="1:6" ht="17.100000000000001" customHeight="1">
      <c r="A96" s="1869"/>
      <c r="B96" s="2181"/>
      <c r="C96" s="2181"/>
      <c r="D96" s="2181"/>
      <c r="E96" s="2182"/>
      <c r="F96" s="2170"/>
    </row>
    <row r="97" spans="1:6" ht="17.100000000000001" customHeight="1">
      <c r="A97" s="1869"/>
      <c r="B97" s="2181"/>
      <c r="C97" s="2181"/>
      <c r="D97" s="2181"/>
      <c r="E97" s="2182"/>
      <c r="F97" s="2170"/>
    </row>
    <row r="98" spans="1:6" ht="17.100000000000001" customHeight="1">
      <c r="A98" s="1869"/>
      <c r="B98" s="2181"/>
      <c r="C98" s="2182"/>
      <c r="D98" s="2181"/>
      <c r="E98" s="2182"/>
      <c r="F98" s="2170"/>
    </row>
    <row r="99" spans="1:6" ht="14.1" customHeight="1">
      <c r="A99" s="1869"/>
      <c r="B99" s="2181"/>
      <c r="C99" s="2181"/>
      <c r="D99" s="2181"/>
      <c r="E99" s="2182"/>
      <c r="F99" s="2165"/>
    </row>
    <row r="100" spans="1:6" ht="15">
      <c r="A100" s="1870"/>
      <c r="B100" s="2181"/>
      <c r="C100" s="2181"/>
      <c r="D100" s="2181"/>
      <c r="E100" s="2182"/>
      <c r="F100" s="2173"/>
    </row>
    <row r="101" spans="1:6" ht="15">
      <c r="A101" s="1869"/>
      <c r="B101" s="2181"/>
      <c r="C101" s="2181"/>
      <c r="D101" s="2181"/>
      <c r="E101" s="2182"/>
      <c r="F101" s="2173"/>
    </row>
    <row r="102" spans="1:6" ht="15">
      <c r="A102" s="1869"/>
      <c r="B102" s="2181"/>
      <c r="C102" s="2182"/>
      <c r="D102" s="2181"/>
      <c r="E102" s="2182"/>
      <c r="F102" s="2170"/>
    </row>
    <row r="103" spans="1:6" ht="15">
      <c r="A103" s="1869"/>
      <c r="B103" s="2181"/>
      <c r="C103" s="2181"/>
      <c r="D103" s="2181"/>
      <c r="E103" s="2182"/>
      <c r="F103" s="2170"/>
    </row>
    <row r="104" spans="1:6" ht="15">
      <c r="A104" s="1869"/>
      <c r="B104" s="2137"/>
      <c r="C104" s="2137"/>
      <c r="D104" s="2137"/>
      <c r="E104" s="2137"/>
      <c r="F104" s="2170"/>
    </row>
    <row r="105" spans="1:6" ht="15">
      <c r="A105" s="1869"/>
      <c r="B105" s="2181"/>
      <c r="C105" s="2181"/>
      <c r="D105" s="2181"/>
      <c r="E105" s="2182"/>
      <c r="F105" s="2170"/>
    </row>
    <row r="106" spans="1:6" ht="15">
      <c r="A106" s="1869"/>
      <c r="B106" s="2181"/>
      <c r="C106" s="2181"/>
      <c r="D106" s="2181"/>
      <c r="E106" s="2182"/>
      <c r="F106" s="2165"/>
    </row>
    <row r="107" spans="1:6" ht="15">
      <c r="A107" s="1869"/>
      <c r="B107" s="2181"/>
      <c r="C107" s="2182"/>
      <c r="D107" s="2181"/>
      <c r="E107" s="2182"/>
      <c r="F107" s="2185"/>
    </row>
    <row r="108" spans="1:6" ht="15">
      <c r="A108" s="1869"/>
      <c r="B108" s="2183"/>
      <c r="C108" s="2183"/>
      <c r="D108" s="2181"/>
      <c r="E108" s="2182"/>
      <c r="F108" s="2185"/>
    </row>
    <row r="109" spans="1:6" ht="15">
      <c r="A109" s="1869"/>
      <c r="B109" s="2181"/>
      <c r="C109" s="2182"/>
      <c r="D109" s="2181"/>
      <c r="E109" s="2182"/>
      <c r="F109" s="2165"/>
    </row>
    <row r="110" spans="1:6" ht="15">
      <c r="A110" s="1871"/>
      <c r="B110" s="2181"/>
      <c r="C110" s="2181"/>
      <c r="D110" s="2186"/>
      <c r="E110" s="2187"/>
      <c r="F110" s="2165"/>
    </row>
    <row r="111" spans="1:6" ht="15">
      <c r="A111" s="1869"/>
      <c r="B111" s="2181"/>
      <c r="C111" s="2181"/>
      <c r="D111" s="2186"/>
      <c r="E111" s="2187"/>
      <c r="F111" s="2165"/>
    </row>
    <row r="112" spans="1:6" ht="15">
      <c r="A112" s="1870"/>
      <c r="B112" s="2181"/>
      <c r="C112" s="2181"/>
      <c r="D112" s="2186"/>
      <c r="E112" s="2187"/>
      <c r="F112" s="2175"/>
    </row>
    <row r="113" spans="1:6" ht="15">
      <c r="A113" s="1870"/>
      <c r="B113" s="2186"/>
      <c r="C113" s="2187"/>
      <c r="D113" s="2186"/>
      <c r="E113" s="2187"/>
      <c r="F113" s="2173"/>
    </row>
    <row r="114" spans="1:6" ht="15">
      <c r="A114" s="1869"/>
      <c r="B114" s="2181"/>
      <c r="C114" s="2181"/>
      <c r="D114" s="2181"/>
      <c r="E114" s="2182"/>
      <c r="F114" s="2170"/>
    </row>
    <row r="115" spans="1:6" ht="15">
      <c r="A115" s="1869"/>
      <c r="B115" s="2181"/>
      <c r="C115" s="2182"/>
      <c r="D115" s="2181"/>
      <c r="E115" s="2182"/>
      <c r="F115" s="2170"/>
    </row>
    <row r="116" spans="1:6" ht="14.1" customHeight="1">
      <c r="A116" s="1869"/>
      <c r="B116" s="2181"/>
      <c r="C116" s="2181"/>
      <c r="D116" s="2181"/>
      <c r="E116" s="2182"/>
      <c r="F116" s="2170"/>
    </row>
    <row r="117" spans="1:6" ht="14.1" customHeight="1">
      <c r="A117" s="1869"/>
      <c r="B117" s="2181"/>
      <c r="C117" s="2181"/>
      <c r="D117" s="2181"/>
      <c r="E117" s="2182"/>
      <c r="F117" s="2170"/>
    </row>
    <row r="118" spans="1:6" ht="15">
      <c r="A118" s="1864"/>
      <c r="B118" s="2181"/>
      <c r="C118" s="2181"/>
      <c r="D118" s="2181"/>
      <c r="E118" s="2182"/>
      <c r="F118" s="2170"/>
    </row>
    <row r="119" spans="1:6" ht="15">
      <c r="A119" s="1864"/>
      <c r="B119" s="2181"/>
      <c r="C119" s="2181"/>
      <c r="D119" s="2181"/>
      <c r="E119" s="2182"/>
      <c r="F119" s="2170"/>
    </row>
    <row r="120" spans="1:6" ht="15">
      <c r="A120" s="1864"/>
      <c r="B120" s="2181"/>
      <c r="C120" s="2181"/>
      <c r="D120" s="2181"/>
      <c r="E120" s="2182"/>
      <c r="F120" s="2170"/>
    </row>
    <row r="121" spans="1:6" ht="15">
      <c r="A121" s="1864"/>
      <c r="B121" s="2181"/>
      <c r="C121" s="2181"/>
      <c r="D121" s="2181"/>
      <c r="E121" s="2182"/>
      <c r="F121" s="2170"/>
    </row>
    <row r="122" spans="1:6" ht="15">
      <c r="A122" s="1864"/>
      <c r="B122" s="2181"/>
      <c r="C122" s="2181"/>
      <c r="D122" s="2181"/>
      <c r="E122" s="2182"/>
      <c r="F122" s="2170"/>
    </row>
    <row r="123" spans="1:6" ht="15">
      <c r="A123" s="1870"/>
      <c r="B123" s="2181"/>
      <c r="C123" s="2181"/>
      <c r="D123" s="2176"/>
      <c r="E123" s="2188"/>
      <c r="F123" s="2170"/>
    </row>
    <row r="124" spans="1:6" ht="15">
      <c r="A124" s="1869"/>
      <c r="B124" s="2181"/>
      <c r="C124" s="2181"/>
      <c r="D124" s="2176"/>
      <c r="E124" s="2188"/>
      <c r="F124" s="2170"/>
    </row>
    <row r="125" spans="1:6" ht="15">
      <c r="A125" s="1869"/>
      <c r="B125" s="2181"/>
      <c r="C125" s="2181"/>
      <c r="D125" s="2176"/>
      <c r="E125" s="2188"/>
      <c r="F125" s="2174"/>
    </row>
    <row r="126" spans="1:6" ht="15">
      <c r="A126" s="1869"/>
      <c r="B126" s="2181"/>
      <c r="C126" s="2181"/>
      <c r="D126" s="2176"/>
      <c r="E126" s="2188"/>
      <c r="F126" s="2170"/>
    </row>
    <row r="127" spans="1:6">
      <c r="A127" s="501"/>
      <c r="B127" s="1050"/>
      <c r="C127" s="1050"/>
      <c r="D127" s="501"/>
      <c r="E127" s="501"/>
      <c r="F127" s="2129"/>
    </row>
    <row r="128" spans="1:6">
      <c r="A128" s="501"/>
      <c r="B128" s="1050"/>
      <c r="C128" s="1050"/>
      <c r="D128" s="501"/>
      <c r="E128" s="501"/>
      <c r="F128" s="2129"/>
    </row>
    <row r="129" spans="1:6">
      <c r="A129" s="501"/>
      <c r="B129" s="1050"/>
      <c r="C129" s="1050"/>
      <c r="D129" s="501"/>
      <c r="E129" s="501"/>
      <c r="F129" s="2129"/>
    </row>
    <row r="130" spans="1:6">
      <c r="A130" s="501"/>
      <c r="B130" s="1050"/>
      <c r="C130" s="1050"/>
      <c r="D130" s="501"/>
      <c r="E130" s="501"/>
      <c r="F130" s="2129"/>
    </row>
    <row r="131" spans="1:6">
      <c r="A131" s="1868"/>
      <c r="B131" s="2110"/>
      <c r="C131" s="1028"/>
      <c r="D131" s="1032"/>
      <c r="F131" s="1029"/>
    </row>
  </sheetData>
  <mergeCells count="6">
    <mergeCell ref="D3:F3"/>
    <mergeCell ref="B6:C6"/>
    <mergeCell ref="D6:E6"/>
    <mergeCell ref="D71:F71"/>
    <mergeCell ref="B74:C74"/>
    <mergeCell ref="D74:E74"/>
  </mergeCells>
  <printOptions gridLinesSet="0"/>
  <pageMargins left="0.78740157480314965" right="0.1953125" top="1.1811023622047245" bottom="0.875" header="0.51181102362204722" footer="0.51181102362204722"/>
  <pageSetup paperSize="9" scale="75" pageOrder="overThenDown" orientation="portrait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>
  <sheetPr syncVertical="1" syncRef="A43">
    <tabColor rgb="FF7030A0"/>
  </sheetPr>
  <dimension ref="A1:I69"/>
  <sheetViews>
    <sheetView showGridLines="0" view="pageLayout" topLeftCell="A43" workbookViewId="0">
      <selection activeCell="A51" sqref="A51:H52"/>
    </sheetView>
  </sheetViews>
  <sheetFormatPr baseColWidth="10" defaultColWidth="11" defaultRowHeight="12.75"/>
  <cols>
    <col min="1" max="1" width="37.42578125" style="1129" customWidth="1"/>
    <col min="2" max="2" width="11.42578125" style="1129" customWidth="1"/>
    <col min="3" max="3" width="9.42578125" style="1146" customWidth="1"/>
    <col min="4" max="4" width="8.85546875" style="1129" customWidth="1"/>
    <col min="5" max="5" width="5.42578125" style="1129" customWidth="1"/>
    <col min="6" max="6" width="7.5703125" style="1129" customWidth="1"/>
    <col min="7" max="7" width="6" style="1129" customWidth="1"/>
    <col min="8" max="8" width="29.85546875" style="1129" customWidth="1"/>
    <col min="9" max="9" width="2.5703125" style="1129" customWidth="1"/>
    <col min="10" max="19" width="11" style="1129" customWidth="1"/>
    <col min="20" max="20" width="37.42578125" style="1129" customWidth="1"/>
    <col min="21" max="22" width="11" style="1129" customWidth="1"/>
    <col min="23" max="32" width="9.85546875" style="1129" customWidth="1"/>
    <col min="33" max="36" width="11" style="1129" customWidth="1"/>
    <col min="37" max="37" width="14.42578125" style="1129" customWidth="1"/>
    <col min="38" max="38" width="4.140625" style="1129" customWidth="1"/>
    <col min="39" max="39" width="13.42578125" style="1129" customWidth="1"/>
    <col min="40" max="40" width="28.140625" style="1129" customWidth="1"/>
    <col min="41" max="41" width="11" style="1129" customWidth="1"/>
    <col min="42" max="42" width="14.42578125" style="1129" customWidth="1"/>
    <col min="43" max="43" width="4.140625" style="1129" customWidth="1"/>
    <col min="44" max="45" width="11" style="1129" customWidth="1"/>
    <col min="46" max="46" width="14.42578125" style="1129" customWidth="1"/>
    <col min="47" max="47" width="4.140625" style="1129" customWidth="1"/>
    <col min="48" max="48" width="14.42578125" style="1129" customWidth="1"/>
    <col min="49" max="244" width="11" style="1129"/>
    <col min="245" max="245" width="33.85546875" style="1129" customWidth="1"/>
    <col min="246" max="246" width="10" style="1129" customWidth="1"/>
    <col min="247" max="247" width="8.85546875" style="1129" customWidth="1"/>
    <col min="248" max="248" width="6.85546875" style="1129" customWidth="1"/>
    <col min="249" max="249" width="5.42578125" style="1129" customWidth="1"/>
    <col min="250" max="251" width="7.5703125" style="1129" customWidth="1"/>
    <col min="252" max="252" width="30.140625" style="1129" customWidth="1"/>
    <col min="253" max="253" width="2.5703125" style="1129" customWidth="1"/>
    <col min="254" max="254" width="19.42578125" style="1129" customWidth="1"/>
    <col min="255" max="259" width="9.42578125" style="1129" customWidth="1"/>
    <col min="260" max="260" width="32.5703125" style="1129" customWidth="1"/>
    <col min="261" max="275" width="11" style="1129" customWidth="1"/>
    <col min="276" max="276" width="37.42578125" style="1129" customWidth="1"/>
    <col min="277" max="278" width="11" style="1129" customWidth="1"/>
    <col min="279" max="288" width="9.85546875" style="1129" customWidth="1"/>
    <col min="289" max="292" width="11" style="1129" customWidth="1"/>
    <col min="293" max="293" width="14.42578125" style="1129" customWidth="1"/>
    <col min="294" max="294" width="4.140625" style="1129" customWidth="1"/>
    <col min="295" max="295" width="13.42578125" style="1129" customWidth="1"/>
    <col min="296" max="296" width="28.140625" style="1129" customWidth="1"/>
    <col min="297" max="297" width="11" style="1129" customWidth="1"/>
    <col min="298" max="298" width="14.42578125" style="1129" customWidth="1"/>
    <col min="299" max="299" width="4.140625" style="1129" customWidth="1"/>
    <col min="300" max="301" width="11" style="1129" customWidth="1"/>
    <col min="302" max="302" width="14.42578125" style="1129" customWidth="1"/>
    <col min="303" max="303" width="4.140625" style="1129" customWidth="1"/>
    <col min="304" max="304" width="14.42578125" style="1129" customWidth="1"/>
    <col min="305" max="500" width="11" style="1129"/>
    <col min="501" max="501" width="33.85546875" style="1129" customWidth="1"/>
    <col min="502" max="502" width="10" style="1129" customWidth="1"/>
    <col min="503" max="503" width="8.85546875" style="1129" customWidth="1"/>
    <col min="504" max="504" width="6.85546875" style="1129" customWidth="1"/>
    <col min="505" max="505" width="5.42578125" style="1129" customWidth="1"/>
    <col min="506" max="507" width="7.5703125" style="1129" customWidth="1"/>
    <col min="508" max="508" width="30.140625" style="1129" customWidth="1"/>
    <col min="509" max="509" width="2.5703125" style="1129" customWidth="1"/>
    <col min="510" max="510" width="19.42578125" style="1129" customWidth="1"/>
    <col min="511" max="515" width="9.42578125" style="1129" customWidth="1"/>
    <col min="516" max="516" width="32.5703125" style="1129" customWidth="1"/>
    <col min="517" max="531" width="11" style="1129" customWidth="1"/>
    <col min="532" max="532" width="37.42578125" style="1129" customWidth="1"/>
    <col min="533" max="534" width="11" style="1129" customWidth="1"/>
    <col min="535" max="544" width="9.85546875" style="1129" customWidth="1"/>
    <col min="545" max="548" width="11" style="1129" customWidth="1"/>
    <col min="549" max="549" width="14.42578125" style="1129" customWidth="1"/>
    <col min="550" max="550" width="4.140625" style="1129" customWidth="1"/>
    <col min="551" max="551" width="13.42578125" style="1129" customWidth="1"/>
    <col min="552" max="552" width="28.140625" style="1129" customWidth="1"/>
    <col min="553" max="553" width="11" style="1129" customWidth="1"/>
    <col min="554" max="554" width="14.42578125" style="1129" customWidth="1"/>
    <col min="555" max="555" width="4.140625" style="1129" customWidth="1"/>
    <col min="556" max="557" width="11" style="1129" customWidth="1"/>
    <col min="558" max="558" width="14.42578125" style="1129" customWidth="1"/>
    <col min="559" max="559" width="4.140625" style="1129" customWidth="1"/>
    <col min="560" max="560" width="14.42578125" style="1129" customWidth="1"/>
    <col min="561" max="756" width="11" style="1129"/>
    <col min="757" max="757" width="33.85546875" style="1129" customWidth="1"/>
    <col min="758" max="758" width="10" style="1129" customWidth="1"/>
    <col min="759" max="759" width="8.85546875" style="1129" customWidth="1"/>
    <col min="760" max="760" width="6.85546875" style="1129" customWidth="1"/>
    <col min="761" max="761" width="5.42578125" style="1129" customWidth="1"/>
    <col min="762" max="763" width="7.5703125" style="1129" customWidth="1"/>
    <col min="764" max="764" width="30.140625" style="1129" customWidth="1"/>
    <col min="765" max="765" width="2.5703125" style="1129" customWidth="1"/>
    <col min="766" max="766" width="19.42578125" style="1129" customWidth="1"/>
    <col min="767" max="771" width="9.42578125" style="1129" customWidth="1"/>
    <col min="772" max="772" width="32.5703125" style="1129" customWidth="1"/>
    <col min="773" max="787" width="11" style="1129" customWidth="1"/>
    <col min="788" max="788" width="37.42578125" style="1129" customWidth="1"/>
    <col min="789" max="790" width="11" style="1129" customWidth="1"/>
    <col min="791" max="800" width="9.85546875" style="1129" customWidth="1"/>
    <col min="801" max="804" width="11" style="1129" customWidth="1"/>
    <col min="805" max="805" width="14.42578125" style="1129" customWidth="1"/>
    <col min="806" max="806" width="4.140625" style="1129" customWidth="1"/>
    <col min="807" max="807" width="13.42578125" style="1129" customWidth="1"/>
    <col min="808" max="808" width="28.140625" style="1129" customWidth="1"/>
    <col min="809" max="809" width="11" style="1129" customWidth="1"/>
    <col min="810" max="810" width="14.42578125" style="1129" customWidth="1"/>
    <col min="811" max="811" width="4.140625" style="1129" customWidth="1"/>
    <col min="812" max="813" width="11" style="1129" customWidth="1"/>
    <col min="814" max="814" width="14.42578125" style="1129" customWidth="1"/>
    <col min="815" max="815" width="4.140625" style="1129" customWidth="1"/>
    <col min="816" max="816" width="14.42578125" style="1129" customWidth="1"/>
    <col min="817" max="1012" width="11" style="1129"/>
    <col min="1013" max="1013" width="33.85546875" style="1129" customWidth="1"/>
    <col min="1014" max="1014" width="10" style="1129" customWidth="1"/>
    <col min="1015" max="1015" width="8.85546875" style="1129" customWidth="1"/>
    <col min="1016" max="1016" width="6.85546875" style="1129" customWidth="1"/>
    <col min="1017" max="1017" width="5.42578125" style="1129" customWidth="1"/>
    <col min="1018" max="1019" width="7.5703125" style="1129" customWidth="1"/>
    <col min="1020" max="1020" width="30.140625" style="1129" customWidth="1"/>
    <col min="1021" max="1021" width="2.5703125" style="1129" customWidth="1"/>
    <col min="1022" max="1022" width="19.42578125" style="1129" customWidth="1"/>
    <col min="1023" max="1027" width="9.42578125" style="1129" customWidth="1"/>
    <col min="1028" max="1028" width="32.5703125" style="1129" customWidth="1"/>
    <col min="1029" max="1043" width="11" style="1129" customWidth="1"/>
    <col min="1044" max="1044" width="37.42578125" style="1129" customWidth="1"/>
    <col min="1045" max="1046" width="11" style="1129" customWidth="1"/>
    <col min="1047" max="1056" width="9.85546875" style="1129" customWidth="1"/>
    <col min="1057" max="1060" width="11" style="1129" customWidth="1"/>
    <col min="1061" max="1061" width="14.42578125" style="1129" customWidth="1"/>
    <col min="1062" max="1062" width="4.140625" style="1129" customWidth="1"/>
    <col min="1063" max="1063" width="13.42578125" style="1129" customWidth="1"/>
    <col min="1064" max="1064" width="28.140625" style="1129" customWidth="1"/>
    <col min="1065" max="1065" width="11" style="1129" customWidth="1"/>
    <col min="1066" max="1066" width="14.42578125" style="1129" customWidth="1"/>
    <col min="1067" max="1067" width="4.140625" style="1129" customWidth="1"/>
    <col min="1068" max="1069" width="11" style="1129" customWidth="1"/>
    <col min="1070" max="1070" width="14.42578125" style="1129" customWidth="1"/>
    <col min="1071" max="1071" width="4.140625" style="1129" customWidth="1"/>
    <col min="1072" max="1072" width="14.42578125" style="1129" customWidth="1"/>
    <col min="1073" max="1268" width="11" style="1129"/>
    <col min="1269" max="1269" width="33.85546875" style="1129" customWidth="1"/>
    <col min="1270" max="1270" width="10" style="1129" customWidth="1"/>
    <col min="1271" max="1271" width="8.85546875" style="1129" customWidth="1"/>
    <col min="1272" max="1272" width="6.85546875" style="1129" customWidth="1"/>
    <col min="1273" max="1273" width="5.42578125" style="1129" customWidth="1"/>
    <col min="1274" max="1275" width="7.5703125" style="1129" customWidth="1"/>
    <col min="1276" max="1276" width="30.140625" style="1129" customWidth="1"/>
    <col min="1277" max="1277" width="2.5703125" style="1129" customWidth="1"/>
    <col min="1278" max="1278" width="19.42578125" style="1129" customWidth="1"/>
    <col min="1279" max="1283" width="9.42578125" style="1129" customWidth="1"/>
    <col min="1284" max="1284" width="32.5703125" style="1129" customWidth="1"/>
    <col min="1285" max="1299" width="11" style="1129" customWidth="1"/>
    <col min="1300" max="1300" width="37.42578125" style="1129" customWidth="1"/>
    <col min="1301" max="1302" width="11" style="1129" customWidth="1"/>
    <col min="1303" max="1312" width="9.85546875" style="1129" customWidth="1"/>
    <col min="1313" max="1316" width="11" style="1129" customWidth="1"/>
    <col min="1317" max="1317" width="14.42578125" style="1129" customWidth="1"/>
    <col min="1318" max="1318" width="4.140625" style="1129" customWidth="1"/>
    <col min="1319" max="1319" width="13.42578125" style="1129" customWidth="1"/>
    <col min="1320" max="1320" width="28.140625" style="1129" customWidth="1"/>
    <col min="1321" max="1321" width="11" style="1129" customWidth="1"/>
    <col min="1322" max="1322" width="14.42578125" style="1129" customWidth="1"/>
    <col min="1323" max="1323" width="4.140625" style="1129" customWidth="1"/>
    <col min="1324" max="1325" width="11" style="1129" customWidth="1"/>
    <col min="1326" max="1326" width="14.42578125" style="1129" customWidth="1"/>
    <col min="1327" max="1327" width="4.140625" style="1129" customWidth="1"/>
    <col min="1328" max="1328" width="14.42578125" style="1129" customWidth="1"/>
    <col min="1329" max="1524" width="11" style="1129"/>
    <col min="1525" max="1525" width="33.85546875" style="1129" customWidth="1"/>
    <col min="1526" max="1526" width="10" style="1129" customWidth="1"/>
    <col min="1527" max="1527" width="8.85546875" style="1129" customWidth="1"/>
    <col min="1528" max="1528" width="6.85546875" style="1129" customWidth="1"/>
    <col min="1529" max="1529" width="5.42578125" style="1129" customWidth="1"/>
    <col min="1530" max="1531" width="7.5703125" style="1129" customWidth="1"/>
    <col min="1532" max="1532" width="30.140625" style="1129" customWidth="1"/>
    <col min="1533" max="1533" width="2.5703125" style="1129" customWidth="1"/>
    <col min="1534" max="1534" width="19.42578125" style="1129" customWidth="1"/>
    <col min="1535" max="1539" width="9.42578125" style="1129" customWidth="1"/>
    <col min="1540" max="1540" width="32.5703125" style="1129" customWidth="1"/>
    <col min="1541" max="1555" width="11" style="1129" customWidth="1"/>
    <col min="1556" max="1556" width="37.42578125" style="1129" customWidth="1"/>
    <col min="1557" max="1558" width="11" style="1129" customWidth="1"/>
    <col min="1559" max="1568" width="9.85546875" style="1129" customWidth="1"/>
    <col min="1569" max="1572" width="11" style="1129" customWidth="1"/>
    <col min="1573" max="1573" width="14.42578125" style="1129" customWidth="1"/>
    <col min="1574" max="1574" width="4.140625" style="1129" customWidth="1"/>
    <col min="1575" max="1575" width="13.42578125" style="1129" customWidth="1"/>
    <col min="1576" max="1576" width="28.140625" style="1129" customWidth="1"/>
    <col min="1577" max="1577" width="11" style="1129" customWidth="1"/>
    <col min="1578" max="1578" width="14.42578125" style="1129" customWidth="1"/>
    <col min="1579" max="1579" width="4.140625" style="1129" customWidth="1"/>
    <col min="1580" max="1581" width="11" style="1129" customWidth="1"/>
    <col min="1582" max="1582" width="14.42578125" style="1129" customWidth="1"/>
    <col min="1583" max="1583" width="4.140625" style="1129" customWidth="1"/>
    <col min="1584" max="1584" width="14.42578125" style="1129" customWidth="1"/>
    <col min="1585" max="1780" width="11" style="1129"/>
    <col min="1781" max="1781" width="33.85546875" style="1129" customWidth="1"/>
    <col min="1782" max="1782" width="10" style="1129" customWidth="1"/>
    <col min="1783" max="1783" width="8.85546875" style="1129" customWidth="1"/>
    <col min="1784" max="1784" width="6.85546875" style="1129" customWidth="1"/>
    <col min="1785" max="1785" width="5.42578125" style="1129" customWidth="1"/>
    <col min="1786" max="1787" width="7.5703125" style="1129" customWidth="1"/>
    <col min="1788" max="1788" width="30.140625" style="1129" customWidth="1"/>
    <col min="1789" max="1789" width="2.5703125" style="1129" customWidth="1"/>
    <col min="1790" max="1790" width="19.42578125" style="1129" customWidth="1"/>
    <col min="1791" max="1795" width="9.42578125" style="1129" customWidth="1"/>
    <col min="1796" max="1796" width="32.5703125" style="1129" customWidth="1"/>
    <col min="1797" max="1811" width="11" style="1129" customWidth="1"/>
    <col min="1812" max="1812" width="37.42578125" style="1129" customWidth="1"/>
    <col min="1813" max="1814" width="11" style="1129" customWidth="1"/>
    <col min="1815" max="1824" width="9.85546875" style="1129" customWidth="1"/>
    <col min="1825" max="1828" width="11" style="1129" customWidth="1"/>
    <col min="1829" max="1829" width="14.42578125" style="1129" customWidth="1"/>
    <col min="1830" max="1830" width="4.140625" style="1129" customWidth="1"/>
    <col min="1831" max="1831" width="13.42578125" style="1129" customWidth="1"/>
    <col min="1832" max="1832" width="28.140625" style="1129" customWidth="1"/>
    <col min="1833" max="1833" width="11" style="1129" customWidth="1"/>
    <col min="1834" max="1834" width="14.42578125" style="1129" customWidth="1"/>
    <col min="1835" max="1835" width="4.140625" style="1129" customWidth="1"/>
    <col min="1836" max="1837" width="11" style="1129" customWidth="1"/>
    <col min="1838" max="1838" width="14.42578125" style="1129" customWidth="1"/>
    <col min="1839" max="1839" width="4.140625" style="1129" customWidth="1"/>
    <col min="1840" max="1840" width="14.42578125" style="1129" customWidth="1"/>
    <col min="1841" max="2036" width="11" style="1129"/>
    <col min="2037" max="2037" width="33.85546875" style="1129" customWidth="1"/>
    <col min="2038" max="2038" width="10" style="1129" customWidth="1"/>
    <col min="2039" max="2039" width="8.85546875" style="1129" customWidth="1"/>
    <col min="2040" max="2040" width="6.85546875" style="1129" customWidth="1"/>
    <col min="2041" max="2041" width="5.42578125" style="1129" customWidth="1"/>
    <col min="2042" max="2043" width="7.5703125" style="1129" customWidth="1"/>
    <col min="2044" max="2044" width="30.140625" style="1129" customWidth="1"/>
    <col min="2045" max="2045" width="2.5703125" style="1129" customWidth="1"/>
    <col min="2046" max="2046" width="19.42578125" style="1129" customWidth="1"/>
    <col min="2047" max="2051" width="9.42578125" style="1129" customWidth="1"/>
    <col min="2052" max="2052" width="32.5703125" style="1129" customWidth="1"/>
    <col min="2053" max="2067" width="11" style="1129" customWidth="1"/>
    <col min="2068" max="2068" width="37.42578125" style="1129" customWidth="1"/>
    <col min="2069" max="2070" width="11" style="1129" customWidth="1"/>
    <col min="2071" max="2080" width="9.85546875" style="1129" customWidth="1"/>
    <col min="2081" max="2084" width="11" style="1129" customWidth="1"/>
    <col min="2085" max="2085" width="14.42578125" style="1129" customWidth="1"/>
    <col min="2086" max="2086" width="4.140625" style="1129" customWidth="1"/>
    <col min="2087" max="2087" width="13.42578125" style="1129" customWidth="1"/>
    <col min="2088" max="2088" width="28.140625" style="1129" customWidth="1"/>
    <col min="2089" max="2089" width="11" style="1129" customWidth="1"/>
    <col min="2090" max="2090" width="14.42578125" style="1129" customWidth="1"/>
    <col min="2091" max="2091" width="4.140625" style="1129" customWidth="1"/>
    <col min="2092" max="2093" width="11" style="1129" customWidth="1"/>
    <col min="2094" max="2094" width="14.42578125" style="1129" customWidth="1"/>
    <col min="2095" max="2095" width="4.140625" style="1129" customWidth="1"/>
    <col min="2096" max="2096" width="14.42578125" style="1129" customWidth="1"/>
    <col min="2097" max="2292" width="11" style="1129"/>
    <col min="2293" max="2293" width="33.85546875" style="1129" customWidth="1"/>
    <col min="2294" max="2294" width="10" style="1129" customWidth="1"/>
    <col min="2295" max="2295" width="8.85546875" style="1129" customWidth="1"/>
    <col min="2296" max="2296" width="6.85546875" style="1129" customWidth="1"/>
    <col min="2297" max="2297" width="5.42578125" style="1129" customWidth="1"/>
    <col min="2298" max="2299" width="7.5703125" style="1129" customWidth="1"/>
    <col min="2300" max="2300" width="30.140625" style="1129" customWidth="1"/>
    <col min="2301" max="2301" width="2.5703125" style="1129" customWidth="1"/>
    <col min="2302" max="2302" width="19.42578125" style="1129" customWidth="1"/>
    <col min="2303" max="2307" width="9.42578125" style="1129" customWidth="1"/>
    <col min="2308" max="2308" width="32.5703125" style="1129" customWidth="1"/>
    <col min="2309" max="2323" width="11" style="1129" customWidth="1"/>
    <col min="2324" max="2324" width="37.42578125" style="1129" customWidth="1"/>
    <col min="2325" max="2326" width="11" style="1129" customWidth="1"/>
    <col min="2327" max="2336" width="9.85546875" style="1129" customWidth="1"/>
    <col min="2337" max="2340" width="11" style="1129" customWidth="1"/>
    <col min="2341" max="2341" width="14.42578125" style="1129" customWidth="1"/>
    <col min="2342" max="2342" width="4.140625" style="1129" customWidth="1"/>
    <col min="2343" max="2343" width="13.42578125" style="1129" customWidth="1"/>
    <col min="2344" max="2344" width="28.140625" style="1129" customWidth="1"/>
    <col min="2345" max="2345" width="11" style="1129" customWidth="1"/>
    <col min="2346" max="2346" width="14.42578125" style="1129" customWidth="1"/>
    <col min="2347" max="2347" width="4.140625" style="1129" customWidth="1"/>
    <col min="2348" max="2349" width="11" style="1129" customWidth="1"/>
    <col min="2350" max="2350" width="14.42578125" style="1129" customWidth="1"/>
    <col min="2351" max="2351" width="4.140625" style="1129" customWidth="1"/>
    <col min="2352" max="2352" width="14.42578125" style="1129" customWidth="1"/>
    <col min="2353" max="2548" width="11" style="1129"/>
    <col min="2549" max="2549" width="33.85546875" style="1129" customWidth="1"/>
    <col min="2550" max="2550" width="10" style="1129" customWidth="1"/>
    <col min="2551" max="2551" width="8.85546875" style="1129" customWidth="1"/>
    <col min="2552" max="2552" width="6.85546875" style="1129" customWidth="1"/>
    <col min="2553" max="2553" width="5.42578125" style="1129" customWidth="1"/>
    <col min="2554" max="2555" width="7.5703125" style="1129" customWidth="1"/>
    <col min="2556" max="2556" width="30.140625" style="1129" customWidth="1"/>
    <col min="2557" max="2557" width="2.5703125" style="1129" customWidth="1"/>
    <col min="2558" max="2558" width="19.42578125" style="1129" customWidth="1"/>
    <col min="2559" max="2563" width="9.42578125" style="1129" customWidth="1"/>
    <col min="2564" max="2564" width="32.5703125" style="1129" customWidth="1"/>
    <col min="2565" max="2579" width="11" style="1129" customWidth="1"/>
    <col min="2580" max="2580" width="37.42578125" style="1129" customWidth="1"/>
    <col min="2581" max="2582" width="11" style="1129" customWidth="1"/>
    <col min="2583" max="2592" width="9.85546875" style="1129" customWidth="1"/>
    <col min="2593" max="2596" width="11" style="1129" customWidth="1"/>
    <col min="2597" max="2597" width="14.42578125" style="1129" customWidth="1"/>
    <col min="2598" max="2598" width="4.140625" style="1129" customWidth="1"/>
    <col min="2599" max="2599" width="13.42578125" style="1129" customWidth="1"/>
    <col min="2600" max="2600" width="28.140625" style="1129" customWidth="1"/>
    <col min="2601" max="2601" width="11" style="1129" customWidth="1"/>
    <col min="2602" max="2602" width="14.42578125" style="1129" customWidth="1"/>
    <col min="2603" max="2603" width="4.140625" style="1129" customWidth="1"/>
    <col min="2604" max="2605" width="11" style="1129" customWidth="1"/>
    <col min="2606" max="2606" width="14.42578125" style="1129" customWidth="1"/>
    <col min="2607" max="2607" width="4.140625" style="1129" customWidth="1"/>
    <col min="2608" max="2608" width="14.42578125" style="1129" customWidth="1"/>
    <col min="2609" max="2804" width="11" style="1129"/>
    <col min="2805" max="2805" width="33.85546875" style="1129" customWidth="1"/>
    <col min="2806" max="2806" width="10" style="1129" customWidth="1"/>
    <col min="2807" max="2807" width="8.85546875" style="1129" customWidth="1"/>
    <col min="2808" max="2808" width="6.85546875" style="1129" customWidth="1"/>
    <col min="2809" max="2809" width="5.42578125" style="1129" customWidth="1"/>
    <col min="2810" max="2811" width="7.5703125" style="1129" customWidth="1"/>
    <col min="2812" max="2812" width="30.140625" style="1129" customWidth="1"/>
    <col min="2813" max="2813" width="2.5703125" style="1129" customWidth="1"/>
    <col min="2814" max="2814" width="19.42578125" style="1129" customWidth="1"/>
    <col min="2815" max="2819" width="9.42578125" style="1129" customWidth="1"/>
    <col min="2820" max="2820" width="32.5703125" style="1129" customWidth="1"/>
    <col min="2821" max="2835" width="11" style="1129" customWidth="1"/>
    <col min="2836" max="2836" width="37.42578125" style="1129" customWidth="1"/>
    <col min="2837" max="2838" width="11" style="1129" customWidth="1"/>
    <col min="2839" max="2848" width="9.85546875" style="1129" customWidth="1"/>
    <col min="2849" max="2852" width="11" style="1129" customWidth="1"/>
    <col min="2853" max="2853" width="14.42578125" style="1129" customWidth="1"/>
    <col min="2854" max="2854" width="4.140625" style="1129" customWidth="1"/>
    <col min="2855" max="2855" width="13.42578125" style="1129" customWidth="1"/>
    <col min="2856" max="2856" width="28.140625" style="1129" customWidth="1"/>
    <col min="2857" max="2857" width="11" style="1129" customWidth="1"/>
    <col min="2858" max="2858" width="14.42578125" style="1129" customWidth="1"/>
    <col min="2859" max="2859" width="4.140625" style="1129" customWidth="1"/>
    <col min="2860" max="2861" width="11" style="1129" customWidth="1"/>
    <col min="2862" max="2862" width="14.42578125" style="1129" customWidth="1"/>
    <col min="2863" max="2863" width="4.140625" style="1129" customWidth="1"/>
    <col min="2864" max="2864" width="14.42578125" style="1129" customWidth="1"/>
    <col min="2865" max="3060" width="11" style="1129"/>
    <col min="3061" max="3061" width="33.85546875" style="1129" customWidth="1"/>
    <col min="3062" max="3062" width="10" style="1129" customWidth="1"/>
    <col min="3063" max="3063" width="8.85546875" style="1129" customWidth="1"/>
    <col min="3064" max="3064" width="6.85546875" style="1129" customWidth="1"/>
    <col min="3065" max="3065" width="5.42578125" style="1129" customWidth="1"/>
    <col min="3066" max="3067" width="7.5703125" style="1129" customWidth="1"/>
    <col min="3068" max="3068" width="30.140625" style="1129" customWidth="1"/>
    <col min="3069" max="3069" width="2.5703125" style="1129" customWidth="1"/>
    <col min="3070" max="3070" width="19.42578125" style="1129" customWidth="1"/>
    <col min="3071" max="3075" width="9.42578125" style="1129" customWidth="1"/>
    <col min="3076" max="3076" width="32.5703125" style="1129" customWidth="1"/>
    <col min="3077" max="3091" width="11" style="1129" customWidth="1"/>
    <col min="3092" max="3092" width="37.42578125" style="1129" customWidth="1"/>
    <col min="3093" max="3094" width="11" style="1129" customWidth="1"/>
    <col min="3095" max="3104" width="9.85546875" style="1129" customWidth="1"/>
    <col min="3105" max="3108" width="11" style="1129" customWidth="1"/>
    <col min="3109" max="3109" width="14.42578125" style="1129" customWidth="1"/>
    <col min="3110" max="3110" width="4.140625" style="1129" customWidth="1"/>
    <col min="3111" max="3111" width="13.42578125" style="1129" customWidth="1"/>
    <col min="3112" max="3112" width="28.140625" style="1129" customWidth="1"/>
    <col min="3113" max="3113" width="11" style="1129" customWidth="1"/>
    <col min="3114" max="3114" width="14.42578125" style="1129" customWidth="1"/>
    <col min="3115" max="3115" width="4.140625" style="1129" customWidth="1"/>
    <col min="3116" max="3117" width="11" style="1129" customWidth="1"/>
    <col min="3118" max="3118" width="14.42578125" style="1129" customWidth="1"/>
    <col min="3119" max="3119" width="4.140625" style="1129" customWidth="1"/>
    <col min="3120" max="3120" width="14.42578125" style="1129" customWidth="1"/>
    <col min="3121" max="3316" width="11" style="1129"/>
    <col min="3317" max="3317" width="33.85546875" style="1129" customWidth="1"/>
    <col min="3318" max="3318" width="10" style="1129" customWidth="1"/>
    <col min="3319" max="3319" width="8.85546875" style="1129" customWidth="1"/>
    <col min="3320" max="3320" width="6.85546875" style="1129" customWidth="1"/>
    <col min="3321" max="3321" width="5.42578125" style="1129" customWidth="1"/>
    <col min="3322" max="3323" width="7.5703125" style="1129" customWidth="1"/>
    <col min="3324" max="3324" width="30.140625" style="1129" customWidth="1"/>
    <col min="3325" max="3325" width="2.5703125" style="1129" customWidth="1"/>
    <col min="3326" max="3326" width="19.42578125" style="1129" customWidth="1"/>
    <col min="3327" max="3331" width="9.42578125" style="1129" customWidth="1"/>
    <col min="3332" max="3332" width="32.5703125" style="1129" customWidth="1"/>
    <col min="3333" max="3347" width="11" style="1129" customWidth="1"/>
    <col min="3348" max="3348" width="37.42578125" style="1129" customWidth="1"/>
    <col min="3349" max="3350" width="11" style="1129" customWidth="1"/>
    <col min="3351" max="3360" width="9.85546875" style="1129" customWidth="1"/>
    <col min="3361" max="3364" width="11" style="1129" customWidth="1"/>
    <col min="3365" max="3365" width="14.42578125" style="1129" customWidth="1"/>
    <col min="3366" max="3366" width="4.140625" style="1129" customWidth="1"/>
    <col min="3367" max="3367" width="13.42578125" style="1129" customWidth="1"/>
    <col min="3368" max="3368" width="28.140625" style="1129" customWidth="1"/>
    <col min="3369" max="3369" width="11" style="1129" customWidth="1"/>
    <col min="3370" max="3370" width="14.42578125" style="1129" customWidth="1"/>
    <col min="3371" max="3371" width="4.140625" style="1129" customWidth="1"/>
    <col min="3372" max="3373" width="11" style="1129" customWidth="1"/>
    <col min="3374" max="3374" width="14.42578125" style="1129" customWidth="1"/>
    <col min="3375" max="3375" width="4.140625" style="1129" customWidth="1"/>
    <col min="3376" max="3376" width="14.42578125" style="1129" customWidth="1"/>
    <col min="3377" max="3572" width="11" style="1129"/>
    <col min="3573" max="3573" width="33.85546875" style="1129" customWidth="1"/>
    <col min="3574" max="3574" width="10" style="1129" customWidth="1"/>
    <col min="3575" max="3575" width="8.85546875" style="1129" customWidth="1"/>
    <col min="3576" max="3576" width="6.85546875" style="1129" customWidth="1"/>
    <col min="3577" max="3577" width="5.42578125" style="1129" customWidth="1"/>
    <col min="3578" max="3579" width="7.5703125" style="1129" customWidth="1"/>
    <col min="3580" max="3580" width="30.140625" style="1129" customWidth="1"/>
    <col min="3581" max="3581" width="2.5703125" style="1129" customWidth="1"/>
    <col min="3582" max="3582" width="19.42578125" style="1129" customWidth="1"/>
    <col min="3583" max="3587" width="9.42578125" style="1129" customWidth="1"/>
    <col min="3588" max="3588" width="32.5703125" style="1129" customWidth="1"/>
    <col min="3589" max="3603" width="11" style="1129" customWidth="1"/>
    <col min="3604" max="3604" width="37.42578125" style="1129" customWidth="1"/>
    <col min="3605" max="3606" width="11" style="1129" customWidth="1"/>
    <col min="3607" max="3616" width="9.85546875" style="1129" customWidth="1"/>
    <col min="3617" max="3620" width="11" style="1129" customWidth="1"/>
    <col min="3621" max="3621" width="14.42578125" style="1129" customWidth="1"/>
    <col min="3622" max="3622" width="4.140625" style="1129" customWidth="1"/>
    <col min="3623" max="3623" width="13.42578125" style="1129" customWidth="1"/>
    <col min="3624" max="3624" width="28.140625" style="1129" customWidth="1"/>
    <col min="3625" max="3625" width="11" style="1129" customWidth="1"/>
    <col min="3626" max="3626" width="14.42578125" style="1129" customWidth="1"/>
    <col min="3627" max="3627" width="4.140625" style="1129" customWidth="1"/>
    <col min="3628" max="3629" width="11" style="1129" customWidth="1"/>
    <col min="3630" max="3630" width="14.42578125" style="1129" customWidth="1"/>
    <col min="3631" max="3631" width="4.140625" style="1129" customWidth="1"/>
    <col min="3632" max="3632" width="14.42578125" style="1129" customWidth="1"/>
    <col min="3633" max="3828" width="11" style="1129"/>
    <col min="3829" max="3829" width="33.85546875" style="1129" customWidth="1"/>
    <col min="3830" max="3830" width="10" style="1129" customWidth="1"/>
    <col min="3831" max="3831" width="8.85546875" style="1129" customWidth="1"/>
    <col min="3832" max="3832" width="6.85546875" style="1129" customWidth="1"/>
    <col min="3833" max="3833" width="5.42578125" style="1129" customWidth="1"/>
    <col min="3834" max="3835" width="7.5703125" style="1129" customWidth="1"/>
    <col min="3836" max="3836" width="30.140625" style="1129" customWidth="1"/>
    <col min="3837" max="3837" width="2.5703125" style="1129" customWidth="1"/>
    <col min="3838" max="3838" width="19.42578125" style="1129" customWidth="1"/>
    <col min="3839" max="3843" width="9.42578125" style="1129" customWidth="1"/>
    <col min="3844" max="3844" width="32.5703125" style="1129" customWidth="1"/>
    <col min="3845" max="3859" width="11" style="1129" customWidth="1"/>
    <col min="3860" max="3860" width="37.42578125" style="1129" customWidth="1"/>
    <col min="3861" max="3862" width="11" style="1129" customWidth="1"/>
    <col min="3863" max="3872" width="9.85546875" style="1129" customWidth="1"/>
    <col min="3873" max="3876" width="11" style="1129" customWidth="1"/>
    <col min="3877" max="3877" width="14.42578125" style="1129" customWidth="1"/>
    <col min="3878" max="3878" width="4.140625" style="1129" customWidth="1"/>
    <col min="3879" max="3879" width="13.42578125" style="1129" customWidth="1"/>
    <col min="3880" max="3880" width="28.140625" style="1129" customWidth="1"/>
    <col min="3881" max="3881" width="11" style="1129" customWidth="1"/>
    <col min="3882" max="3882" width="14.42578125" style="1129" customWidth="1"/>
    <col min="3883" max="3883" width="4.140625" style="1129" customWidth="1"/>
    <col min="3884" max="3885" width="11" style="1129" customWidth="1"/>
    <col min="3886" max="3886" width="14.42578125" style="1129" customWidth="1"/>
    <col min="3887" max="3887" width="4.140625" style="1129" customWidth="1"/>
    <col min="3888" max="3888" width="14.42578125" style="1129" customWidth="1"/>
    <col min="3889" max="4084" width="11" style="1129"/>
    <col min="4085" max="4085" width="33.85546875" style="1129" customWidth="1"/>
    <col min="4086" max="4086" width="10" style="1129" customWidth="1"/>
    <col min="4087" max="4087" width="8.85546875" style="1129" customWidth="1"/>
    <col min="4088" max="4088" width="6.85546875" style="1129" customWidth="1"/>
    <col min="4089" max="4089" width="5.42578125" style="1129" customWidth="1"/>
    <col min="4090" max="4091" width="7.5703125" style="1129" customWidth="1"/>
    <col min="4092" max="4092" width="30.140625" style="1129" customWidth="1"/>
    <col min="4093" max="4093" width="2.5703125" style="1129" customWidth="1"/>
    <col min="4094" max="4094" width="19.42578125" style="1129" customWidth="1"/>
    <col min="4095" max="4099" width="9.42578125" style="1129" customWidth="1"/>
    <col min="4100" max="4100" width="32.5703125" style="1129" customWidth="1"/>
    <col min="4101" max="4115" width="11" style="1129" customWidth="1"/>
    <col min="4116" max="4116" width="37.42578125" style="1129" customWidth="1"/>
    <col min="4117" max="4118" width="11" style="1129" customWidth="1"/>
    <col min="4119" max="4128" width="9.85546875" style="1129" customWidth="1"/>
    <col min="4129" max="4132" width="11" style="1129" customWidth="1"/>
    <col min="4133" max="4133" width="14.42578125" style="1129" customWidth="1"/>
    <col min="4134" max="4134" width="4.140625" style="1129" customWidth="1"/>
    <col min="4135" max="4135" width="13.42578125" style="1129" customWidth="1"/>
    <col min="4136" max="4136" width="28.140625" style="1129" customWidth="1"/>
    <col min="4137" max="4137" width="11" style="1129" customWidth="1"/>
    <col min="4138" max="4138" width="14.42578125" style="1129" customWidth="1"/>
    <col min="4139" max="4139" width="4.140625" style="1129" customWidth="1"/>
    <col min="4140" max="4141" width="11" style="1129" customWidth="1"/>
    <col min="4142" max="4142" width="14.42578125" style="1129" customWidth="1"/>
    <col min="4143" max="4143" width="4.140625" style="1129" customWidth="1"/>
    <col min="4144" max="4144" width="14.42578125" style="1129" customWidth="1"/>
    <col min="4145" max="4340" width="11" style="1129"/>
    <col min="4341" max="4341" width="33.85546875" style="1129" customWidth="1"/>
    <col min="4342" max="4342" width="10" style="1129" customWidth="1"/>
    <col min="4343" max="4343" width="8.85546875" style="1129" customWidth="1"/>
    <col min="4344" max="4344" width="6.85546875" style="1129" customWidth="1"/>
    <col min="4345" max="4345" width="5.42578125" style="1129" customWidth="1"/>
    <col min="4346" max="4347" width="7.5703125" style="1129" customWidth="1"/>
    <col min="4348" max="4348" width="30.140625" style="1129" customWidth="1"/>
    <col min="4349" max="4349" width="2.5703125" style="1129" customWidth="1"/>
    <col min="4350" max="4350" width="19.42578125" style="1129" customWidth="1"/>
    <col min="4351" max="4355" width="9.42578125" style="1129" customWidth="1"/>
    <col min="4356" max="4356" width="32.5703125" style="1129" customWidth="1"/>
    <col min="4357" max="4371" width="11" style="1129" customWidth="1"/>
    <col min="4372" max="4372" width="37.42578125" style="1129" customWidth="1"/>
    <col min="4373" max="4374" width="11" style="1129" customWidth="1"/>
    <col min="4375" max="4384" width="9.85546875" style="1129" customWidth="1"/>
    <col min="4385" max="4388" width="11" style="1129" customWidth="1"/>
    <col min="4389" max="4389" width="14.42578125" style="1129" customWidth="1"/>
    <col min="4390" max="4390" width="4.140625" style="1129" customWidth="1"/>
    <col min="4391" max="4391" width="13.42578125" style="1129" customWidth="1"/>
    <col min="4392" max="4392" width="28.140625" style="1129" customWidth="1"/>
    <col min="4393" max="4393" width="11" style="1129" customWidth="1"/>
    <col min="4394" max="4394" width="14.42578125" style="1129" customWidth="1"/>
    <col min="4395" max="4395" width="4.140625" style="1129" customWidth="1"/>
    <col min="4396" max="4397" width="11" style="1129" customWidth="1"/>
    <col min="4398" max="4398" width="14.42578125" style="1129" customWidth="1"/>
    <col min="4399" max="4399" width="4.140625" style="1129" customWidth="1"/>
    <col min="4400" max="4400" width="14.42578125" style="1129" customWidth="1"/>
    <col min="4401" max="4596" width="11" style="1129"/>
    <col min="4597" max="4597" width="33.85546875" style="1129" customWidth="1"/>
    <col min="4598" max="4598" width="10" style="1129" customWidth="1"/>
    <col min="4599" max="4599" width="8.85546875" style="1129" customWidth="1"/>
    <col min="4600" max="4600" width="6.85546875" style="1129" customWidth="1"/>
    <col min="4601" max="4601" width="5.42578125" style="1129" customWidth="1"/>
    <col min="4602" max="4603" width="7.5703125" style="1129" customWidth="1"/>
    <col min="4604" max="4604" width="30.140625" style="1129" customWidth="1"/>
    <col min="4605" max="4605" width="2.5703125" style="1129" customWidth="1"/>
    <col min="4606" max="4606" width="19.42578125" style="1129" customWidth="1"/>
    <col min="4607" max="4611" width="9.42578125" style="1129" customWidth="1"/>
    <col min="4612" max="4612" width="32.5703125" style="1129" customWidth="1"/>
    <col min="4613" max="4627" width="11" style="1129" customWidth="1"/>
    <col min="4628" max="4628" width="37.42578125" style="1129" customWidth="1"/>
    <col min="4629" max="4630" width="11" style="1129" customWidth="1"/>
    <col min="4631" max="4640" width="9.85546875" style="1129" customWidth="1"/>
    <col min="4641" max="4644" width="11" style="1129" customWidth="1"/>
    <col min="4645" max="4645" width="14.42578125" style="1129" customWidth="1"/>
    <col min="4646" max="4646" width="4.140625" style="1129" customWidth="1"/>
    <col min="4647" max="4647" width="13.42578125" style="1129" customWidth="1"/>
    <col min="4648" max="4648" width="28.140625" style="1129" customWidth="1"/>
    <col min="4649" max="4649" width="11" style="1129" customWidth="1"/>
    <col min="4650" max="4650" width="14.42578125" style="1129" customWidth="1"/>
    <col min="4651" max="4651" width="4.140625" style="1129" customWidth="1"/>
    <col min="4652" max="4653" width="11" style="1129" customWidth="1"/>
    <col min="4654" max="4654" width="14.42578125" style="1129" customWidth="1"/>
    <col min="4655" max="4655" width="4.140625" style="1129" customWidth="1"/>
    <col min="4656" max="4656" width="14.42578125" style="1129" customWidth="1"/>
    <col min="4657" max="4852" width="11" style="1129"/>
    <col min="4853" max="4853" width="33.85546875" style="1129" customWidth="1"/>
    <col min="4854" max="4854" width="10" style="1129" customWidth="1"/>
    <col min="4855" max="4855" width="8.85546875" style="1129" customWidth="1"/>
    <col min="4856" max="4856" width="6.85546875" style="1129" customWidth="1"/>
    <col min="4857" max="4857" width="5.42578125" style="1129" customWidth="1"/>
    <col min="4858" max="4859" width="7.5703125" style="1129" customWidth="1"/>
    <col min="4860" max="4860" width="30.140625" style="1129" customWidth="1"/>
    <col min="4861" max="4861" width="2.5703125" style="1129" customWidth="1"/>
    <col min="4862" max="4862" width="19.42578125" style="1129" customWidth="1"/>
    <col min="4863" max="4867" width="9.42578125" style="1129" customWidth="1"/>
    <col min="4868" max="4868" width="32.5703125" style="1129" customWidth="1"/>
    <col min="4869" max="4883" width="11" style="1129" customWidth="1"/>
    <col min="4884" max="4884" width="37.42578125" style="1129" customWidth="1"/>
    <col min="4885" max="4886" width="11" style="1129" customWidth="1"/>
    <col min="4887" max="4896" width="9.85546875" style="1129" customWidth="1"/>
    <col min="4897" max="4900" width="11" style="1129" customWidth="1"/>
    <col min="4901" max="4901" width="14.42578125" style="1129" customWidth="1"/>
    <col min="4902" max="4902" width="4.140625" style="1129" customWidth="1"/>
    <col min="4903" max="4903" width="13.42578125" style="1129" customWidth="1"/>
    <col min="4904" max="4904" width="28.140625" style="1129" customWidth="1"/>
    <col min="4905" max="4905" width="11" style="1129" customWidth="1"/>
    <col min="4906" max="4906" width="14.42578125" style="1129" customWidth="1"/>
    <col min="4907" max="4907" width="4.140625" style="1129" customWidth="1"/>
    <col min="4908" max="4909" width="11" style="1129" customWidth="1"/>
    <col min="4910" max="4910" width="14.42578125" style="1129" customWidth="1"/>
    <col min="4911" max="4911" width="4.140625" style="1129" customWidth="1"/>
    <col min="4912" max="4912" width="14.42578125" style="1129" customWidth="1"/>
    <col min="4913" max="5108" width="11" style="1129"/>
    <col min="5109" max="5109" width="33.85546875" style="1129" customWidth="1"/>
    <col min="5110" max="5110" width="10" style="1129" customWidth="1"/>
    <col min="5111" max="5111" width="8.85546875" style="1129" customWidth="1"/>
    <col min="5112" max="5112" width="6.85546875" style="1129" customWidth="1"/>
    <col min="5113" max="5113" width="5.42578125" style="1129" customWidth="1"/>
    <col min="5114" max="5115" width="7.5703125" style="1129" customWidth="1"/>
    <col min="5116" max="5116" width="30.140625" style="1129" customWidth="1"/>
    <col min="5117" max="5117" width="2.5703125" style="1129" customWidth="1"/>
    <col min="5118" max="5118" width="19.42578125" style="1129" customWidth="1"/>
    <col min="5119" max="5123" width="9.42578125" style="1129" customWidth="1"/>
    <col min="5124" max="5124" width="32.5703125" style="1129" customWidth="1"/>
    <col min="5125" max="5139" width="11" style="1129" customWidth="1"/>
    <col min="5140" max="5140" width="37.42578125" style="1129" customWidth="1"/>
    <col min="5141" max="5142" width="11" style="1129" customWidth="1"/>
    <col min="5143" max="5152" width="9.85546875" style="1129" customWidth="1"/>
    <col min="5153" max="5156" width="11" style="1129" customWidth="1"/>
    <col min="5157" max="5157" width="14.42578125" style="1129" customWidth="1"/>
    <col min="5158" max="5158" width="4.140625" style="1129" customWidth="1"/>
    <col min="5159" max="5159" width="13.42578125" style="1129" customWidth="1"/>
    <col min="5160" max="5160" width="28.140625" style="1129" customWidth="1"/>
    <col min="5161" max="5161" width="11" style="1129" customWidth="1"/>
    <col min="5162" max="5162" width="14.42578125" style="1129" customWidth="1"/>
    <col min="5163" max="5163" width="4.140625" style="1129" customWidth="1"/>
    <col min="5164" max="5165" width="11" style="1129" customWidth="1"/>
    <col min="5166" max="5166" width="14.42578125" style="1129" customWidth="1"/>
    <col min="5167" max="5167" width="4.140625" style="1129" customWidth="1"/>
    <col min="5168" max="5168" width="14.42578125" style="1129" customWidth="1"/>
    <col min="5169" max="5364" width="11" style="1129"/>
    <col min="5365" max="5365" width="33.85546875" style="1129" customWidth="1"/>
    <col min="5366" max="5366" width="10" style="1129" customWidth="1"/>
    <col min="5367" max="5367" width="8.85546875" style="1129" customWidth="1"/>
    <col min="5368" max="5368" width="6.85546875" style="1129" customWidth="1"/>
    <col min="5369" max="5369" width="5.42578125" style="1129" customWidth="1"/>
    <col min="5370" max="5371" width="7.5703125" style="1129" customWidth="1"/>
    <col min="5372" max="5372" width="30.140625" style="1129" customWidth="1"/>
    <col min="5373" max="5373" width="2.5703125" style="1129" customWidth="1"/>
    <col min="5374" max="5374" width="19.42578125" style="1129" customWidth="1"/>
    <col min="5375" max="5379" width="9.42578125" style="1129" customWidth="1"/>
    <col min="5380" max="5380" width="32.5703125" style="1129" customWidth="1"/>
    <col min="5381" max="5395" width="11" style="1129" customWidth="1"/>
    <col min="5396" max="5396" width="37.42578125" style="1129" customWidth="1"/>
    <col min="5397" max="5398" width="11" style="1129" customWidth="1"/>
    <col min="5399" max="5408" width="9.85546875" style="1129" customWidth="1"/>
    <col min="5409" max="5412" width="11" style="1129" customWidth="1"/>
    <col min="5413" max="5413" width="14.42578125" style="1129" customWidth="1"/>
    <col min="5414" max="5414" width="4.140625" style="1129" customWidth="1"/>
    <col min="5415" max="5415" width="13.42578125" style="1129" customWidth="1"/>
    <col min="5416" max="5416" width="28.140625" style="1129" customWidth="1"/>
    <col min="5417" max="5417" width="11" style="1129" customWidth="1"/>
    <col min="5418" max="5418" width="14.42578125" style="1129" customWidth="1"/>
    <col min="5419" max="5419" width="4.140625" style="1129" customWidth="1"/>
    <col min="5420" max="5421" width="11" style="1129" customWidth="1"/>
    <col min="5422" max="5422" width="14.42578125" style="1129" customWidth="1"/>
    <col min="5423" max="5423" width="4.140625" style="1129" customWidth="1"/>
    <col min="5424" max="5424" width="14.42578125" style="1129" customWidth="1"/>
    <col min="5425" max="5620" width="11" style="1129"/>
    <col min="5621" max="5621" width="33.85546875" style="1129" customWidth="1"/>
    <col min="5622" max="5622" width="10" style="1129" customWidth="1"/>
    <col min="5623" max="5623" width="8.85546875" style="1129" customWidth="1"/>
    <col min="5624" max="5624" width="6.85546875" style="1129" customWidth="1"/>
    <col min="5625" max="5625" width="5.42578125" style="1129" customWidth="1"/>
    <col min="5626" max="5627" width="7.5703125" style="1129" customWidth="1"/>
    <col min="5628" max="5628" width="30.140625" style="1129" customWidth="1"/>
    <col min="5629" max="5629" width="2.5703125" style="1129" customWidth="1"/>
    <col min="5630" max="5630" width="19.42578125" style="1129" customWidth="1"/>
    <col min="5631" max="5635" width="9.42578125" style="1129" customWidth="1"/>
    <col min="5636" max="5636" width="32.5703125" style="1129" customWidth="1"/>
    <col min="5637" max="5651" width="11" style="1129" customWidth="1"/>
    <col min="5652" max="5652" width="37.42578125" style="1129" customWidth="1"/>
    <col min="5653" max="5654" width="11" style="1129" customWidth="1"/>
    <col min="5655" max="5664" width="9.85546875" style="1129" customWidth="1"/>
    <col min="5665" max="5668" width="11" style="1129" customWidth="1"/>
    <col min="5669" max="5669" width="14.42578125" style="1129" customWidth="1"/>
    <col min="5670" max="5670" width="4.140625" style="1129" customWidth="1"/>
    <col min="5671" max="5671" width="13.42578125" style="1129" customWidth="1"/>
    <col min="5672" max="5672" width="28.140625" style="1129" customWidth="1"/>
    <col min="5673" max="5673" width="11" style="1129" customWidth="1"/>
    <col min="5674" max="5674" width="14.42578125" style="1129" customWidth="1"/>
    <col min="5675" max="5675" width="4.140625" style="1129" customWidth="1"/>
    <col min="5676" max="5677" width="11" style="1129" customWidth="1"/>
    <col min="5678" max="5678" width="14.42578125" style="1129" customWidth="1"/>
    <col min="5679" max="5679" width="4.140625" style="1129" customWidth="1"/>
    <col min="5680" max="5680" width="14.42578125" style="1129" customWidth="1"/>
    <col min="5681" max="5876" width="11" style="1129"/>
    <col min="5877" max="5877" width="33.85546875" style="1129" customWidth="1"/>
    <col min="5878" max="5878" width="10" style="1129" customWidth="1"/>
    <col min="5879" max="5879" width="8.85546875" style="1129" customWidth="1"/>
    <col min="5880" max="5880" width="6.85546875" style="1129" customWidth="1"/>
    <col min="5881" max="5881" width="5.42578125" style="1129" customWidth="1"/>
    <col min="5882" max="5883" width="7.5703125" style="1129" customWidth="1"/>
    <col min="5884" max="5884" width="30.140625" style="1129" customWidth="1"/>
    <col min="5885" max="5885" width="2.5703125" style="1129" customWidth="1"/>
    <col min="5886" max="5886" width="19.42578125" style="1129" customWidth="1"/>
    <col min="5887" max="5891" width="9.42578125" style="1129" customWidth="1"/>
    <col min="5892" max="5892" width="32.5703125" style="1129" customWidth="1"/>
    <col min="5893" max="5907" width="11" style="1129" customWidth="1"/>
    <col min="5908" max="5908" width="37.42578125" style="1129" customWidth="1"/>
    <col min="5909" max="5910" width="11" style="1129" customWidth="1"/>
    <col min="5911" max="5920" width="9.85546875" style="1129" customWidth="1"/>
    <col min="5921" max="5924" width="11" style="1129" customWidth="1"/>
    <col min="5925" max="5925" width="14.42578125" style="1129" customWidth="1"/>
    <col min="5926" max="5926" width="4.140625" style="1129" customWidth="1"/>
    <col min="5927" max="5927" width="13.42578125" style="1129" customWidth="1"/>
    <col min="5928" max="5928" width="28.140625" style="1129" customWidth="1"/>
    <col min="5929" max="5929" width="11" style="1129" customWidth="1"/>
    <col min="5930" max="5930" width="14.42578125" style="1129" customWidth="1"/>
    <col min="5931" max="5931" width="4.140625" style="1129" customWidth="1"/>
    <col min="5932" max="5933" width="11" style="1129" customWidth="1"/>
    <col min="5934" max="5934" width="14.42578125" style="1129" customWidth="1"/>
    <col min="5935" max="5935" width="4.140625" style="1129" customWidth="1"/>
    <col min="5936" max="5936" width="14.42578125" style="1129" customWidth="1"/>
    <col min="5937" max="6132" width="11" style="1129"/>
    <col min="6133" max="6133" width="33.85546875" style="1129" customWidth="1"/>
    <col min="6134" max="6134" width="10" style="1129" customWidth="1"/>
    <col min="6135" max="6135" width="8.85546875" style="1129" customWidth="1"/>
    <col min="6136" max="6136" width="6.85546875" style="1129" customWidth="1"/>
    <col min="6137" max="6137" width="5.42578125" style="1129" customWidth="1"/>
    <col min="6138" max="6139" width="7.5703125" style="1129" customWidth="1"/>
    <col min="6140" max="6140" width="30.140625" style="1129" customWidth="1"/>
    <col min="6141" max="6141" width="2.5703125" style="1129" customWidth="1"/>
    <col min="6142" max="6142" width="19.42578125" style="1129" customWidth="1"/>
    <col min="6143" max="6147" width="9.42578125" style="1129" customWidth="1"/>
    <col min="6148" max="6148" width="32.5703125" style="1129" customWidth="1"/>
    <col min="6149" max="6163" width="11" style="1129" customWidth="1"/>
    <col min="6164" max="6164" width="37.42578125" style="1129" customWidth="1"/>
    <col min="6165" max="6166" width="11" style="1129" customWidth="1"/>
    <col min="6167" max="6176" width="9.85546875" style="1129" customWidth="1"/>
    <col min="6177" max="6180" width="11" style="1129" customWidth="1"/>
    <col min="6181" max="6181" width="14.42578125" style="1129" customWidth="1"/>
    <col min="6182" max="6182" width="4.140625" style="1129" customWidth="1"/>
    <col min="6183" max="6183" width="13.42578125" style="1129" customWidth="1"/>
    <col min="6184" max="6184" width="28.140625" style="1129" customWidth="1"/>
    <col min="6185" max="6185" width="11" style="1129" customWidth="1"/>
    <col min="6186" max="6186" width="14.42578125" style="1129" customWidth="1"/>
    <col min="6187" max="6187" width="4.140625" style="1129" customWidth="1"/>
    <col min="6188" max="6189" width="11" style="1129" customWidth="1"/>
    <col min="6190" max="6190" width="14.42578125" style="1129" customWidth="1"/>
    <col min="6191" max="6191" width="4.140625" style="1129" customWidth="1"/>
    <col min="6192" max="6192" width="14.42578125" style="1129" customWidth="1"/>
    <col min="6193" max="6388" width="11" style="1129"/>
    <col min="6389" max="6389" width="33.85546875" style="1129" customWidth="1"/>
    <col min="6390" max="6390" width="10" style="1129" customWidth="1"/>
    <col min="6391" max="6391" width="8.85546875" style="1129" customWidth="1"/>
    <col min="6392" max="6392" width="6.85546875" style="1129" customWidth="1"/>
    <col min="6393" max="6393" width="5.42578125" style="1129" customWidth="1"/>
    <col min="6394" max="6395" width="7.5703125" style="1129" customWidth="1"/>
    <col min="6396" max="6396" width="30.140625" style="1129" customWidth="1"/>
    <col min="6397" max="6397" width="2.5703125" style="1129" customWidth="1"/>
    <col min="6398" max="6398" width="19.42578125" style="1129" customWidth="1"/>
    <col min="6399" max="6403" width="9.42578125" style="1129" customWidth="1"/>
    <col min="6404" max="6404" width="32.5703125" style="1129" customWidth="1"/>
    <col min="6405" max="6419" width="11" style="1129" customWidth="1"/>
    <col min="6420" max="6420" width="37.42578125" style="1129" customWidth="1"/>
    <col min="6421" max="6422" width="11" style="1129" customWidth="1"/>
    <col min="6423" max="6432" width="9.85546875" style="1129" customWidth="1"/>
    <col min="6433" max="6436" width="11" style="1129" customWidth="1"/>
    <col min="6437" max="6437" width="14.42578125" style="1129" customWidth="1"/>
    <col min="6438" max="6438" width="4.140625" style="1129" customWidth="1"/>
    <col min="6439" max="6439" width="13.42578125" style="1129" customWidth="1"/>
    <col min="6440" max="6440" width="28.140625" style="1129" customWidth="1"/>
    <col min="6441" max="6441" width="11" style="1129" customWidth="1"/>
    <col min="6442" max="6442" width="14.42578125" style="1129" customWidth="1"/>
    <col min="6443" max="6443" width="4.140625" style="1129" customWidth="1"/>
    <col min="6444" max="6445" width="11" style="1129" customWidth="1"/>
    <col min="6446" max="6446" width="14.42578125" style="1129" customWidth="1"/>
    <col min="6447" max="6447" width="4.140625" style="1129" customWidth="1"/>
    <col min="6448" max="6448" width="14.42578125" style="1129" customWidth="1"/>
    <col min="6449" max="6644" width="11" style="1129"/>
    <col min="6645" max="6645" width="33.85546875" style="1129" customWidth="1"/>
    <col min="6646" max="6646" width="10" style="1129" customWidth="1"/>
    <col min="6647" max="6647" width="8.85546875" style="1129" customWidth="1"/>
    <col min="6648" max="6648" width="6.85546875" style="1129" customWidth="1"/>
    <col min="6649" max="6649" width="5.42578125" style="1129" customWidth="1"/>
    <col min="6650" max="6651" width="7.5703125" style="1129" customWidth="1"/>
    <col min="6652" max="6652" width="30.140625" style="1129" customWidth="1"/>
    <col min="6653" max="6653" width="2.5703125" style="1129" customWidth="1"/>
    <col min="6654" max="6654" width="19.42578125" style="1129" customWidth="1"/>
    <col min="6655" max="6659" width="9.42578125" style="1129" customWidth="1"/>
    <col min="6660" max="6660" width="32.5703125" style="1129" customWidth="1"/>
    <col min="6661" max="6675" width="11" style="1129" customWidth="1"/>
    <col min="6676" max="6676" width="37.42578125" style="1129" customWidth="1"/>
    <col min="6677" max="6678" width="11" style="1129" customWidth="1"/>
    <col min="6679" max="6688" width="9.85546875" style="1129" customWidth="1"/>
    <col min="6689" max="6692" width="11" style="1129" customWidth="1"/>
    <col min="6693" max="6693" width="14.42578125" style="1129" customWidth="1"/>
    <col min="6694" max="6694" width="4.140625" style="1129" customWidth="1"/>
    <col min="6695" max="6695" width="13.42578125" style="1129" customWidth="1"/>
    <col min="6696" max="6696" width="28.140625" style="1129" customWidth="1"/>
    <col min="6697" max="6697" width="11" style="1129" customWidth="1"/>
    <col min="6698" max="6698" width="14.42578125" style="1129" customWidth="1"/>
    <col min="6699" max="6699" width="4.140625" style="1129" customWidth="1"/>
    <col min="6700" max="6701" width="11" style="1129" customWidth="1"/>
    <col min="6702" max="6702" width="14.42578125" style="1129" customWidth="1"/>
    <col min="6703" max="6703" width="4.140625" style="1129" customWidth="1"/>
    <col min="6704" max="6704" width="14.42578125" style="1129" customWidth="1"/>
    <col min="6705" max="6900" width="11" style="1129"/>
    <col min="6901" max="6901" width="33.85546875" style="1129" customWidth="1"/>
    <col min="6902" max="6902" width="10" style="1129" customWidth="1"/>
    <col min="6903" max="6903" width="8.85546875" style="1129" customWidth="1"/>
    <col min="6904" max="6904" width="6.85546875" style="1129" customWidth="1"/>
    <col min="6905" max="6905" width="5.42578125" style="1129" customWidth="1"/>
    <col min="6906" max="6907" width="7.5703125" style="1129" customWidth="1"/>
    <col min="6908" max="6908" width="30.140625" style="1129" customWidth="1"/>
    <col min="6909" max="6909" width="2.5703125" style="1129" customWidth="1"/>
    <col min="6910" max="6910" width="19.42578125" style="1129" customWidth="1"/>
    <col min="6911" max="6915" width="9.42578125" style="1129" customWidth="1"/>
    <col min="6916" max="6916" width="32.5703125" style="1129" customWidth="1"/>
    <col min="6917" max="6931" width="11" style="1129" customWidth="1"/>
    <col min="6932" max="6932" width="37.42578125" style="1129" customWidth="1"/>
    <col min="6933" max="6934" width="11" style="1129" customWidth="1"/>
    <col min="6935" max="6944" width="9.85546875" style="1129" customWidth="1"/>
    <col min="6945" max="6948" width="11" style="1129" customWidth="1"/>
    <col min="6949" max="6949" width="14.42578125" style="1129" customWidth="1"/>
    <col min="6950" max="6950" width="4.140625" style="1129" customWidth="1"/>
    <col min="6951" max="6951" width="13.42578125" style="1129" customWidth="1"/>
    <col min="6952" max="6952" width="28.140625" style="1129" customWidth="1"/>
    <col min="6953" max="6953" width="11" style="1129" customWidth="1"/>
    <col min="6954" max="6954" width="14.42578125" style="1129" customWidth="1"/>
    <col min="6955" max="6955" width="4.140625" style="1129" customWidth="1"/>
    <col min="6956" max="6957" width="11" style="1129" customWidth="1"/>
    <col min="6958" max="6958" width="14.42578125" style="1129" customWidth="1"/>
    <col min="6959" max="6959" width="4.140625" style="1129" customWidth="1"/>
    <col min="6960" max="6960" width="14.42578125" style="1129" customWidth="1"/>
    <col min="6961" max="7156" width="11" style="1129"/>
    <col min="7157" max="7157" width="33.85546875" style="1129" customWidth="1"/>
    <col min="7158" max="7158" width="10" style="1129" customWidth="1"/>
    <col min="7159" max="7159" width="8.85546875" style="1129" customWidth="1"/>
    <col min="7160" max="7160" width="6.85546875" style="1129" customWidth="1"/>
    <col min="7161" max="7161" width="5.42578125" style="1129" customWidth="1"/>
    <col min="7162" max="7163" width="7.5703125" style="1129" customWidth="1"/>
    <col min="7164" max="7164" width="30.140625" style="1129" customWidth="1"/>
    <col min="7165" max="7165" width="2.5703125" style="1129" customWidth="1"/>
    <col min="7166" max="7166" width="19.42578125" style="1129" customWidth="1"/>
    <col min="7167" max="7171" width="9.42578125" style="1129" customWidth="1"/>
    <col min="7172" max="7172" width="32.5703125" style="1129" customWidth="1"/>
    <col min="7173" max="7187" width="11" style="1129" customWidth="1"/>
    <col min="7188" max="7188" width="37.42578125" style="1129" customWidth="1"/>
    <col min="7189" max="7190" width="11" style="1129" customWidth="1"/>
    <col min="7191" max="7200" width="9.85546875" style="1129" customWidth="1"/>
    <col min="7201" max="7204" width="11" style="1129" customWidth="1"/>
    <col min="7205" max="7205" width="14.42578125" style="1129" customWidth="1"/>
    <col min="7206" max="7206" width="4.140625" style="1129" customWidth="1"/>
    <col min="7207" max="7207" width="13.42578125" style="1129" customWidth="1"/>
    <col min="7208" max="7208" width="28.140625" style="1129" customWidth="1"/>
    <col min="7209" max="7209" width="11" style="1129" customWidth="1"/>
    <col min="7210" max="7210" width="14.42578125" style="1129" customWidth="1"/>
    <col min="7211" max="7211" width="4.140625" style="1129" customWidth="1"/>
    <col min="7212" max="7213" width="11" style="1129" customWidth="1"/>
    <col min="7214" max="7214" width="14.42578125" style="1129" customWidth="1"/>
    <col min="7215" max="7215" width="4.140625" style="1129" customWidth="1"/>
    <col min="7216" max="7216" width="14.42578125" style="1129" customWidth="1"/>
    <col min="7217" max="7412" width="11" style="1129"/>
    <col min="7413" max="7413" width="33.85546875" style="1129" customWidth="1"/>
    <col min="7414" max="7414" width="10" style="1129" customWidth="1"/>
    <col min="7415" max="7415" width="8.85546875" style="1129" customWidth="1"/>
    <col min="7416" max="7416" width="6.85546875" style="1129" customWidth="1"/>
    <col min="7417" max="7417" width="5.42578125" style="1129" customWidth="1"/>
    <col min="7418" max="7419" width="7.5703125" style="1129" customWidth="1"/>
    <col min="7420" max="7420" width="30.140625" style="1129" customWidth="1"/>
    <col min="7421" max="7421" width="2.5703125" style="1129" customWidth="1"/>
    <col min="7422" max="7422" width="19.42578125" style="1129" customWidth="1"/>
    <col min="7423" max="7427" width="9.42578125" style="1129" customWidth="1"/>
    <col min="7428" max="7428" width="32.5703125" style="1129" customWidth="1"/>
    <col min="7429" max="7443" width="11" style="1129" customWidth="1"/>
    <col min="7444" max="7444" width="37.42578125" style="1129" customWidth="1"/>
    <col min="7445" max="7446" width="11" style="1129" customWidth="1"/>
    <col min="7447" max="7456" width="9.85546875" style="1129" customWidth="1"/>
    <col min="7457" max="7460" width="11" style="1129" customWidth="1"/>
    <col min="7461" max="7461" width="14.42578125" style="1129" customWidth="1"/>
    <col min="7462" max="7462" width="4.140625" style="1129" customWidth="1"/>
    <col min="7463" max="7463" width="13.42578125" style="1129" customWidth="1"/>
    <col min="7464" max="7464" width="28.140625" style="1129" customWidth="1"/>
    <col min="7465" max="7465" width="11" style="1129" customWidth="1"/>
    <col min="7466" max="7466" width="14.42578125" style="1129" customWidth="1"/>
    <col min="7467" max="7467" width="4.140625" style="1129" customWidth="1"/>
    <col min="7468" max="7469" width="11" style="1129" customWidth="1"/>
    <col min="7470" max="7470" width="14.42578125" style="1129" customWidth="1"/>
    <col min="7471" max="7471" width="4.140625" style="1129" customWidth="1"/>
    <col min="7472" max="7472" width="14.42578125" style="1129" customWidth="1"/>
    <col min="7473" max="7668" width="11" style="1129"/>
    <col min="7669" max="7669" width="33.85546875" style="1129" customWidth="1"/>
    <col min="7670" max="7670" width="10" style="1129" customWidth="1"/>
    <col min="7671" max="7671" width="8.85546875" style="1129" customWidth="1"/>
    <col min="7672" max="7672" width="6.85546875" style="1129" customWidth="1"/>
    <col min="7673" max="7673" width="5.42578125" style="1129" customWidth="1"/>
    <col min="7674" max="7675" width="7.5703125" style="1129" customWidth="1"/>
    <col min="7676" max="7676" width="30.140625" style="1129" customWidth="1"/>
    <col min="7677" max="7677" width="2.5703125" style="1129" customWidth="1"/>
    <col min="7678" max="7678" width="19.42578125" style="1129" customWidth="1"/>
    <col min="7679" max="7683" width="9.42578125" style="1129" customWidth="1"/>
    <col min="7684" max="7684" width="32.5703125" style="1129" customWidth="1"/>
    <col min="7685" max="7699" width="11" style="1129" customWidth="1"/>
    <col min="7700" max="7700" width="37.42578125" style="1129" customWidth="1"/>
    <col min="7701" max="7702" width="11" style="1129" customWidth="1"/>
    <col min="7703" max="7712" width="9.85546875" style="1129" customWidth="1"/>
    <col min="7713" max="7716" width="11" style="1129" customWidth="1"/>
    <col min="7717" max="7717" width="14.42578125" style="1129" customWidth="1"/>
    <col min="7718" max="7718" width="4.140625" style="1129" customWidth="1"/>
    <col min="7719" max="7719" width="13.42578125" style="1129" customWidth="1"/>
    <col min="7720" max="7720" width="28.140625" style="1129" customWidth="1"/>
    <col min="7721" max="7721" width="11" style="1129" customWidth="1"/>
    <col min="7722" max="7722" width="14.42578125" style="1129" customWidth="1"/>
    <col min="7723" max="7723" width="4.140625" style="1129" customWidth="1"/>
    <col min="7724" max="7725" width="11" style="1129" customWidth="1"/>
    <col min="7726" max="7726" width="14.42578125" style="1129" customWidth="1"/>
    <col min="7727" max="7727" width="4.140625" style="1129" customWidth="1"/>
    <col min="7728" max="7728" width="14.42578125" style="1129" customWidth="1"/>
    <col min="7729" max="7924" width="11" style="1129"/>
    <col min="7925" max="7925" width="33.85546875" style="1129" customWidth="1"/>
    <col min="7926" max="7926" width="10" style="1129" customWidth="1"/>
    <col min="7927" max="7927" width="8.85546875" style="1129" customWidth="1"/>
    <col min="7928" max="7928" width="6.85546875" style="1129" customWidth="1"/>
    <col min="7929" max="7929" width="5.42578125" style="1129" customWidth="1"/>
    <col min="7930" max="7931" width="7.5703125" style="1129" customWidth="1"/>
    <col min="7932" max="7932" width="30.140625" style="1129" customWidth="1"/>
    <col min="7933" max="7933" width="2.5703125" style="1129" customWidth="1"/>
    <col min="7934" max="7934" width="19.42578125" style="1129" customWidth="1"/>
    <col min="7935" max="7939" width="9.42578125" style="1129" customWidth="1"/>
    <col min="7940" max="7940" width="32.5703125" style="1129" customWidth="1"/>
    <col min="7941" max="7955" width="11" style="1129" customWidth="1"/>
    <col min="7956" max="7956" width="37.42578125" style="1129" customWidth="1"/>
    <col min="7957" max="7958" width="11" style="1129" customWidth="1"/>
    <col min="7959" max="7968" width="9.85546875" style="1129" customWidth="1"/>
    <col min="7969" max="7972" width="11" style="1129" customWidth="1"/>
    <col min="7973" max="7973" width="14.42578125" style="1129" customWidth="1"/>
    <col min="7974" max="7974" width="4.140625" style="1129" customWidth="1"/>
    <col min="7975" max="7975" width="13.42578125" style="1129" customWidth="1"/>
    <col min="7976" max="7976" width="28.140625" style="1129" customWidth="1"/>
    <col min="7977" max="7977" width="11" style="1129" customWidth="1"/>
    <col min="7978" max="7978" width="14.42578125" style="1129" customWidth="1"/>
    <col min="7979" max="7979" width="4.140625" style="1129" customWidth="1"/>
    <col min="7980" max="7981" width="11" style="1129" customWidth="1"/>
    <col min="7982" max="7982" width="14.42578125" style="1129" customWidth="1"/>
    <col min="7983" max="7983" width="4.140625" style="1129" customWidth="1"/>
    <col min="7984" max="7984" width="14.42578125" style="1129" customWidth="1"/>
    <col min="7985" max="8180" width="11" style="1129"/>
    <col min="8181" max="8181" width="33.85546875" style="1129" customWidth="1"/>
    <col min="8182" max="8182" width="10" style="1129" customWidth="1"/>
    <col min="8183" max="8183" width="8.85546875" style="1129" customWidth="1"/>
    <col min="8184" max="8184" width="6.85546875" style="1129" customWidth="1"/>
    <col min="8185" max="8185" width="5.42578125" style="1129" customWidth="1"/>
    <col min="8186" max="8187" width="7.5703125" style="1129" customWidth="1"/>
    <col min="8188" max="8188" width="30.140625" style="1129" customWidth="1"/>
    <col min="8189" max="8189" width="2.5703125" style="1129" customWidth="1"/>
    <col min="8190" max="8190" width="19.42578125" style="1129" customWidth="1"/>
    <col min="8191" max="8195" width="9.42578125" style="1129" customWidth="1"/>
    <col min="8196" max="8196" width="32.5703125" style="1129" customWidth="1"/>
    <col min="8197" max="8211" width="11" style="1129" customWidth="1"/>
    <col min="8212" max="8212" width="37.42578125" style="1129" customWidth="1"/>
    <col min="8213" max="8214" width="11" style="1129" customWidth="1"/>
    <col min="8215" max="8224" width="9.85546875" style="1129" customWidth="1"/>
    <col min="8225" max="8228" width="11" style="1129" customWidth="1"/>
    <col min="8229" max="8229" width="14.42578125" style="1129" customWidth="1"/>
    <col min="8230" max="8230" width="4.140625" style="1129" customWidth="1"/>
    <col min="8231" max="8231" width="13.42578125" style="1129" customWidth="1"/>
    <col min="8232" max="8232" width="28.140625" style="1129" customWidth="1"/>
    <col min="8233" max="8233" width="11" style="1129" customWidth="1"/>
    <col min="8234" max="8234" width="14.42578125" style="1129" customWidth="1"/>
    <col min="8235" max="8235" width="4.140625" style="1129" customWidth="1"/>
    <col min="8236" max="8237" width="11" style="1129" customWidth="1"/>
    <col min="8238" max="8238" width="14.42578125" style="1129" customWidth="1"/>
    <col min="8239" max="8239" width="4.140625" style="1129" customWidth="1"/>
    <col min="8240" max="8240" width="14.42578125" style="1129" customWidth="1"/>
    <col min="8241" max="8436" width="11" style="1129"/>
    <col min="8437" max="8437" width="33.85546875" style="1129" customWidth="1"/>
    <col min="8438" max="8438" width="10" style="1129" customWidth="1"/>
    <col min="8439" max="8439" width="8.85546875" style="1129" customWidth="1"/>
    <col min="8440" max="8440" width="6.85546875" style="1129" customWidth="1"/>
    <col min="8441" max="8441" width="5.42578125" style="1129" customWidth="1"/>
    <col min="8442" max="8443" width="7.5703125" style="1129" customWidth="1"/>
    <col min="8444" max="8444" width="30.140625" style="1129" customWidth="1"/>
    <col min="8445" max="8445" width="2.5703125" style="1129" customWidth="1"/>
    <col min="8446" max="8446" width="19.42578125" style="1129" customWidth="1"/>
    <col min="8447" max="8451" width="9.42578125" style="1129" customWidth="1"/>
    <col min="8452" max="8452" width="32.5703125" style="1129" customWidth="1"/>
    <col min="8453" max="8467" width="11" style="1129" customWidth="1"/>
    <col min="8468" max="8468" width="37.42578125" style="1129" customWidth="1"/>
    <col min="8469" max="8470" width="11" style="1129" customWidth="1"/>
    <col min="8471" max="8480" width="9.85546875" style="1129" customWidth="1"/>
    <col min="8481" max="8484" width="11" style="1129" customWidth="1"/>
    <col min="8485" max="8485" width="14.42578125" style="1129" customWidth="1"/>
    <col min="8486" max="8486" width="4.140625" style="1129" customWidth="1"/>
    <col min="8487" max="8487" width="13.42578125" style="1129" customWidth="1"/>
    <col min="8488" max="8488" width="28.140625" style="1129" customWidth="1"/>
    <col min="8489" max="8489" width="11" style="1129" customWidth="1"/>
    <col min="8490" max="8490" width="14.42578125" style="1129" customWidth="1"/>
    <col min="8491" max="8491" width="4.140625" style="1129" customWidth="1"/>
    <col min="8492" max="8493" width="11" style="1129" customWidth="1"/>
    <col min="8494" max="8494" width="14.42578125" style="1129" customWidth="1"/>
    <col min="8495" max="8495" width="4.140625" style="1129" customWidth="1"/>
    <col min="8496" max="8496" width="14.42578125" style="1129" customWidth="1"/>
    <col min="8497" max="8692" width="11" style="1129"/>
    <col min="8693" max="8693" width="33.85546875" style="1129" customWidth="1"/>
    <col min="8694" max="8694" width="10" style="1129" customWidth="1"/>
    <col min="8695" max="8695" width="8.85546875" style="1129" customWidth="1"/>
    <col min="8696" max="8696" width="6.85546875" style="1129" customWidth="1"/>
    <col min="8697" max="8697" width="5.42578125" style="1129" customWidth="1"/>
    <col min="8698" max="8699" width="7.5703125" style="1129" customWidth="1"/>
    <col min="8700" max="8700" width="30.140625" style="1129" customWidth="1"/>
    <col min="8701" max="8701" width="2.5703125" style="1129" customWidth="1"/>
    <col min="8702" max="8702" width="19.42578125" style="1129" customWidth="1"/>
    <col min="8703" max="8707" width="9.42578125" style="1129" customWidth="1"/>
    <col min="8708" max="8708" width="32.5703125" style="1129" customWidth="1"/>
    <col min="8709" max="8723" width="11" style="1129" customWidth="1"/>
    <col min="8724" max="8724" width="37.42578125" style="1129" customWidth="1"/>
    <col min="8725" max="8726" width="11" style="1129" customWidth="1"/>
    <col min="8727" max="8736" width="9.85546875" style="1129" customWidth="1"/>
    <col min="8737" max="8740" width="11" style="1129" customWidth="1"/>
    <col min="8741" max="8741" width="14.42578125" style="1129" customWidth="1"/>
    <col min="8742" max="8742" width="4.140625" style="1129" customWidth="1"/>
    <col min="8743" max="8743" width="13.42578125" style="1129" customWidth="1"/>
    <col min="8744" max="8744" width="28.140625" style="1129" customWidth="1"/>
    <col min="8745" max="8745" width="11" style="1129" customWidth="1"/>
    <col min="8746" max="8746" width="14.42578125" style="1129" customWidth="1"/>
    <col min="8747" max="8747" width="4.140625" style="1129" customWidth="1"/>
    <col min="8748" max="8749" width="11" style="1129" customWidth="1"/>
    <col min="8750" max="8750" width="14.42578125" style="1129" customWidth="1"/>
    <col min="8751" max="8751" width="4.140625" style="1129" customWidth="1"/>
    <col min="8752" max="8752" width="14.42578125" style="1129" customWidth="1"/>
    <col min="8753" max="8948" width="11" style="1129"/>
    <col min="8949" max="8949" width="33.85546875" style="1129" customWidth="1"/>
    <col min="8950" max="8950" width="10" style="1129" customWidth="1"/>
    <col min="8951" max="8951" width="8.85546875" style="1129" customWidth="1"/>
    <col min="8952" max="8952" width="6.85546875" style="1129" customWidth="1"/>
    <col min="8953" max="8953" width="5.42578125" style="1129" customWidth="1"/>
    <col min="8954" max="8955" width="7.5703125" style="1129" customWidth="1"/>
    <col min="8956" max="8956" width="30.140625" style="1129" customWidth="1"/>
    <col min="8957" max="8957" width="2.5703125" style="1129" customWidth="1"/>
    <col min="8958" max="8958" width="19.42578125" style="1129" customWidth="1"/>
    <col min="8959" max="8963" width="9.42578125" style="1129" customWidth="1"/>
    <col min="8964" max="8964" width="32.5703125" style="1129" customWidth="1"/>
    <col min="8965" max="8979" width="11" style="1129" customWidth="1"/>
    <col min="8980" max="8980" width="37.42578125" style="1129" customWidth="1"/>
    <col min="8981" max="8982" width="11" style="1129" customWidth="1"/>
    <col min="8983" max="8992" width="9.85546875" style="1129" customWidth="1"/>
    <col min="8993" max="8996" width="11" style="1129" customWidth="1"/>
    <col min="8997" max="8997" width="14.42578125" style="1129" customWidth="1"/>
    <col min="8998" max="8998" width="4.140625" style="1129" customWidth="1"/>
    <col min="8999" max="8999" width="13.42578125" style="1129" customWidth="1"/>
    <col min="9000" max="9000" width="28.140625" style="1129" customWidth="1"/>
    <col min="9001" max="9001" width="11" style="1129" customWidth="1"/>
    <col min="9002" max="9002" width="14.42578125" style="1129" customWidth="1"/>
    <col min="9003" max="9003" width="4.140625" style="1129" customWidth="1"/>
    <col min="9004" max="9005" width="11" style="1129" customWidth="1"/>
    <col min="9006" max="9006" width="14.42578125" style="1129" customWidth="1"/>
    <col min="9007" max="9007" width="4.140625" style="1129" customWidth="1"/>
    <col min="9008" max="9008" width="14.42578125" style="1129" customWidth="1"/>
    <col min="9009" max="9204" width="11" style="1129"/>
    <col min="9205" max="9205" width="33.85546875" style="1129" customWidth="1"/>
    <col min="9206" max="9206" width="10" style="1129" customWidth="1"/>
    <col min="9207" max="9207" width="8.85546875" style="1129" customWidth="1"/>
    <col min="9208" max="9208" width="6.85546875" style="1129" customWidth="1"/>
    <col min="9209" max="9209" width="5.42578125" style="1129" customWidth="1"/>
    <col min="9210" max="9211" width="7.5703125" style="1129" customWidth="1"/>
    <col min="9212" max="9212" width="30.140625" style="1129" customWidth="1"/>
    <col min="9213" max="9213" width="2.5703125" style="1129" customWidth="1"/>
    <col min="9214" max="9214" width="19.42578125" style="1129" customWidth="1"/>
    <col min="9215" max="9219" width="9.42578125" style="1129" customWidth="1"/>
    <col min="9220" max="9220" width="32.5703125" style="1129" customWidth="1"/>
    <col min="9221" max="9235" width="11" style="1129" customWidth="1"/>
    <col min="9236" max="9236" width="37.42578125" style="1129" customWidth="1"/>
    <col min="9237" max="9238" width="11" style="1129" customWidth="1"/>
    <col min="9239" max="9248" width="9.85546875" style="1129" customWidth="1"/>
    <col min="9249" max="9252" width="11" style="1129" customWidth="1"/>
    <col min="9253" max="9253" width="14.42578125" style="1129" customWidth="1"/>
    <col min="9254" max="9254" width="4.140625" style="1129" customWidth="1"/>
    <col min="9255" max="9255" width="13.42578125" style="1129" customWidth="1"/>
    <col min="9256" max="9256" width="28.140625" style="1129" customWidth="1"/>
    <col min="9257" max="9257" width="11" style="1129" customWidth="1"/>
    <col min="9258" max="9258" width="14.42578125" style="1129" customWidth="1"/>
    <col min="9259" max="9259" width="4.140625" style="1129" customWidth="1"/>
    <col min="9260" max="9261" width="11" style="1129" customWidth="1"/>
    <col min="9262" max="9262" width="14.42578125" style="1129" customWidth="1"/>
    <col min="9263" max="9263" width="4.140625" style="1129" customWidth="1"/>
    <col min="9264" max="9264" width="14.42578125" style="1129" customWidth="1"/>
    <col min="9265" max="9460" width="11" style="1129"/>
    <col min="9461" max="9461" width="33.85546875" style="1129" customWidth="1"/>
    <col min="9462" max="9462" width="10" style="1129" customWidth="1"/>
    <col min="9463" max="9463" width="8.85546875" style="1129" customWidth="1"/>
    <col min="9464" max="9464" width="6.85546875" style="1129" customWidth="1"/>
    <col min="9465" max="9465" width="5.42578125" style="1129" customWidth="1"/>
    <col min="9466" max="9467" width="7.5703125" style="1129" customWidth="1"/>
    <col min="9468" max="9468" width="30.140625" style="1129" customWidth="1"/>
    <col min="9469" max="9469" width="2.5703125" style="1129" customWidth="1"/>
    <col min="9470" max="9470" width="19.42578125" style="1129" customWidth="1"/>
    <col min="9471" max="9475" width="9.42578125" style="1129" customWidth="1"/>
    <col min="9476" max="9476" width="32.5703125" style="1129" customWidth="1"/>
    <col min="9477" max="9491" width="11" style="1129" customWidth="1"/>
    <col min="9492" max="9492" width="37.42578125" style="1129" customWidth="1"/>
    <col min="9493" max="9494" width="11" style="1129" customWidth="1"/>
    <col min="9495" max="9504" width="9.85546875" style="1129" customWidth="1"/>
    <col min="9505" max="9508" width="11" style="1129" customWidth="1"/>
    <col min="9509" max="9509" width="14.42578125" style="1129" customWidth="1"/>
    <col min="9510" max="9510" width="4.140625" style="1129" customWidth="1"/>
    <col min="9511" max="9511" width="13.42578125" style="1129" customWidth="1"/>
    <col min="9512" max="9512" width="28.140625" style="1129" customWidth="1"/>
    <col min="9513" max="9513" width="11" style="1129" customWidth="1"/>
    <col min="9514" max="9514" width="14.42578125" style="1129" customWidth="1"/>
    <col min="9515" max="9515" width="4.140625" style="1129" customWidth="1"/>
    <col min="9516" max="9517" width="11" style="1129" customWidth="1"/>
    <col min="9518" max="9518" width="14.42578125" style="1129" customWidth="1"/>
    <col min="9519" max="9519" width="4.140625" style="1129" customWidth="1"/>
    <col min="9520" max="9520" width="14.42578125" style="1129" customWidth="1"/>
    <col min="9521" max="9716" width="11" style="1129"/>
    <col min="9717" max="9717" width="33.85546875" style="1129" customWidth="1"/>
    <col min="9718" max="9718" width="10" style="1129" customWidth="1"/>
    <col min="9719" max="9719" width="8.85546875" style="1129" customWidth="1"/>
    <col min="9720" max="9720" width="6.85546875" style="1129" customWidth="1"/>
    <col min="9721" max="9721" width="5.42578125" style="1129" customWidth="1"/>
    <col min="9722" max="9723" width="7.5703125" style="1129" customWidth="1"/>
    <col min="9724" max="9724" width="30.140625" style="1129" customWidth="1"/>
    <col min="9725" max="9725" width="2.5703125" style="1129" customWidth="1"/>
    <col min="9726" max="9726" width="19.42578125" style="1129" customWidth="1"/>
    <col min="9727" max="9731" width="9.42578125" style="1129" customWidth="1"/>
    <col min="9732" max="9732" width="32.5703125" style="1129" customWidth="1"/>
    <col min="9733" max="9747" width="11" style="1129" customWidth="1"/>
    <col min="9748" max="9748" width="37.42578125" style="1129" customWidth="1"/>
    <col min="9749" max="9750" width="11" style="1129" customWidth="1"/>
    <col min="9751" max="9760" width="9.85546875" style="1129" customWidth="1"/>
    <col min="9761" max="9764" width="11" style="1129" customWidth="1"/>
    <col min="9765" max="9765" width="14.42578125" style="1129" customWidth="1"/>
    <col min="9766" max="9766" width="4.140625" style="1129" customWidth="1"/>
    <col min="9767" max="9767" width="13.42578125" style="1129" customWidth="1"/>
    <col min="9768" max="9768" width="28.140625" style="1129" customWidth="1"/>
    <col min="9769" max="9769" width="11" style="1129" customWidth="1"/>
    <col min="9770" max="9770" width="14.42578125" style="1129" customWidth="1"/>
    <col min="9771" max="9771" width="4.140625" style="1129" customWidth="1"/>
    <col min="9772" max="9773" width="11" style="1129" customWidth="1"/>
    <col min="9774" max="9774" width="14.42578125" style="1129" customWidth="1"/>
    <col min="9775" max="9775" width="4.140625" style="1129" customWidth="1"/>
    <col min="9776" max="9776" width="14.42578125" style="1129" customWidth="1"/>
    <col min="9777" max="9972" width="11" style="1129"/>
    <col min="9973" max="9973" width="33.85546875" style="1129" customWidth="1"/>
    <col min="9974" max="9974" width="10" style="1129" customWidth="1"/>
    <col min="9975" max="9975" width="8.85546875" style="1129" customWidth="1"/>
    <col min="9976" max="9976" width="6.85546875" style="1129" customWidth="1"/>
    <col min="9977" max="9977" width="5.42578125" style="1129" customWidth="1"/>
    <col min="9978" max="9979" width="7.5703125" style="1129" customWidth="1"/>
    <col min="9980" max="9980" width="30.140625" style="1129" customWidth="1"/>
    <col min="9981" max="9981" width="2.5703125" style="1129" customWidth="1"/>
    <col min="9982" max="9982" width="19.42578125" style="1129" customWidth="1"/>
    <col min="9983" max="9987" width="9.42578125" style="1129" customWidth="1"/>
    <col min="9988" max="9988" width="32.5703125" style="1129" customWidth="1"/>
    <col min="9989" max="10003" width="11" style="1129" customWidth="1"/>
    <col min="10004" max="10004" width="37.42578125" style="1129" customWidth="1"/>
    <col min="10005" max="10006" width="11" style="1129" customWidth="1"/>
    <col min="10007" max="10016" width="9.85546875" style="1129" customWidth="1"/>
    <col min="10017" max="10020" width="11" style="1129" customWidth="1"/>
    <col min="10021" max="10021" width="14.42578125" style="1129" customWidth="1"/>
    <col min="10022" max="10022" width="4.140625" style="1129" customWidth="1"/>
    <col min="10023" max="10023" width="13.42578125" style="1129" customWidth="1"/>
    <col min="10024" max="10024" width="28.140625" style="1129" customWidth="1"/>
    <col min="10025" max="10025" width="11" style="1129" customWidth="1"/>
    <col min="10026" max="10026" width="14.42578125" style="1129" customWidth="1"/>
    <col min="10027" max="10027" width="4.140625" style="1129" customWidth="1"/>
    <col min="10028" max="10029" width="11" style="1129" customWidth="1"/>
    <col min="10030" max="10030" width="14.42578125" style="1129" customWidth="1"/>
    <col min="10031" max="10031" width="4.140625" style="1129" customWidth="1"/>
    <col min="10032" max="10032" width="14.42578125" style="1129" customWidth="1"/>
    <col min="10033" max="10228" width="11" style="1129"/>
    <col min="10229" max="10229" width="33.85546875" style="1129" customWidth="1"/>
    <col min="10230" max="10230" width="10" style="1129" customWidth="1"/>
    <col min="10231" max="10231" width="8.85546875" style="1129" customWidth="1"/>
    <col min="10232" max="10232" width="6.85546875" style="1129" customWidth="1"/>
    <col min="10233" max="10233" width="5.42578125" style="1129" customWidth="1"/>
    <col min="10234" max="10235" width="7.5703125" style="1129" customWidth="1"/>
    <col min="10236" max="10236" width="30.140625" style="1129" customWidth="1"/>
    <col min="10237" max="10237" width="2.5703125" style="1129" customWidth="1"/>
    <col min="10238" max="10238" width="19.42578125" style="1129" customWidth="1"/>
    <col min="10239" max="10243" width="9.42578125" style="1129" customWidth="1"/>
    <col min="10244" max="10244" width="32.5703125" style="1129" customWidth="1"/>
    <col min="10245" max="10259" width="11" style="1129" customWidth="1"/>
    <col min="10260" max="10260" width="37.42578125" style="1129" customWidth="1"/>
    <col min="10261" max="10262" width="11" style="1129" customWidth="1"/>
    <col min="10263" max="10272" width="9.85546875" style="1129" customWidth="1"/>
    <col min="10273" max="10276" width="11" style="1129" customWidth="1"/>
    <col min="10277" max="10277" width="14.42578125" style="1129" customWidth="1"/>
    <col min="10278" max="10278" width="4.140625" style="1129" customWidth="1"/>
    <col min="10279" max="10279" width="13.42578125" style="1129" customWidth="1"/>
    <col min="10280" max="10280" width="28.140625" style="1129" customWidth="1"/>
    <col min="10281" max="10281" width="11" style="1129" customWidth="1"/>
    <col min="10282" max="10282" width="14.42578125" style="1129" customWidth="1"/>
    <col min="10283" max="10283" width="4.140625" style="1129" customWidth="1"/>
    <col min="10284" max="10285" width="11" style="1129" customWidth="1"/>
    <col min="10286" max="10286" width="14.42578125" style="1129" customWidth="1"/>
    <col min="10287" max="10287" width="4.140625" style="1129" customWidth="1"/>
    <col min="10288" max="10288" width="14.42578125" style="1129" customWidth="1"/>
    <col min="10289" max="10484" width="11" style="1129"/>
    <col min="10485" max="10485" width="33.85546875" style="1129" customWidth="1"/>
    <col min="10486" max="10486" width="10" style="1129" customWidth="1"/>
    <col min="10487" max="10487" width="8.85546875" style="1129" customWidth="1"/>
    <col min="10488" max="10488" width="6.85546875" style="1129" customWidth="1"/>
    <col min="10489" max="10489" width="5.42578125" style="1129" customWidth="1"/>
    <col min="10490" max="10491" width="7.5703125" style="1129" customWidth="1"/>
    <col min="10492" max="10492" width="30.140625" style="1129" customWidth="1"/>
    <col min="10493" max="10493" width="2.5703125" style="1129" customWidth="1"/>
    <col min="10494" max="10494" width="19.42578125" style="1129" customWidth="1"/>
    <col min="10495" max="10499" width="9.42578125" style="1129" customWidth="1"/>
    <col min="10500" max="10500" width="32.5703125" style="1129" customWidth="1"/>
    <col min="10501" max="10515" width="11" style="1129" customWidth="1"/>
    <col min="10516" max="10516" width="37.42578125" style="1129" customWidth="1"/>
    <col min="10517" max="10518" width="11" style="1129" customWidth="1"/>
    <col min="10519" max="10528" width="9.85546875" style="1129" customWidth="1"/>
    <col min="10529" max="10532" width="11" style="1129" customWidth="1"/>
    <col min="10533" max="10533" width="14.42578125" style="1129" customWidth="1"/>
    <col min="10534" max="10534" width="4.140625" style="1129" customWidth="1"/>
    <col min="10535" max="10535" width="13.42578125" style="1129" customWidth="1"/>
    <col min="10536" max="10536" width="28.140625" style="1129" customWidth="1"/>
    <col min="10537" max="10537" width="11" style="1129" customWidth="1"/>
    <col min="10538" max="10538" width="14.42578125" style="1129" customWidth="1"/>
    <col min="10539" max="10539" width="4.140625" style="1129" customWidth="1"/>
    <col min="10540" max="10541" width="11" style="1129" customWidth="1"/>
    <col min="10542" max="10542" width="14.42578125" style="1129" customWidth="1"/>
    <col min="10543" max="10543" width="4.140625" style="1129" customWidth="1"/>
    <col min="10544" max="10544" width="14.42578125" style="1129" customWidth="1"/>
    <col min="10545" max="10740" width="11" style="1129"/>
    <col min="10741" max="10741" width="33.85546875" style="1129" customWidth="1"/>
    <col min="10742" max="10742" width="10" style="1129" customWidth="1"/>
    <col min="10743" max="10743" width="8.85546875" style="1129" customWidth="1"/>
    <col min="10744" max="10744" width="6.85546875" style="1129" customWidth="1"/>
    <col min="10745" max="10745" width="5.42578125" style="1129" customWidth="1"/>
    <col min="10746" max="10747" width="7.5703125" style="1129" customWidth="1"/>
    <col min="10748" max="10748" width="30.140625" style="1129" customWidth="1"/>
    <col min="10749" max="10749" width="2.5703125" style="1129" customWidth="1"/>
    <col min="10750" max="10750" width="19.42578125" style="1129" customWidth="1"/>
    <col min="10751" max="10755" width="9.42578125" style="1129" customWidth="1"/>
    <col min="10756" max="10756" width="32.5703125" style="1129" customWidth="1"/>
    <col min="10757" max="10771" width="11" style="1129" customWidth="1"/>
    <col min="10772" max="10772" width="37.42578125" style="1129" customWidth="1"/>
    <col min="10773" max="10774" width="11" style="1129" customWidth="1"/>
    <col min="10775" max="10784" width="9.85546875" style="1129" customWidth="1"/>
    <col min="10785" max="10788" width="11" style="1129" customWidth="1"/>
    <col min="10789" max="10789" width="14.42578125" style="1129" customWidth="1"/>
    <col min="10790" max="10790" width="4.140625" style="1129" customWidth="1"/>
    <col min="10791" max="10791" width="13.42578125" style="1129" customWidth="1"/>
    <col min="10792" max="10792" width="28.140625" style="1129" customWidth="1"/>
    <col min="10793" max="10793" width="11" style="1129" customWidth="1"/>
    <col min="10794" max="10794" width="14.42578125" style="1129" customWidth="1"/>
    <col min="10795" max="10795" width="4.140625" style="1129" customWidth="1"/>
    <col min="10796" max="10797" width="11" style="1129" customWidth="1"/>
    <col min="10798" max="10798" width="14.42578125" style="1129" customWidth="1"/>
    <col min="10799" max="10799" width="4.140625" style="1129" customWidth="1"/>
    <col min="10800" max="10800" width="14.42578125" style="1129" customWidth="1"/>
    <col min="10801" max="10996" width="11" style="1129"/>
    <col min="10997" max="10997" width="33.85546875" style="1129" customWidth="1"/>
    <col min="10998" max="10998" width="10" style="1129" customWidth="1"/>
    <col min="10999" max="10999" width="8.85546875" style="1129" customWidth="1"/>
    <col min="11000" max="11000" width="6.85546875" style="1129" customWidth="1"/>
    <col min="11001" max="11001" width="5.42578125" style="1129" customWidth="1"/>
    <col min="11002" max="11003" width="7.5703125" style="1129" customWidth="1"/>
    <col min="11004" max="11004" width="30.140625" style="1129" customWidth="1"/>
    <col min="11005" max="11005" width="2.5703125" style="1129" customWidth="1"/>
    <col min="11006" max="11006" width="19.42578125" style="1129" customWidth="1"/>
    <col min="11007" max="11011" width="9.42578125" style="1129" customWidth="1"/>
    <col min="11012" max="11012" width="32.5703125" style="1129" customWidth="1"/>
    <col min="11013" max="11027" width="11" style="1129" customWidth="1"/>
    <col min="11028" max="11028" width="37.42578125" style="1129" customWidth="1"/>
    <col min="11029" max="11030" width="11" style="1129" customWidth="1"/>
    <col min="11031" max="11040" width="9.85546875" style="1129" customWidth="1"/>
    <col min="11041" max="11044" width="11" style="1129" customWidth="1"/>
    <col min="11045" max="11045" width="14.42578125" style="1129" customWidth="1"/>
    <col min="11046" max="11046" width="4.140625" style="1129" customWidth="1"/>
    <col min="11047" max="11047" width="13.42578125" style="1129" customWidth="1"/>
    <col min="11048" max="11048" width="28.140625" style="1129" customWidth="1"/>
    <col min="11049" max="11049" width="11" style="1129" customWidth="1"/>
    <col min="11050" max="11050" width="14.42578125" style="1129" customWidth="1"/>
    <col min="11051" max="11051" width="4.140625" style="1129" customWidth="1"/>
    <col min="11052" max="11053" width="11" style="1129" customWidth="1"/>
    <col min="11054" max="11054" width="14.42578125" style="1129" customWidth="1"/>
    <col min="11055" max="11055" width="4.140625" style="1129" customWidth="1"/>
    <col min="11056" max="11056" width="14.42578125" style="1129" customWidth="1"/>
    <col min="11057" max="11252" width="11" style="1129"/>
    <col min="11253" max="11253" width="33.85546875" style="1129" customWidth="1"/>
    <col min="11254" max="11254" width="10" style="1129" customWidth="1"/>
    <col min="11255" max="11255" width="8.85546875" style="1129" customWidth="1"/>
    <col min="11256" max="11256" width="6.85546875" style="1129" customWidth="1"/>
    <col min="11257" max="11257" width="5.42578125" style="1129" customWidth="1"/>
    <col min="11258" max="11259" width="7.5703125" style="1129" customWidth="1"/>
    <col min="11260" max="11260" width="30.140625" style="1129" customWidth="1"/>
    <col min="11261" max="11261" width="2.5703125" style="1129" customWidth="1"/>
    <col min="11262" max="11262" width="19.42578125" style="1129" customWidth="1"/>
    <col min="11263" max="11267" width="9.42578125" style="1129" customWidth="1"/>
    <col min="11268" max="11268" width="32.5703125" style="1129" customWidth="1"/>
    <col min="11269" max="11283" width="11" style="1129" customWidth="1"/>
    <col min="11284" max="11284" width="37.42578125" style="1129" customWidth="1"/>
    <col min="11285" max="11286" width="11" style="1129" customWidth="1"/>
    <col min="11287" max="11296" width="9.85546875" style="1129" customWidth="1"/>
    <col min="11297" max="11300" width="11" style="1129" customWidth="1"/>
    <col min="11301" max="11301" width="14.42578125" style="1129" customWidth="1"/>
    <col min="11302" max="11302" width="4.140625" style="1129" customWidth="1"/>
    <col min="11303" max="11303" width="13.42578125" style="1129" customWidth="1"/>
    <col min="11304" max="11304" width="28.140625" style="1129" customWidth="1"/>
    <col min="11305" max="11305" width="11" style="1129" customWidth="1"/>
    <col min="11306" max="11306" width="14.42578125" style="1129" customWidth="1"/>
    <col min="11307" max="11307" width="4.140625" style="1129" customWidth="1"/>
    <col min="11308" max="11309" width="11" style="1129" customWidth="1"/>
    <col min="11310" max="11310" width="14.42578125" style="1129" customWidth="1"/>
    <col min="11311" max="11311" width="4.140625" style="1129" customWidth="1"/>
    <col min="11312" max="11312" width="14.42578125" style="1129" customWidth="1"/>
    <col min="11313" max="11508" width="11" style="1129"/>
    <col min="11509" max="11509" width="33.85546875" style="1129" customWidth="1"/>
    <col min="11510" max="11510" width="10" style="1129" customWidth="1"/>
    <col min="11511" max="11511" width="8.85546875" style="1129" customWidth="1"/>
    <col min="11512" max="11512" width="6.85546875" style="1129" customWidth="1"/>
    <col min="11513" max="11513" width="5.42578125" style="1129" customWidth="1"/>
    <col min="11514" max="11515" width="7.5703125" style="1129" customWidth="1"/>
    <col min="11516" max="11516" width="30.140625" style="1129" customWidth="1"/>
    <col min="11517" max="11517" width="2.5703125" style="1129" customWidth="1"/>
    <col min="11518" max="11518" width="19.42578125" style="1129" customWidth="1"/>
    <col min="11519" max="11523" width="9.42578125" style="1129" customWidth="1"/>
    <col min="11524" max="11524" width="32.5703125" style="1129" customWidth="1"/>
    <col min="11525" max="11539" width="11" style="1129" customWidth="1"/>
    <col min="11540" max="11540" width="37.42578125" style="1129" customWidth="1"/>
    <col min="11541" max="11542" width="11" style="1129" customWidth="1"/>
    <col min="11543" max="11552" width="9.85546875" style="1129" customWidth="1"/>
    <col min="11553" max="11556" width="11" style="1129" customWidth="1"/>
    <col min="11557" max="11557" width="14.42578125" style="1129" customWidth="1"/>
    <col min="11558" max="11558" width="4.140625" style="1129" customWidth="1"/>
    <col min="11559" max="11559" width="13.42578125" style="1129" customWidth="1"/>
    <col min="11560" max="11560" width="28.140625" style="1129" customWidth="1"/>
    <col min="11561" max="11561" width="11" style="1129" customWidth="1"/>
    <col min="11562" max="11562" width="14.42578125" style="1129" customWidth="1"/>
    <col min="11563" max="11563" width="4.140625" style="1129" customWidth="1"/>
    <col min="11564" max="11565" width="11" style="1129" customWidth="1"/>
    <col min="11566" max="11566" width="14.42578125" style="1129" customWidth="1"/>
    <col min="11567" max="11567" width="4.140625" style="1129" customWidth="1"/>
    <col min="11568" max="11568" width="14.42578125" style="1129" customWidth="1"/>
    <col min="11569" max="11764" width="11" style="1129"/>
    <col min="11765" max="11765" width="33.85546875" style="1129" customWidth="1"/>
    <col min="11766" max="11766" width="10" style="1129" customWidth="1"/>
    <col min="11767" max="11767" width="8.85546875" style="1129" customWidth="1"/>
    <col min="11768" max="11768" width="6.85546875" style="1129" customWidth="1"/>
    <col min="11769" max="11769" width="5.42578125" style="1129" customWidth="1"/>
    <col min="11770" max="11771" width="7.5703125" style="1129" customWidth="1"/>
    <col min="11772" max="11772" width="30.140625" style="1129" customWidth="1"/>
    <col min="11773" max="11773" width="2.5703125" style="1129" customWidth="1"/>
    <col min="11774" max="11774" width="19.42578125" style="1129" customWidth="1"/>
    <col min="11775" max="11779" width="9.42578125" style="1129" customWidth="1"/>
    <col min="11780" max="11780" width="32.5703125" style="1129" customWidth="1"/>
    <col min="11781" max="11795" width="11" style="1129" customWidth="1"/>
    <col min="11796" max="11796" width="37.42578125" style="1129" customWidth="1"/>
    <col min="11797" max="11798" width="11" style="1129" customWidth="1"/>
    <col min="11799" max="11808" width="9.85546875" style="1129" customWidth="1"/>
    <col min="11809" max="11812" width="11" style="1129" customWidth="1"/>
    <col min="11813" max="11813" width="14.42578125" style="1129" customWidth="1"/>
    <col min="11814" max="11814" width="4.140625" style="1129" customWidth="1"/>
    <col min="11815" max="11815" width="13.42578125" style="1129" customWidth="1"/>
    <col min="11816" max="11816" width="28.140625" style="1129" customWidth="1"/>
    <col min="11817" max="11817" width="11" style="1129" customWidth="1"/>
    <col min="11818" max="11818" width="14.42578125" style="1129" customWidth="1"/>
    <col min="11819" max="11819" width="4.140625" style="1129" customWidth="1"/>
    <col min="11820" max="11821" width="11" style="1129" customWidth="1"/>
    <col min="11822" max="11822" width="14.42578125" style="1129" customWidth="1"/>
    <col min="11823" max="11823" width="4.140625" style="1129" customWidth="1"/>
    <col min="11824" max="11824" width="14.42578125" style="1129" customWidth="1"/>
    <col min="11825" max="12020" width="11" style="1129"/>
    <col min="12021" max="12021" width="33.85546875" style="1129" customWidth="1"/>
    <col min="12022" max="12022" width="10" style="1129" customWidth="1"/>
    <col min="12023" max="12023" width="8.85546875" style="1129" customWidth="1"/>
    <col min="12024" max="12024" width="6.85546875" style="1129" customWidth="1"/>
    <col min="12025" max="12025" width="5.42578125" style="1129" customWidth="1"/>
    <col min="12026" max="12027" width="7.5703125" style="1129" customWidth="1"/>
    <col min="12028" max="12028" width="30.140625" style="1129" customWidth="1"/>
    <col min="12029" max="12029" width="2.5703125" style="1129" customWidth="1"/>
    <col min="12030" max="12030" width="19.42578125" style="1129" customWidth="1"/>
    <col min="12031" max="12035" width="9.42578125" style="1129" customWidth="1"/>
    <col min="12036" max="12036" width="32.5703125" style="1129" customWidth="1"/>
    <col min="12037" max="12051" width="11" style="1129" customWidth="1"/>
    <col min="12052" max="12052" width="37.42578125" style="1129" customWidth="1"/>
    <col min="12053" max="12054" width="11" style="1129" customWidth="1"/>
    <col min="12055" max="12064" width="9.85546875" style="1129" customWidth="1"/>
    <col min="12065" max="12068" width="11" style="1129" customWidth="1"/>
    <col min="12069" max="12069" width="14.42578125" style="1129" customWidth="1"/>
    <col min="12070" max="12070" width="4.140625" style="1129" customWidth="1"/>
    <col min="12071" max="12071" width="13.42578125" style="1129" customWidth="1"/>
    <col min="12072" max="12072" width="28.140625" style="1129" customWidth="1"/>
    <col min="12073" max="12073" width="11" style="1129" customWidth="1"/>
    <col min="12074" max="12074" width="14.42578125" style="1129" customWidth="1"/>
    <col min="12075" max="12075" width="4.140625" style="1129" customWidth="1"/>
    <col min="12076" max="12077" width="11" style="1129" customWidth="1"/>
    <col min="12078" max="12078" width="14.42578125" style="1129" customWidth="1"/>
    <col min="12079" max="12079" width="4.140625" style="1129" customWidth="1"/>
    <col min="12080" max="12080" width="14.42578125" style="1129" customWidth="1"/>
    <col min="12081" max="12276" width="11" style="1129"/>
    <col min="12277" max="12277" width="33.85546875" style="1129" customWidth="1"/>
    <col min="12278" max="12278" width="10" style="1129" customWidth="1"/>
    <col min="12279" max="12279" width="8.85546875" style="1129" customWidth="1"/>
    <col min="12280" max="12280" width="6.85546875" style="1129" customWidth="1"/>
    <col min="12281" max="12281" width="5.42578125" style="1129" customWidth="1"/>
    <col min="12282" max="12283" width="7.5703125" style="1129" customWidth="1"/>
    <col min="12284" max="12284" width="30.140625" style="1129" customWidth="1"/>
    <col min="12285" max="12285" width="2.5703125" style="1129" customWidth="1"/>
    <col min="12286" max="12286" width="19.42578125" style="1129" customWidth="1"/>
    <col min="12287" max="12291" width="9.42578125" style="1129" customWidth="1"/>
    <col min="12292" max="12292" width="32.5703125" style="1129" customWidth="1"/>
    <col min="12293" max="12307" width="11" style="1129" customWidth="1"/>
    <col min="12308" max="12308" width="37.42578125" style="1129" customWidth="1"/>
    <col min="12309" max="12310" width="11" style="1129" customWidth="1"/>
    <col min="12311" max="12320" width="9.85546875" style="1129" customWidth="1"/>
    <col min="12321" max="12324" width="11" style="1129" customWidth="1"/>
    <col min="12325" max="12325" width="14.42578125" style="1129" customWidth="1"/>
    <col min="12326" max="12326" width="4.140625" style="1129" customWidth="1"/>
    <col min="12327" max="12327" width="13.42578125" style="1129" customWidth="1"/>
    <col min="12328" max="12328" width="28.140625" style="1129" customWidth="1"/>
    <col min="12329" max="12329" width="11" style="1129" customWidth="1"/>
    <col min="12330" max="12330" width="14.42578125" style="1129" customWidth="1"/>
    <col min="12331" max="12331" width="4.140625" style="1129" customWidth="1"/>
    <col min="12332" max="12333" width="11" style="1129" customWidth="1"/>
    <col min="12334" max="12334" width="14.42578125" style="1129" customWidth="1"/>
    <col min="12335" max="12335" width="4.140625" style="1129" customWidth="1"/>
    <col min="12336" max="12336" width="14.42578125" style="1129" customWidth="1"/>
    <col min="12337" max="12532" width="11" style="1129"/>
    <col min="12533" max="12533" width="33.85546875" style="1129" customWidth="1"/>
    <col min="12534" max="12534" width="10" style="1129" customWidth="1"/>
    <col min="12535" max="12535" width="8.85546875" style="1129" customWidth="1"/>
    <col min="12536" max="12536" width="6.85546875" style="1129" customWidth="1"/>
    <col min="12537" max="12537" width="5.42578125" style="1129" customWidth="1"/>
    <col min="12538" max="12539" width="7.5703125" style="1129" customWidth="1"/>
    <col min="12540" max="12540" width="30.140625" style="1129" customWidth="1"/>
    <col min="12541" max="12541" width="2.5703125" style="1129" customWidth="1"/>
    <col min="12542" max="12542" width="19.42578125" style="1129" customWidth="1"/>
    <col min="12543" max="12547" width="9.42578125" style="1129" customWidth="1"/>
    <col min="12548" max="12548" width="32.5703125" style="1129" customWidth="1"/>
    <col min="12549" max="12563" width="11" style="1129" customWidth="1"/>
    <col min="12564" max="12564" width="37.42578125" style="1129" customWidth="1"/>
    <col min="12565" max="12566" width="11" style="1129" customWidth="1"/>
    <col min="12567" max="12576" width="9.85546875" style="1129" customWidth="1"/>
    <col min="12577" max="12580" width="11" style="1129" customWidth="1"/>
    <col min="12581" max="12581" width="14.42578125" style="1129" customWidth="1"/>
    <col min="12582" max="12582" width="4.140625" style="1129" customWidth="1"/>
    <col min="12583" max="12583" width="13.42578125" style="1129" customWidth="1"/>
    <col min="12584" max="12584" width="28.140625" style="1129" customWidth="1"/>
    <col min="12585" max="12585" width="11" style="1129" customWidth="1"/>
    <col min="12586" max="12586" width="14.42578125" style="1129" customWidth="1"/>
    <col min="12587" max="12587" width="4.140625" style="1129" customWidth="1"/>
    <col min="12588" max="12589" width="11" style="1129" customWidth="1"/>
    <col min="12590" max="12590" width="14.42578125" style="1129" customWidth="1"/>
    <col min="12591" max="12591" width="4.140625" style="1129" customWidth="1"/>
    <col min="12592" max="12592" width="14.42578125" style="1129" customWidth="1"/>
    <col min="12593" max="12788" width="11" style="1129"/>
    <col min="12789" max="12789" width="33.85546875" style="1129" customWidth="1"/>
    <col min="12790" max="12790" width="10" style="1129" customWidth="1"/>
    <col min="12791" max="12791" width="8.85546875" style="1129" customWidth="1"/>
    <col min="12792" max="12792" width="6.85546875" style="1129" customWidth="1"/>
    <col min="12793" max="12793" width="5.42578125" style="1129" customWidth="1"/>
    <col min="12794" max="12795" width="7.5703125" style="1129" customWidth="1"/>
    <col min="12796" max="12796" width="30.140625" style="1129" customWidth="1"/>
    <col min="12797" max="12797" width="2.5703125" style="1129" customWidth="1"/>
    <col min="12798" max="12798" width="19.42578125" style="1129" customWidth="1"/>
    <col min="12799" max="12803" width="9.42578125" style="1129" customWidth="1"/>
    <col min="12804" max="12804" width="32.5703125" style="1129" customWidth="1"/>
    <col min="12805" max="12819" width="11" style="1129" customWidth="1"/>
    <col min="12820" max="12820" width="37.42578125" style="1129" customWidth="1"/>
    <col min="12821" max="12822" width="11" style="1129" customWidth="1"/>
    <col min="12823" max="12832" width="9.85546875" style="1129" customWidth="1"/>
    <col min="12833" max="12836" width="11" style="1129" customWidth="1"/>
    <col min="12837" max="12837" width="14.42578125" style="1129" customWidth="1"/>
    <col min="12838" max="12838" width="4.140625" style="1129" customWidth="1"/>
    <col min="12839" max="12839" width="13.42578125" style="1129" customWidth="1"/>
    <col min="12840" max="12840" width="28.140625" style="1129" customWidth="1"/>
    <col min="12841" max="12841" width="11" style="1129" customWidth="1"/>
    <col min="12842" max="12842" width="14.42578125" style="1129" customWidth="1"/>
    <col min="12843" max="12843" width="4.140625" style="1129" customWidth="1"/>
    <col min="12844" max="12845" width="11" style="1129" customWidth="1"/>
    <col min="12846" max="12846" width="14.42578125" style="1129" customWidth="1"/>
    <col min="12847" max="12847" width="4.140625" style="1129" customWidth="1"/>
    <col min="12848" max="12848" width="14.42578125" style="1129" customWidth="1"/>
    <col min="12849" max="13044" width="11" style="1129"/>
    <col min="13045" max="13045" width="33.85546875" style="1129" customWidth="1"/>
    <col min="13046" max="13046" width="10" style="1129" customWidth="1"/>
    <col min="13047" max="13047" width="8.85546875" style="1129" customWidth="1"/>
    <col min="13048" max="13048" width="6.85546875" style="1129" customWidth="1"/>
    <col min="13049" max="13049" width="5.42578125" style="1129" customWidth="1"/>
    <col min="13050" max="13051" width="7.5703125" style="1129" customWidth="1"/>
    <col min="13052" max="13052" width="30.140625" style="1129" customWidth="1"/>
    <col min="13053" max="13053" width="2.5703125" style="1129" customWidth="1"/>
    <col min="13054" max="13054" width="19.42578125" style="1129" customWidth="1"/>
    <col min="13055" max="13059" width="9.42578125" style="1129" customWidth="1"/>
    <col min="13060" max="13060" width="32.5703125" style="1129" customWidth="1"/>
    <col min="13061" max="13075" width="11" style="1129" customWidth="1"/>
    <col min="13076" max="13076" width="37.42578125" style="1129" customWidth="1"/>
    <col min="13077" max="13078" width="11" style="1129" customWidth="1"/>
    <col min="13079" max="13088" width="9.85546875" style="1129" customWidth="1"/>
    <col min="13089" max="13092" width="11" style="1129" customWidth="1"/>
    <col min="13093" max="13093" width="14.42578125" style="1129" customWidth="1"/>
    <col min="13094" max="13094" width="4.140625" style="1129" customWidth="1"/>
    <col min="13095" max="13095" width="13.42578125" style="1129" customWidth="1"/>
    <col min="13096" max="13096" width="28.140625" style="1129" customWidth="1"/>
    <col min="13097" max="13097" width="11" style="1129" customWidth="1"/>
    <col min="13098" max="13098" width="14.42578125" style="1129" customWidth="1"/>
    <col min="13099" max="13099" width="4.140625" style="1129" customWidth="1"/>
    <col min="13100" max="13101" width="11" style="1129" customWidth="1"/>
    <col min="13102" max="13102" width="14.42578125" style="1129" customWidth="1"/>
    <col min="13103" max="13103" width="4.140625" style="1129" customWidth="1"/>
    <col min="13104" max="13104" width="14.42578125" style="1129" customWidth="1"/>
    <col min="13105" max="13300" width="11" style="1129"/>
    <col min="13301" max="13301" width="33.85546875" style="1129" customWidth="1"/>
    <col min="13302" max="13302" width="10" style="1129" customWidth="1"/>
    <col min="13303" max="13303" width="8.85546875" style="1129" customWidth="1"/>
    <col min="13304" max="13304" width="6.85546875" style="1129" customWidth="1"/>
    <col min="13305" max="13305" width="5.42578125" style="1129" customWidth="1"/>
    <col min="13306" max="13307" width="7.5703125" style="1129" customWidth="1"/>
    <col min="13308" max="13308" width="30.140625" style="1129" customWidth="1"/>
    <col min="13309" max="13309" width="2.5703125" style="1129" customWidth="1"/>
    <col min="13310" max="13310" width="19.42578125" style="1129" customWidth="1"/>
    <col min="13311" max="13315" width="9.42578125" style="1129" customWidth="1"/>
    <col min="13316" max="13316" width="32.5703125" style="1129" customWidth="1"/>
    <col min="13317" max="13331" width="11" style="1129" customWidth="1"/>
    <col min="13332" max="13332" width="37.42578125" style="1129" customWidth="1"/>
    <col min="13333" max="13334" width="11" style="1129" customWidth="1"/>
    <col min="13335" max="13344" width="9.85546875" style="1129" customWidth="1"/>
    <col min="13345" max="13348" width="11" style="1129" customWidth="1"/>
    <col min="13349" max="13349" width="14.42578125" style="1129" customWidth="1"/>
    <col min="13350" max="13350" width="4.140625" style="1129" customWidth="1"/>
    <col min="13351" max="13351" width="13.42578125" style="1129" customWidth="1"/>
    <col min="13352" max="13352" width="28.140625" style="1129" customWidth="1"/>
    <col min="13353" max="13353" width="11" style="1129" customWidth="1"/>
    <col min="13354" max="13354" width="14.42578125" style="1129" customWidth="1"/>
    <col min="13355" max="13355" width="4.140625" style="1129" customWidth="1"/>
    <col min="13356" max="13357" width="11" style="1129" customWidth="1"/>
    <col min="13358" max="13358" width="14.42578125" style="1129" customWidth="1"/>
    <col min="13359" max="13359" width="4.140625" style="1129" customWidth="1"/>
    <col min="13360" max="13360" width="14.42578125" style="1129" customWidth="1"/>
    <col min="13361" max="13556" width="11" style="1129"/>
    <col min="13557" max="13557" width="33.85546875" style="1129" customWidth="1"/>
    <col min="13558" max="13558" width="10" style="1129" customWidth="1"/>
    <col min="13559" max="13559" width="8.85546875" style="1129" customWidth="1"/>
    <col min="13560" max="13560" width="6.85546875" style="1129" customWidth="1"/>
    <col min="13561" max="13561" width="5.42578125" style="1129" customWidth="1"/>
    <col min="13562" max="13563" width="7.5703125" style="1129" customWidth="1"/>
    <col min="13564" max="13564" width="30.140625" style="1129" customWidth="1"/>
    <col min="13565" max="13565" width="2.5703125" style="1129" customWidth="1"/>
    <col min="13566" max="13566" width="19.42578125" style="1129" customWidth="1"/>
    <col min="13567" max="13571" width="9.42578125" style="1129" customWidth="1"/>
    <col min="13572" max="13572" width="32.5703125" style="1129" customWidth="1"/>
    <col min="13573" max="13587" width="11" style="1129" customWidth="1"/>
    <col min="13588" max="13588" width="37.42578125" style="1129" customWidth="1"/>
    <col min="13589" max="13590" width="11" style="1129" customWidth="1"/>
    <col min="13591" max="13600" width="9.85546875" style="1129" customWidth="1"/>
    <col min="13601" max="13604" width="11" style="1129" customWidth="1"/>
    <col min="13605" max="13605" width="14.42578125" style="1129" customWidth="1"/>
    <col min="13606" max="13606" width="4.140625" style="1129" customWidth="1"/>
    <col min="13607" max="13607" width="13.42578125" style="1129" customWidth="1"/>
    <col min="13608" max="13608" width="28.140625" style="1129" customWidth="1"/>
    <col min="13609" max="13609" width="11" style="1129" customWidth="1"/>
    <col min="13610" max="13610" width="14.42578125" style="1129" customWidth="1"/>
    <col min="13611" max="13611" width="4.140625" style="1129" customWidth="1"/>
    <col min="13612" max="13613" width="11" style="1129" customWidth="1"/>
    <col min="13614" max="13614" width="14.42578125" style="1129" customWidth="1"/>
    <col min="13615" max="13615" width="4.140625" style="1129" customWidth="1"/>
    <col min="13616" max="13616" width="14.42578125" style="1129" customWidth="1"/>
    <col min="13617" max="13812" width="11" style="1129"/>
    <col min="13813" max="13813" width="33.85546875" style="1129" customWidth="1"/>
    <col min="13814" max="13814" width="10" style="1129" customWidth="1"/>
    <col min="13815" max="13815" width="8.85546875" style="1129" customWidth="1"/>
    <col min="13816" max="13816" width="6.85546875" style="1129" customWidth="1"/>
    <col min="13817" max="13817" width="5.42578125" style="1129" customWidth="1"/>
    <col min="13818" max="13819" width="7.5703125" style="1129" customWidth="1"/>
    <col min="13820" max="13820" width="30.140625" style="1129" customWidth="1"/>
    <col min="13821" max="13821" width="2.5703125" style="1129" customWidth="1"/>
    <col min="13822" max="13822" width="19.42578125" style="1129" customWidth="1"/>
    <col min="13823" max="13827" width="9.42578125" style="1129" customWidth="1"/>
    <col min="13828" max="13828" width="32.5703125" style="1129" customWidth="1"/>
    <col min="13829" max="13843" width="11" style="1129" customWidth="1"/>
    <col min="13844" max="13844" width="37.42578125" style="1129" customWidth="1"/>
    <col min="13845" max="13846" width="11" style="1129" customWidth="1"/>
    <col min="13847" max="13856" width="9.85546875" style="1129" customWidth="1"/>
    <col min="13857" max="13860" width="11" style="1129" customWidth="1"/>
    <col min="13861" max="13861" width="14.42578125" style="1129" customWidth="1"/>
    <col min="13862" max="13862" width="4.140625" style="1129" customWidth="1"/>
    <col min="13863" max="13863" width="13.42578125" style="1129" customWidth="1"/>
    <col min="13864" max="13864" width="28.140625" style="1129" customWidth="1"/>
    <col min="13865" max="13865" width="11" style="1129" customWidth="1"/>
    <col min="13866" max="13866" width="14.42578125" style="1129" customWidth="1"/>
    <col min="13867" max="13867" width="4.140625" style="1129" customWidth="1"/>
    <col min="13868" max="13869" width="11" style="1129" customWidth="1"/>
    <col min="13870" max="13870" width="14.42578125" style="1129" customWidth="1"/>
    <col min="13871" max="13871" width="4.140625" style="1129" customWidth="1"/>
    <col min="13872" max="13872" width="14.42578125" style="1129" customWidth="1"/>
    <col min="13873" max="14068" width="11" style="1129"/>
    <col min="14069" max="14069" width="33.85546875" style="1129" customWidth="1"/>
    <col min="14070" max="14070" width="10" style="1129" customWidth="1"/>
    <col min="14071" max="14071" width="8.85546875" style="1129" customWidth="1"/>
    <col min="14072" max="14072" width="6.85546875" style="1129" customWidth="1"/>
    <col min="14073" max="14073" width="5.42578125" style="1129" customWidth="1"/>
    <col min="14074" max="14075" width="7.5703125" style="1129" customWidth="1"/>
    <col min="14076" max="14076" width="30.140625" style="1129" customWidth="1"/>
    <col min="14077" max="14077" width="2.5703125" style="1129" customWidth="1"/>
    <col min="14078" max="14078" width="19.42578125" style="1129" customWidth="1"/>
    <col min="14079" max="14083" width="9.42578125" style="1129" customWidth="1"/>
    <col min="14084" max="14084" width="32.5703125" style="1129" customWidth="1"/>
    <col min="14085" max="14099" width="11" style="1129" customWidth="1"/>
    <col min="14100" max="14100" width="37.42578125" style="1129" customWidth="1"/>
    <col min="14101" max="14102" width="11" style="1129" customWidth="1"/>
    <col min="14103" max="14112" width="9.85546875" style="1129" customWidth="1"/>
    <col min="14113" max="14116" width="11" style="1129" customWidth="1"/>
    <col min="14117" max="14117" width="14.42578125" style="1129" customWidth="1"/>
    <col min="14118" max="14118" width="4.140625" style="1129" customWidth="1"/>
    <col min="14119" max="14119" width="13.42578125" style="1129" customWidth="1"/>
    <col min="14120" max="14120" width="28.140625" style="1129" customWidth="1"/>
    <col min="14121" max="14121" width="11" style="1129" customWidth="1"/>
    <col min="14122" max="14122" width="14.42578125" style="1129" customWidth="1"/>
    <col min="14123" max="14123" width="4.140625" style="1129" customWidth="1"/>
    <col min="14124" max="14125" width="11" style="1129" customWidth="1"/>
    <col min="14126" max="14126" width="14.42578125" style="1129" customWidth="1"/>
    <col min="14127" max="14127" width="4.140625" style="1129" customWidth="1"/>
    <col min="14128" max="14128" width="14.42578125" style="1129" customWidth="1"/>
    <col min="14129" max="14324" width="11" style="1129"/>
    <col min="14325" max="14325" width="33.85546875" style="1129" customWidth="1"/>
    <col min="14326" max="14326" width="10" style="1129" customWidth="1"/>
    <col min="14327" max="14327" width="8.85546875" style="1129" customWidth="1"/>
    <col min="14328" max="14328" width="6.85546875" style="1129" customWidth="1"/>
    <col min="14329" max="14329" width="5.42578125" style="1129" customWidth="1"/>
    <col min="14330" max="14331" width="7.5703125" style="1129" customWidth="1"/>
    <col min="14332" max="14332" width="30.140625" style="1129" customWidth="1"/>
    <col min="14333" max="14333" width="2.5703125" style="1129" customWidth="1"/>
    <col min="14334" max="14334" width="19.42578125" style="1129" customWidth="1"/>
    <col min="14335" max="14339" width="9.42578125" style="1129" customWidth="1"/>
    <col min="14340" max="14340" width="32.5703125" style="1129" customWidth="1"/>
    <col min="14341" max="14355" width="11" style="1129" customWidth="1"/>
    <col min="14356" max="14356" width="37.42578125" style="1129" customWidth="1"/>
    <col min="14357" max="14358" width="11" style="1129" customWidth="1"/>
    <col min="14359" max="14368" width="9.85546875" style="1129" customWidth="1"/>
    <col min="14369" max="14372" width="11" style="1129" customWidth="1"/>
    <col min="14373" max="14373" width="14.42578125" style="1129" customWidth="1"/>
    <col min="14374" max="14374" width="4.140625" style="1129" customWidth="1"/>
    <col min="14375" max="14375" width="13.42578125" style="1129" customWidth="1"/>
    <col min="14376" max="14376" width="28.140625" style="1129" customWidth="1"/>
    <col min="14377" max="14377" width="11" style="1129" customWidth="1"/>
    <col min="14378" max="14378" width="14.42578125" style="1129" customWidth="1"/>
    <col min="14379" max="14379" width="4.140625" style="1129" customWidth="1"/>
    <col min="14380" max="14381" width="11" style="1129" customWidth="1"/>
    <col min="14382" max="14382" width="14.42578125" style="1129" customWidth="1"/>
    <col min="14383" max="14383" width="4.140625" style="1129" customWidth="1"/>
    <col min="14384" max="14384" width="14.42578125" style="1129" customWidth="1"/>
    <col min="14385" max="14580" width="11" style="1129"/>
    <col min="14581" max="14581" width="33.85546875" style="1129" customWidth="1"/>
    <col min="14582" max="14582" width="10" style="1129" customWidth="1"/>
    <col min="14583" max="14583" width="8.85546875" style="1129" customWidth="1"/>
    <col min="14584" max="14584" width="6.85546875" style="1129" customWidth="1"/>
    <col min="14585" max="14585" width="5.42578125" style="1129" customWidth="1"/>
    <col min="14586" max="14587" width="7.5703125" style="1129" customWidth="1"/>
    <col min="14588" max="14588" width="30.140625" style="1129" customWidth="1"/>
    <col min="14589" max="14589" width="2.5703125" style="1129" customWidth="1"/>
    <col min="14590" max="14590" width="19.42578125" style="1129" customWidth="1"/>
    <col min="14591" max="14595" width="9.42578125" style="1129" customWidth="1"/>
    <col min="14596" max="14596" width="32.5703125" style="1129" customWidth="1"/>
    <col min="14597" max="14611" width="11" style="1129" customWidth="1"/>
    <col min="14612" max="14612" width="37.42578125" style="1129" customWidth="1"/>
    <col min="14613" max="14614" width="11" style="1129" customWidth="1"/>
    <col min="14615" max="14624" width="9.85546875" style="1129" customWidth="1"/>
    <col min="14625" max="14628" width="11" style="1129" customWidth="1"/>
    <col min="14629" max="14629" width="14.42578125" style="1129" customWidth="1"/>
    <col min="14630" max="14630" width="4.140625" style="1129" customWidth="1"/>
    <col min="14631" max="14631" width="13.42578125" style="1129" customWidth="1"/>
    <col min="14632" max="14632" width="28.140625" style="1129" customWidth="1"/>
    <col min="14633" max="14633" width="11" style="1129" customWidth="1"/>
    <col min="14634" max="14634" width="14.42578125" style="1129" customWidth="1"/>
    <col min="14635" max="14635" width="4.140625" style="1129" customWidth="1"/>
    <col min="14636" max="14637" width="11" style="1129" customWidth="1"/>
    <col min="14638" max="14638" width="14.42578125" style="1129" customWidth="1"/>
    <col min="14639" max="14639" width="4.140625" style="1129" customWidth="1"/>
    <col min="14640" max="14640" width="14.42578125" style="1129" customWidth="1"/>
    <col min="14641" max="14836" width="11" style="1129"/>
    <col min="14837" max="14837" width="33.85546875" style="1129" customWidth="1"/>
    <col min="14838" max="14838" width="10" style="1129" customWidth="1"/>
    <col min="14839" max="14839" width="8.85546875" style="1129" customWidth="1"/>
    <col min="14840" max="14840" width="6.85546875" style="1129" customWidth="1"/>
    <col min="14841" max="14841" width="5.42578125" style="1129" customWidth="1"/>
    <col min="14842" max="14843" width="7.5703125" style="1129" customWidth="1"/>
    <col min="14844" max="14844" width="30.140625" style="1129" customWidth="1"/>
    <col min="14845" max="14845" width="2.5703125" style="1129" customWidth="1"/>
    <col min="14846" max="14846" width="19.42578125" style="1129" customWidth="1"/>
    <col min="14847" max="14851" width="9.42578125" style="1129" customWidth="1"/>
    <col min="14852" max="14852" width="32.5703125" style="1129" customWidth="1"/>
    <col min="14853" max="14867" width="11" style="1129" customWidth="1"/>
    <col min="14868" max="14868" width="37.42578125" style="1129" customWidth="1"/>
    <col min="14869" max="14870" width="11" style="1129" customWidth="1"/>
    <col min="14871" max="14880" width="9.85546875" style="1129" customWidth="1"/>
    <col min="14881" max="14884" width="11" style="1129" customWidth="1"/>
    <col min="14885" max="14885" width="14.42578125" style="1129" customWidth="1"/>
    <col min="14886" max="14886" width="4.140625" style="1129" customWidth="1"/>
    <col min="14887" max="14887" width="13.42578125" style="1129" customWidth="1"/>
    <col min="14888" max="14888" width="28.140625" style="1129" customWidth="1"/>
    <col min="14889" max="14889" width="11" style="1129" customWidth="1"/>
    <col min="14890" max="14890" width="14.42578125" style="1129" customWidth="1"/>
    <col min="14891" max="14891" width="4.140625" style="1129" customWidth="1"/>
    <col min="14892" max="14893" width="11" style="1129" customWidth="1"/>
    <col min="14894" max="14894" width="14.42578125" style="1129" customWidth="1"/>
    <col min="14895" max="14895" width="4.140625" style="1129" customWidth="1"/>
    <col min="14896" max="14896" width="14.42578125" style="1129" customWidth="1"/>
    <col min="14897" max="15092" width="11" style="1129"/>
    <col min="15093" max="15093" width="33.85546875" style="1129" customWidth="1"/>
    <col min="15094" max="15094" width="10" style="1129" customWidth="1"/>
    <col min="15095" max="15095" width="8.85546875" style="1129" customWidth="1"/>
    <col min="15096" max="15096" width="6.85546875" style="1129" customWidth="1"/>
    <col min="15097" max="15097" width="5.42578125" style="1129" customWidth="1"/>
    <col min="15098" max="15099" width="7.5703125" style="1129" customWidth="1"/>
    <col min="15100" max="15100" width="30.140625" style="1129" customWidth="1"/>
    <col min="15101" max="15101" width="2.5703125" style="1129" customWidth="1"/>
    <col min="15102" max="15102" width="19.42578125" style="1129" customWidth="1"/>
    <col min="15103" max="15107" width="9.42578125" style="1129" customWidth="1"/>
    <col min="15108" max="15108" width="32.5703125" style="1129" customWidth="1"/>
    <col min="15109" max="15123" width="11" style="1129" customWidth="1"/>
    <col min="15124" max="15124" width="37.42578125" style="1129" customWidth="1"/>
    <col min="15125" max="15126" width="11" style="1129" customWidth="1"/>
    <col min="15127" max="15136" width="9.85546875" style="1129" customWidth="1"/>
    <col min="15137" max="15140" width="11" style="1129" customWidth="1"/>
    <col min="15141" max="15141" width="14.42578125" style="1129" customWidth="1"/>
    <col min="15142" max="15142" width="4.140625" style="1129" customWidth="1"/>
    <col min="15143" max="15143" width="13.42578125" style="1129" customWidth="1"/>
    <col min="15144" max="15144" width="28.140625" style="1129" customWidth="1"/>
    <col min="15145" max="15145" width="11" style="1129" customWidth="1"/>
    <col min="15146" max="15146" width="14.42578125" style="1129" customWidth="1"/>
    <col min="15147" max="15147" width="4.140625" style="1129" customWidth="1"/>
    <col min="15148" max="15149" width="11" style="1129" customWidth="1"/>
    <col min="15150" max="15150" width="14.42578125" style="1129" customWidth="1"/>
    <col min="15151" max="15151" width="4.140625" style="1129" customWidth="1"/>
    <col min="15152" max="15152" width="14.42578125" style="1129" customWidth="1"/>
    <col min="15153" max="15348" width="11" style="1129"/>
    <col min="15349" max="15349" width="33.85546875" style="1129" customWidth="1"/>
    <col min="15350" max="15350" width="10" style="1129" customWidth="1"/>
    <col min="15351" max="15351" width="8.85546875" style="1129" customWidth="1"/>
    <col min="15352" max="15352" width="6.85546875" style="1129" customWidth="1"/>
    <col min="15353" max="15353" width="5.42578125" style="1129" customWidth="1"/>
    <col min="15354" max="15355" width="7.5703125" style="1129" customWidth="1"/>
    <col min="15356" max="15356" width="30.140625" style="1129" customWidth="1"/>
    <col min="15357" max="15357" width="2.5703125" style="1129" customWidth="1"/>
    <col min="15358" max="15358" width="19.42578125" style="1129" customWidth="1"/>
    <col min="15359" max="15363" width="9.42578125" style="1129" customWidth="1"/>
    <col min="15364" max="15364" width="32.5703125" style="1129" customWidth="1"/>
    <col min="15365" max="15379" width="11" style="1129" customWidth="1"/>
    <col min="15380" max="15380" width="37.42578125" style="1129" customWidth="1"/>
    <col min="15381" max="15382" width="11" style="1129" customWidth="1"/>
    <col min="15383" max="15392" width="9.85546875" style="1129" customWidth="1"/>
    <col min="15393" max="15396" width="11" style="1129" customWidth="1"/>
    <col min="15397" max="15397" width="14.42578125" style="1129" customWidth="1"/>
    <col min="15398" max="15398" width="4.140625" style="1129" customWidth="1"/>
    <col min="15399" max="15399" width="13.42578125" style="1129" customWidth="1"/>
    <col min="15400" max="15400" width="28.140625" style="1129" customWidth="1"/>
    <col min="15401" max="15401" width="11" style="1129" customWidth="1"/>
    <col min="15402" max="15402" width="14.42578125" style="1129" customWidth="1"/>
    <col min="15403" max="15403" width="4.140625" style="1129" customWidth="1"/>
    <col min="15404" max="15405" width="11" style="1129" customWidth="1"/>
    <col min="15406" max="15406" width="14.42578125" style="1129" customWidth="1"/>
    <col min="15407" max="15407" width="4.140625" style="1129" customWidth="1"/>
    <col min="15408" max="15408" width="14.42578125" style="1129" customWidth="1"/>
    <col min="15409" max="15604" width="11" style="1129"/>
    <col min="15605" max="15605" width="33.85546875" style="1129" customWidth="1"/>
    <col min="15606" max="15606" width="10" style="1129" customWidth="1"/>
    <col min="15607" max="15607" width="8.85546875" style="1129" customWidth="1"/>
    <col min="15608" max="15608" width="6.85546875" style="1129" customWidth="1"/>
    <col min="15609" max="15609" width="5.42578125" style="1129" customWidth="1"/>
    <col min="15610" max="15611" width="7.5703125" style="1129" customWidth="1"/>
    <col min="15612" max="15612" width="30.140625" style="1129" customWidth="1"/>
    <col min="15613" max="15613" width="2.5703125" style="1129" customWidth="1"/>
    <col min="15614" max="15614" width="19.42578125" style="1129" customWidth="1"/>
    <col min="15615" max="15619" width="9.42578125" style="1129" customWidth="1"/>
    <col min="15620" max="15620" width="32.5703125" style="1129" customWidth="1"/>
    <col min="15621" max="15635" width="11" style="1129" customWidth="1"/>
    <col min="15636" max="15636" width="37.42578125" style="1129" customWidth="1"/>
    <col min="15637" max="15638" width="11" style="1129" customWidth="1"/>
    <col min="15639" max="15648" width="9.85546875" style="1129" customWidth="1"/>
    <col min="15649" max="15652" width="11" style="1129" customWidth="1"/>
    <col min="15653" max="15653" width="14.42578125" style="1129" customWidth="1"/>
    <col min="15654" max="15654" width="4.140625" style="1129" customWidth="1"/>
    <col min="15655" max="15655" width="13.42578125" style="1129" customWidth="1"/>
    <col min="15656" max="15656" width="28.140625" style="1129" customWidth="1"/>
    <col min="15657" max="15657" width="11" style="1129" customWidth="1"/>
    <col min="15658" max="15658" width="14.42578125" style="1129" customWidth="1"/>
    <col min="15659" max="15659" width="4.140625" style="1129" customWidth="1"/>
    <col min="15660" max="15661" width="11" style="1129" customWidth="1"/>
    <col min="15662" max="15662" width="14.42578125" style="1129" customWidth="1"/>
    <col min="15663" max="15663" width="4.140625" style="1129" customWidth="1"/>
    <col min="15664" max="15664" width="14.42578125" style="1129" customWidth="1"/>
    <col min="15665" max="15860" width="11" style="1129"/>
    <col min="15861" max="15861" width="33.85546875" style="1129" customWidth="1"/>
    <col min="15862" max="15862" width="10" style="1129" customWidth="1"/>
    <col min="15863" max="15863" width="8.85546875" style="1129" customWidth="1"/>
    <col min="15864" max="15864" width="6.85546875" style="1129" customWidth="1"/>
    <col min="15865" max="15865" width="5.42578125" style="1129" customWidth="1"/>
    <col min="15866" max="15867" width="7.5703125" style="1129" customWidth="1"/>
    <col min="15868" max="15868" width="30.140625" style="1129" customWidth="1"/>
    <col min="15869" max="15869" width="2.5703125" style="1129" customWidth="1"/>
    <col min="15870" max="15870" width="19.42578125" style="1129" customWidth="1"/>
    <col min="15871" max="15875" width="9.42578125" style="1129" customWidth="1"/>
    <col min="15876" max="15876" width="32.5703125" style="1129" customWidth="1"/>
    <col min="15877" max="15891" width="11" style="1129" customWidth="1"/>
    <col min="15892" max="15892" width="37.42578125" style="1129" customWidth="1"/>
    <col min="15893" max="15894" width="11" style="1129" customWidth="1"/>
    <col min="15895" max="15904" width="9.85546875" style="1129" customWidth="1"/>
    <col min="15905" max="15908" width="11" style="1129" customWidth="1"/>
    <col min="15909" max="15909" width="14.42578125" style="1129" customWidth="1"/>
    <col min="15910" max="15910" width="4.140625" style="1129" customWidth="1"/>
    <col min="15911" max="15911" width="13.42578125" style="1129" customWidth="1"/>
    <col min="15912" max="15912" width="28.140625" style="1129" customWidth="1"/>
    <col min="15913" max="15913" width="11" style="1129" customWidth="1"/>
    <col min="15914" max="15914" width="14.42578125" style="1129" customWidth="1"/>
    <col min="15915" max="15915" width="4.140625" style="1129" customWidth="1"/>
    <col min="15916" max="15917" width="11" style="1129" customWidth="1"/>
    <col min="15918" max="15918" width="14.42578125" style="1129" customWidth="1"/>
    <col min="15919" max="15919" width="4.140625" style="1129" customWidth="1"/>
    <col min="15920" max="15920" width="14.42578125" style="1129" customWidth="1"/>
    <col min="15921" max="16116" width="11" style="1129"/>
    <col min="16117" max="16117" width="33.85546875" style="1129" customWidth="1"/>
    <col min="16118" max="16118" width="10" style="1129" customWidth="1"/>
    <col min="16119" max="16119" width="8.85546875" style="1129" customWidth="1"/>
    <col min="16120" max="16120" width="6.85546875" style="1129" customWidth="1"/>
    <col min="16121" max="16121" width="5.42578125" style="1129" customWidth="1"/>
    <col min="16122" max="16123" width="7.5703125" style="1129" customWidth="1"/>
    <col min="16124" max="16124" width="30.140625" style="1129" customWidth="1"/>
    <col min="16125" max="16125" width="2.5703125" style="1129" customWidth="1"/>
    <col min="16126" max="16126" width="19.42578125" style="1129" customWidth="1"/>
    <col min="16127" max="16131" width="9.42578125" style="1129" customWidth="1"/>
    <col min="16132" max="16132" width="32.5703125" style="1129" customWidth="1"/>
    <col min="16133" max="16147" width="11" style="1129" customWidth="1"/>
    <col min="16148" max="16148" width="37.42578125" style="1129" customWidth="1"/>
    <col min="16149" max="16150" width="11" style="1129" customWidth="1"/>
    <col min="16151" max="16160" width="9.85546875" style="1129" customWidth="1"/>
    <col min="16161" max="16164" width="11" style="1129" customWidth="1"/>
    <col min="16165" max="16165" width="14.42578125" style="1129" customWidth="1"/>
    <col min="16166" max="16166" width="4.140625" style="1129" customWidth="1"/>
    <col min="16167" max="16167" width="13.42578125" style="1129" customWidth="1"/>
    <col min="16168" max="16168" width="28.140625" style="1129" customWidth="1"/>
    <col min="16169" max="16169" width="11" style="1129" customWidth="1"/>
    <col min="16170" max="16170" width="14.42578125" style="1129" customWidth="1"/>
    <col min="16171" max="16171" width="4.140625" style="1129" customWidth="1"/>
    <col min="16172" max="16173" width="11" style="1129" customWidth="1"/>
    <col min="16174" max="16174" width="14.42578125" style="1129" customWidth="1"/>
    <col min="16175" max="16175" width="4.140625" style="1129" customWidth="1"/>
    <col min="16176" max="16176" width="14.42578125" style="1129" customWidth="1"/>
    <col min="16177" max="16384" width="11" style="1129"/>
  </cols>
  <sheetData>
    <row r="1" spans="1:9" s="1109" customFormat="1" ht="24.75" customHeight="1">
      <c r="A1" s="2085" t="s">
        <v>854</v>
      </c>
      <c r="C1" s="1119"/>
      <c r="H1" s="1110" t="s">
        <v>1166</v>
      </c>
    </row>
    <row r="2" spans="1:9" s="1109" customFormat="1" ht="18.95" customHeight="1">
      <c r="A2" s="2086" t="s">
        <v>259</v>
      </c>
      <c r="C2" s="1119"/>
      <c r="H2" s="1112"/>
    </row>
    <row r="3" spans="1:9" s="1113" customFormat="1" ht="18.95" customHeight="1">
      <c r="A3" s="2087" t="s">
        <v>1167</v>
      </c>
      <c r="C3" s="1116"/>
      <c r="E3" s="2615" t="s">
        <v>2070</v>
      </c>
      <c r="F3" s="2615"/>
      <c r="G3" s="2615"/>
      <c r="H3" s="2615"/>
    </row>
    <row r="4" spans="1:9" s="1113" customFormat="1" ht="18.95" customHeight="1">
      <c r="A4" s="1114" t="s">
        <v>1168</v>
      </c>
      <c r="C4" s="1116"/>
      <c r="H4" s="1115"/>
    </row>
    <row r="5" spans="1:9" s="1113" customFormat="1" ht="18.95" customHeight="1">
      <c r="A5" s="1114"/>
      <c r="C5" s="1116"/>
      <c r="H5" s="1115"/>
    </row>
    <row r="6" spans="1:9" s="1109" customFormat="1" ht="16.5" customHeight="1">
      <c r="B6" s="1111" t="s">
        <v>2357</v>
      </c>
      <c r="D6" s="1111" t="s">
        <v>2593</v>
      </c>
      <c r="F6" s="1111" t="s">
        <v>1820</v>
      </c>
      <c r="G6" s="1111"/>
      <c r="H6" s="1118"/>
      <c r="I6" s="2088"/>
    </row>
    <row r="7" spans="1:9" s="1120" customFormat="1" ht="8.1" customHeight="1">
      <c r="H7" s="1121"/>
      <c r="I7" s="501"/>
    </row>
    <row r="8" spans="1:9" s="1120" customFormat="1" ht="8.1" customHeight="1">
      <c r="H8" s="1121"/>
      <c r="I8" s="501"/>
    </row>
    <row r="9" spans="1:9" s="1120" customFormat="1" ht="8.1" customHeight="1">
      <c r="H9" s="1121"/>
      <c r="I9" s="501"/>
    </row>
    <row r="10" spans="1:9" s="1122" customFormat="1" ht="15" customHeight="1">
      <c r="A10" s="2081" t="s">
        <v>1169</v>
      </c>
      <c r="B10" s="2089">
        <v>52933</v>
      </c>
      <c r="D10" s="2089">
        <v>49430</v>
      </c>
      <c r="F10" s="2090">
        <v>41240</v>
      </c>
      <c r="G10" s="1117"/>
      <c r="H10" s="1123" t="s">
        <v>15</v>
      </c>
    </row>
    <row r="11" spans="1:9" s="1122" customFormat="1" ht="15" customHeight="1">
      <c r="A11" s="2091" t="s">
        <v>216</v>
      </c>
      <c r="B11" s="1517">
        <v>33321</v>
      </c>
      <c r="D11" s="1517">
        <v>31107</v>
      </c>
      <c r="F11" s="1517">
        <v>25777</v>
      </c>
      <c r="G11" s="1117"/>
      <c r="H11" s="1124" t="s">
        <v>379</v>
      </c>
    </row>
    <row r="12" spans="1:9" s="1120" customFormat="1" ht="15" customHeight="1">
      <c r="A12" s="2086" t="s">
        <v>1170</v>
      </c>
      <c r="B12" s="1517">
        <f>B10-B13</f>
        <v>51562</v>
      </c>
      <c r="D12" s="1517">
        <v>48449</v>
      </c>
      <c r="F12" s="1517">
        <f t="shared" ref="F12" si="0">F10-F13</f>
        <v>40697</v>
      </c>
      <c r="G12" s="1109"/>
      <c r="H12" s="1118" t="s">
        <v>1171</v>
      </c>
      <c r="I12" s="1109"/>
    </row>
    <row r="13" spans="1:9" s="1120" customFormat="1" ht="15" customHeight="1">
      <c r="A13" s="2086" t="s">
        <v>1172</v>
      </c>
      <c r="B13" s="1517">
        <v>1371</v>
      </c>
      <c r="D13" s="1517">
        <v>981</v>
      </c>
      <c r="F13" s="1517">
        <v>543</v>
      </c>
      <c r="G13" s="1109"/>
      <c r="H13" s="1118" t="s">
        <v>1173</v>
      </c>
    </row>
    <row r="14" spans="1:9" s="1120" customFormat="1" ht="11.1" customHeight="1">
      <c r="A14" s="1109"/>
      <c r="B14" s="1109"/>
      <c r="C14" s="1119"/>
      <c r="D14" s="2086" t="s">
        <v>270</v>
      </c>
      <c r="E14" s="1109"/>
      <c r="F14" s="1109"/>
      <c r="G14" s="1109"/>
      <c r="H14" s="1118"/>
    </row>
    <row r="15" spans="1:9" s="1120" customFormat="1" ht="11.1" customHeight="1">
      <c r="A15" s="1109"/>
      <c r="B15" s="1109"/>
      <c r="C15" s="1119"/>
      <c r="D15" s="2086"/>
      <c r="E15" s="1109"/>
      <c r="F15" s="1109"/>
      <c r="G15" s="1109"/>
      <c r="H15" s="1118"/>
    </row>
    <row r="16" spans="1:9" s="1120" customFormat="1" ht="11.1" customHeight="1">
      <c r="A16" s="1109"/>
      <c r="B16" s="1109"/>
      <c r="C16" s="1119"/>
      <c r="D16" s="2086"/>
      <c r="E16" s="1109"/>
      <c r="F16" s="1109"/>
      <c r="G16" s="1109"/>
      <c r="H16" s="1118"/>
    </row>
    <row r="17" spans="1:9" s="1120" customFormat="1" ht="20.25" customHeight="1">
      <c r="A17" s="2092" t="s">
        <v>1174</v>
      </c>
      <c r="B17" s="2093"/>
      <c r="C17" s="1308"/>
      <c r="D17" s="2093"/>
      <c r="E17" s="2615" t="s">
        <v>2071</v>
      </c>
      <c r="F17" s="2615"/>
      <c r="G17" s="2615"/>
      <c r="H17" s="2615"/>
    </row>
    <row r="18" spans="1:9" s="1120" customFormat="1" ht="16.5" customHeight="1">
      <c r="A18" s="2092" t="s">
        <v>1175</v>
      </c>
      <c r="B18" s="1109"/>
      <c r="C18" s="1119"/>
      <c r="D18" s="1109"/>
      <c r="E18" s="501"/>
      <c r="F18" s="1109"/>
      <c r="G18" s="1109"/>
      <c r="H18" s="2080" t="s">
        <v>1176</v>
      </c>
      <c r="I18" s="1119"/>
    </row>
    <row r="19" spans="1:9" s="1120" customFormat="1" ht="16.5" customHeight="1">
      <c r="A19" s="2081"/>
      <c r="B19" s="1109"/>
      <c r="C19" s="1119"/>
      <c r="D19" s="1109"/>
      <c r="E19" s="501"/>
      <c r="F19" s="1109"/>
      <c r="G19" s="1109"/>
      <c r="H19" s="1123"/>
      <c r="I19" s="1119"/>
    </row>
    <row r="20" spans="1:9" s="1109" customFormat="1" ht="16.5" customHeight="1">
      <c r="A20" s="2026" t="s">
        <v>2357</v>
      </c>
      <c r="B20" s="2616" t="s">
        <v>1177</v>
      </c>
      <c r="C20" s="2616"/>
      <c r="F20" s="2617" t="s">
        <v>1722</v>
      </c>
      <c r="G20" s="2617"/>
      <c r="H20" s="1655" t="s">
        <v>2356</v>
      </c>
      <c r="I20" s="1119"/>
    </row>
    <row r="21" spans="1:9" s="1109" customFormat="1" ht="13.5" customHeight="1">
      <c r="B21" s="2618" t="s">
        <v>276</v>
      </c>
      <c r="C21" s="2618"/>
      <c r="F21" s="2619" t="s">
        <v>1178</v>
      </c>
      <c r="G21" s="2619"/>
      <c r="I21" s="1516"/>
    </row>
    <row r="22" spans="1:9" s="1109" customFormat="1" ht="13.5" customHeight="1">
      <c r="A22" s="2094"/>
      <c r="B22" s="1117" t="s">
        <v>15</v>
      </c>
      <c r="C22" s="1111" t="s">
        <v>275</v>
      </c>
      <c r="F22" s="1117"/>
      <c r="G22" s="1117"/>
      <c r="H22" s="1128"/>
      <c r="I22" s="1516"/>
    </row>
    <row r="23" spans="1:9" s="1109" customFormat="1" ht="13.5" customHeight="1">
      <c r="B23" s="1111" t="s">
        <v>33</v>
      </c>
      <c r="C23" s="1111" t="s">
        <v>34</v>
      </c>
      <c r="F23" s="1111"/>
      <c r="G23" s="1111"/>
      <c r="H23" s="1118"/>
      <c r="I23" s="1111"/>
    </row>
    <row r="24" spans="1:9" s="1109" customFormat="1" ht="8.1" customHeight="1">
      <c r="B24" s="1111"/>
      <c r="C24" s="1111"/>
      <c r="F24" s="1111"/>
      <c r="G24" s="1111"/>
      <c r="H24" s="1118"/>
      <c r="I24" s="1111"/>
    </row>
    <row r="25" spans="1:9" s="1120" customFormat="1" ht="15.95" customHeight="1">
      <c r="A25" s="2094" t="s">
        <v>1179</v>
      </c>
      <c r="B25" s="2095">
        <v>971</v>
      </c>
      <c r="C25" s="2095">
        <v>971</v>
      </c>
      <c r="D25" s="1126"/>
      <c r="F25" s="1126">
        <v>91</v>
      </c>
      <c r="H25" s="1118" t="s">
        <v>1180</v>
      </c>
      <c r="I25" s="2096"/>
    </row>
    <row r="26" spans="1:9" s="1120" customFormat="1" ht="15.95" customHeight="1">
      <c r="A26" s="2094" t="s">
        <v>1181</v>
      </c>
      <c r="B26" s="2095">
        <v>2001</v>
      </c>
      <c r="C26" s="2097">
        <v>0</v>
      </c>
      <c r="D26" s="1126"/>
      <c r="F26" s="1126">
        <v>63</v>
      </c>
      <c r="H26" s="1118" t="s">
        <v>2604</v>
      </c>
      <c r="I26" s="2096"/>
    </row>
    <row r="27" spans="1:9" s="1120" customFormat="1" ht="15.95" customHeight="1">
      <c r="A27" s="2094" t="s">
        <v>1182</v>
      </c>
      <c r="B27" s="2095">
        <v>1718</v>
      </c>
      <c r="C27" s="2095">
        <v>1718</v>
      </c>
      <c r="D27" s="1126"/>
      <c r="F27" s="1126">
        <v>36</v>
      </c>
      <c r="H27" s="1118" t="s">
        <v>2605</v>
      </c>
      <c r="I27" s="2096"/>
    </row>
    <row r="28" spans="1:9" s="1120" customFormat="1" ht="15.95" customHeight="1">
      <c r="A28" s="2094" t="s">
        <v>1183</v>
      </c>
      <c r="B28" s="2095">
        <v>1560</v>
      </c>
      <c r="C28" s="2095">
        <v>629</v>
      </c>
      <c r="D28" s="1126"/>
      <c r="F28" s="1126">
        <v>102</v>
      </c>
      <c r="H28" s="1118" t="s">
        <v>1184</v>
      </c>
      <c r="I28" s="2096"/>
    </row>
    <row r="29" spans="1:9" s="1120" customFormat="1" ht="15.95" customHeight="1">
      <c r="A29" s="2094" t="s">
        <v>1185</v>
      </c>
      <c r="B29" s="2095">
        <v>2124</v>
      </c>
      <c r="C29" s="2095">
        <v>1368</v>
      </c>
      <c r="D29" s="1126"/>
      <c r="F29" s="1126">
        <v>178</v>
      </c>
      <c r="H29" s="1118" t="s">
        <v>1186</v>
      </c>
      <c r="I29" s="2096"/>
    </row>
    <row r="30" spans="1:9" s="1120" customFormat="1" ht="15.95" customHeight="1">
      <c r="A30" s="2094" t="s">
        <v>1187</v>
      </c>
      <c r="B30" s="2095">
        <v>2702</v>
      </c>
      <c r="C30" s="2097">
        <v>0</v>
      </c>
      <c r="D30" s="1126"/>
      <c r="F30" s="1126">
        <v>63</v>
      </c>
      <c r="H30" s="1118" t="s">
        <v>1188</v>
      </c>
      <c r="I30" s="2096"/>
    </row>
    <row r="31" spans="1:9" s="1120" customFormat="1" ht="15.95" customHeight="1">
      <c r="A31" s="2094" t="s">
        <v>1189</v>
      </c>
      <c r="B31" s="2095">
        <v>2659</v>
      </c>
      <c r="C31" s="2095">
        <v>2659</v>
      </c>
      <c r="D31" s="1126"/>
      <c r="F31" s="1126">
        <v>52</v>
      </c>
      <c r="H31" s="1118" t="s">
        <v>1190</v>
      </c>
      <c r="I31" s="2096"/>
    </row>
    <row r="32" spans="1:9" s="1120" customFormat="1" ht="15">
      <c r="A32" s="2098" t="s">
        <v>1191</v>
      </c>
      <c r="B32" s="2095">
        <v>959</v>
      </c>
      <c r="C32" s="2095">
        <v>959</v>
      </c>
      <c r="D32" s="1126"/>
      <c r="F32" s="1126">
        <v>30</v>
      </c>
      <c r="G32" s="2099"/>
      <c r="H32" s="1127" t="s">
        <v>1192</v>
      </c>
      <c r="I32" s="2096"/>
    </row>
    <row r="33" spans="1:9" s="1120" customFormat="1" ht="15.95" customHeight="1">
      <c r="A33" s="2100" t="s">
        <v>1193</v>
      </c>
      <c r="B33" s="2095">
        <v>1911</v>
      </c>
      <c r="C33" s="2095">
        <v>1911</v>
      </c>
      <c r="D33" s="1126"/>
      <c r="F33" s="1126">
        <v>17</v>
      </c>
      <c r="H33" s="1125" t="s">
        <v>1194</v>
      </c>
      <c r="I33" s="2096"/>
    </row>
    <row r="34" spans="1:9" s="1120" customFormat="1" ht="15.95" customHeight="1">
      <c r="A34" s="2094" t="s">
        <v>1195</v>
      </c>
      <c r="B34" s="2095">
        <v>3705</v>
      </c>
      <c r="C34" s="2095">
        <v>2203</v>
      </c>
      <c r="D34" s="1126"/>
      <c r="F34" s="1126">
        <v>48</v>
      </c>
      <c r="H34" s="1118" t="s">
        <v>1196</v>
      </c>
      <c r="I34" s="2096"/>
    </row>
    <row r="35" spans="1:9" s="1120" customFormat="1" ht="15.95" customHeight="1">
      <c r="A35" s="2094" t="s">
        <v>1197</v>
      </c>
      <c r="B35" s="2095">
        <v>5225</v>
      </c>
      <c r="C35" s="2095">
        <v>3023</v>
      </c>
      <c r="D35" s="1126"/>
      <c r="F35" s="1126">
        <v>72</v>
      </c>
      <c r="H35" s="1118" t="s">
        <v>1198</v>
      </c>
      <c r="I35" s="2096"/>
    </row>
    <row r="36" spans="1:9" s="1120" customFormat="1" ht="15.95" customHeight="1">
      <c r="A36" s="2094" t="s">
        <v>1199</v>
      </c>
      <c r="B36" s="2095">
        <v>3337</v>
      </c>
      <c r="C36" s="2095">
        <v>2476</v>
      </c>
      <c r="D36" s="1126"/>
      <c r="F36" s="1126">
        <v>92</v>
      </c>
      <c r="H36" s="1118" t="s">
        <v>1200</v>
      </c>
      <c r="I36" s="2096"/>
    </row>
    <row r="37" spans="1:9" s="1120" customFormat="1" ht="15.95" customHeight="1">
      <c r="A37" s="2086" t="s">
        <v>1201</v>
      </c>
      <c r="B37" s="2095">
        <v>1717</v>
      </c>
      <c r="C37" s="2095">
        <v>1486</v>
      </c>
      <c r="D37" s="1126"/>
      <c r="F37" s="1126">
        <v>29</v>
      </c>
      <c r="H37" s="1118" t="s">
        <v>1202</v>
      </c>
      <c r="I37" s="2096"/>
    </row>
    <row r="38" spans="1:9" s="1120" customFormat="1" ht="15.95" customHeight="1">
      <c r="A38" s="2086" t="s">
        <v>1203</v>
      </c>
      <c r="B38" s="2095">
        <v>2253</v>
      </c>
      <c r="C38" s="2095">
        <v>1612</v>
      </c>
      <c r="D38" s="1126"/>
      <c r="F38" s="1126">
        <v>46</v>
      </c>
      <c r="H38" s="1118" t="s">
        <v>1204</v>
      </c>
      <c r="I38" s="2096"/>
    </row>
    <row r="39" spans="1:9" s="1120" customFormat="1" ht="15.95" customHeight="1">
      <c r="A39" s="2086" t="s">
        <v>1205</v>
      </c>
      <c r="B39" s="2095">
        <v>1333</v>
      </c>
      <c r="C39" s="2095">
        <v>740</v>
      </c>
      <c r="F39" s="1126">
        <v>61</v>
      </c>
      <c r="H39" s="1118" t="s">
        <v>1206</v>
      </c>
      <c r="I39" s="2096"/>
    </row>
    <row r="40" spans="1:9" s="1120" customFormat="1" ht="15">
      <c r="A40" s="1126" t="s">
        <v>2072</v>
      </c>
      <c r="B40" s="2095">
        <v>1155</v>
      </c>
      <c r="C40" s="2095">
        <v>1155</v>
      </c>
      <c r="F40" s="1126">
        <v>30</v>
      </c>
      <c r="G40" s="2099"/>
      <c r="H40" s="2101" t="s">
        <v>2073</v>
      </c>
      <c r="I40" s="2096"/>
    </row>
    <row r="41" spans="1:9" s="1120" customFormat="1" ht="15.95" customHeight="1">
      <c r="A41" s="2086" t="s">
        <v>1207</v>
      </c>
      <c r="B41" s="2095">
        <v>1655</v>
      </c>
      <c r="C41" s="2095">
        <v>1175</v>
      </c>
      <c r="F41" s="1126">
        <v>56</v>
      </c>
      <c r="H41" s="1118" t="s">
        <v>1208</v>
      </c>
      <c r="I41" s="2096"/>
    </row>
    <row r="42" spans="1:9" s="1120" customFormat="1" ht="15.95" customHeight="1">
      <c r="A42" s="2094" t="s">
        <v>2074</v>
      </c>
      <c r="B42" s="2095">
        <v>2224</v>
      </c>
      <c r="C42" s="2095">
        <v>986</v>
      </c>
      <c r="F42" s="1126">
        <v>75</v>
      </c>
      <c r="H42" s="1118" t="s">
        <v>2075</v>
      </c>
      <c r="I42" s="2096"/>
    </row>
    <row r="43" spans="1:9" s="1120" customFormat="1" ht="15.95" customHeight="1">
      <c r="A43" s="2094" t="s">
        <v>1209</v>
      </c>
      <c r="B43" s="2095">
        <v>2228</v>
      </c>
      <c r="C43" s="2095">
        <v>1517</v>
      </c>
      <c r="F43" s="1126">
        <v>25</v>
      </c>
      <c r="H43" s="1118" t="s">
        <v>1210</v>
      </c>
      <c r="I43" s="2096"/>
    </row>
    <row r="44" spans="1:9" s="1120" customFormat="1" ht="15.95" customHeight="1">
      <c r="A44" s="2094" t="s">
        <v>1211</v>
      </c>
      <c r="B44" s="2095">
        <v>2877</v>
      </c>
      <c r="C44" s="2095">
        <v>1661</v>
      </c>
      <c r="F44" s="1126">
        <v>37</v>
      </c>
      <c r="H44" s="1118" t="s">
        <v>1212</v>
      </c>
      <c r="I44" s="2096"/>
    </row>
    <row r="45" spans="1:9" s="1120" customFormat="1" ht="15">
      <c r="A45" s="2098" t="s">
        <v>1213</v>
      </c>
      <c r="B45" s="2095">
        <v>1628</v>
      </c>
      <c r="C45" s="2095">
        <v>1166</v>
      </c>
      <c r="F45" s="1126">
        <v>62</v>
      </c>
      <c r="G45" s="2099"/>
      <c r="H45" s="2102" t="s">
        <v>1214</v>
      </c>
      <c r="I45" s="2096"/>
    </row>
    <row r="46" spans="1:9" s="1120" customFormat="1" ht="15" customHeight="1">
      <c r="A46" s="2094" t="s">
        <v>1215</v>
      </c>
      <c r="B46" s="2095">
        <v>983</v>
      </c>
      <c r="C46" s="2095">
        <v>398</v>
      </c>
      <c r="F46" s="1126">
        <v>2</v>
      </c>
      <c r="H46" s="1125" t="s">
        <v>1216</v>
      </c>
      <c r="I46" s="2096"/>
    </row>
    <row r="47" spans="1:9" s="1120" customFormat="1" ht="15.95" customHeight="1">
      <c r="A47" s="2086" t="s">
        <v>1217</v>
      </c>
      <c r="B47" s="2095">
        <v>704</v>
      </c>
      <c r="C47" s="2095">
        <v>704</v>
      </c>
      <c r="F47" s="1126">
        <v>7</v>
      </c>
      <c r="H47" s="1118" t="s">
        <v>1218</v>
      </c>
      <c r="I47" s="2096"/>
    </row>
    <row r="48" spans="1:9" s="1120" customFormat="1" ht="15.95" customHeight="1">
      <c r="A48" s="2086" t="s">
        <v>1219</v>
      </c>
      <c r="B48" s="2095">
        <v>1426</v>
      </c>
      <c r="C48" s="2095">
        <v>600</v>
      </c>
      <c r="F48" s="1126">
        <v>29</v>
      </c>
      <c r="H48" s="1125" t="s">
        <v>1220</v>
      </c>
      <c r="I48" s="2096"/>
    </row>
    <row r="49" spans="1:9" s="1120" customFormat="1" ht="15.95" customHeight="1">
      <c r="A49" s="2086" t="s">
        <v>1523</v>
      </c>
      <c r="B49" s="2095">
        <v>403</v>
      </c>
      <c r="C49" s="2095">
        <v>403</v>
      </c>
      <c r="F49" s="2097">
        <v>0</v>
      </c>
      <c r="H49" s="1118" t="s">
        <v>1221</v>
      </c>
      <c r="I49" s="2096"/>
    </row>
    <row r="50" spans="1:9" s="1120" customFormat="1" ht="15.95" customHeight="1">
      <c r="A50" s="2086" t="s">
        <v>1222</v>
      </c>
      <c r="B50" s="2095">
        <v>847</v>
      </c>
      <c r="C50" s="2095">
        <v>339</v>
      </c>
      <c r="F50" s="1126">
        <v>21</v>
      </c>
      <c r="H50" s="1118" t="s">
        <v>1223</v>
      </c>
      <c r="I50" s="2096"/>
    </row>
    <row r="51" spans="1:9" s="1120" customFormat="1" ht="15.95" customHeight="1">
      <c r="A51" s="2391" t="s">
        <v>2589</v>
      </c>
      <c r="B51" s="2392">
        <v>214</v>
      </c>
      <c r="C51" s="2392">
        <v>126</v>
      </c>
      <c r="D51" s="2392"/>
      <c r="E51" s="2392"/>
      <c r="F51" s="2393">
        <v>0</v>
      </c>
      <c r="G51" s="2392"/>
      <c r="H51" s="2394" t="s">
        <v>2590</v>
      </c>
      <c r="I51" s="2096"/>
    </row>
    <row r="52" spans="1:9" s="1120" customFormat="1" ht="15.95" customHeight="1">
      <c r="A52" s="2391" t="s">
        <v>1224</v>
      </c>
      <c r="B52" s="2395">
        <v>722</v>
      </c>
      <c r="C52" s="2395">
        <v>365</v>
      </c>
      <c r="D52" s="2392"/>
      <c r="E52" s="2392"/>
      <c r="F52" s="2396">
        <v>10</v>
      </c>
      <c r="G52" s="2392"/>
      <c r="H52" s="2397" t="s">
        <v>1225</v>
      </c>
      <c r="I52" s="2096"/>
    </row>
    <row r="53" spans="1:9" s="1120" customFormat="1" ht="15.95" customHeight="1">
      <c r="A53" s="2086" t="s">
        <v>1226</v>
      </c>
      <c r="B53" s="2095">
        <v>622</v>
      </c>
      <c r="C53" s="2095">
        <v>357</v>
      </c>
      <c r="F53" s="1126">
        <v>20</v>
      </c>
      <c r="H53" s="1125" t="s">
        <v>1227</v>
      </c>
      <c r="I53" s="2096"/>
    </row>
    <row r="54" spans="1:9" s="1120" customFormat="1" ht="15.95" customHeight="1">
      <c r="A54" s="1331" t="s">
        <v>1228</v>
      </c>
      <c r="B54" s="2095">
        <v>555</v>
      </c>
      <c r="C54" s="2095">
        <v>345</v>
      </c>
      <c r="F54" s="1126">
        <v>16</v>
      </c>
      <c r="H54" s="1118" t="s">
        <v>1229</v>
      </c>
      <c r="I54" s="2096"/>
    </row>
    <row r="55" spans="1:9" s="1120" customFormat="1" ht="15.95" customHeight="1">
      <c r="A55" s="2086" t="s">
        <v>1230</v>
      </c>
      <c r="B55" s="2095">
        <v>23</v>
      </c>
      <c r="C55" s="2095">
        <v>23</v>
      </c>
      <c r="F55" s="1126">
        <v>1</v>
      </c>
      <c r="H55" s="1118" t="s">
        <v>1231</v>
      </c>
      <c r="I55" s="2096"/>
    </row>
    <row r="56" spans="1:9" s="501" customFormat="1" ht="14.25" customHeight="1">
      <c r="A56" s="1331" t="s">
        <v>1232</v>
      </c>
      <c r="B56" s="2095">
        <v>492</v>
      </c>
      <c r="C56" s="2095">
        <v>246</v>
      </c>
      <c r="F56" s="2097">
        <v>0</v>
      </c>
      <c r="G56" s="2103"/>
      <c r="H56" s="1118" t="s">
        <v>1233</v>
      </c>
      <c r="I56" s="2104"/>
    </row>
    <row r="57" spans="1:9" s="1109" customFormat="1" ht="21.75" customHeight="1">
      <c r="A57" s="2081" t="s">
        <v>215</v>
      </c>
      <c r="B57" s="2105">
        <f>SUM(B25:B56)</f>
        <v>52933</v>
      </c>
      <c r="C57" s="963">
        <f>SUM(C25:C56)</f>
        <v>33321</v>
      </c>
      <c r="D57" s="2105"/>
      <c r="E57" s="2105"/>
      <c r="F57" s="2613">
        <f>SUM(F25:G56)</f>
        <v>1371</v>
      </c>
      <c r="G57" s="2613"/>
      <c r="H57" s="1123" t="s">
        <v>1086</v>
      </c>
    </row>
    <row r="58" spans="1:9" s="151" customFormat="1" ht="9" customHeight="1">
      <c r="B58" s="1129"/>
      <c r="C58" s="1146"/>
      <c r="D58" s="1129"/>
      <c r="E58" s="1129"/>
      <c r="F58" s="1129"/>
      <c r="G58" s="1129"/>
    </row>
    <row r="59" spans="1:9" s="151" customFormat="1" ht="12.75" customHeight="1">
      <c r="A59" s="1857" t="s">
        <v>1234</v>
      </c>
      <c r="B59" s="1129"/>
      <c r="C59" s="1146"/>
      <c r="D59" s="1129"/>
      <c r="E59" s="1129"/>
      <c r="F59" s="1129"/>
      <c r="G59" s="1129"/>
      <c r="H59" s="1518" t="s">
        <v>1235</v>
      </c>
    </row>
    <row r="60" spans="1:9" ht="12.75" customHeight="1">
      <c r="A60" s="2106" t="s">
        <v>2591</v>
      </c>
      <c r="H60" s="1518" t="s">
        <v>2592</v>
      </c>
    </row>
    <row r="61" spans="1:9" ht="21" customHeight="1">
      <c r="A61" s="1857" t="s">
        <v>2069</v>
      </c>
      <c r="B61" s="2107"/>
      <c r="C61" s="2108"/>
      <c r="D61" s="2109"/>
      <c r="E61" s="1025"/>
      <c r="H61" s="1899" t="s">
        <v>2329</v>
      </c>
    </row>
    <row r="62" spans="1:9" ht="12.75" customHeight="1">
      <c r="A62" s="1868"/>
      <c r="B62" s="2110"/>
      <c r="C62" s="1032"/>
      <c r="D62" s="1032"/>
      <c r="E62" s="151"/>
      <c r="G62" s="151"/>
      <c r="H62" s="1029"/>
    </row>
    <row r="63" spans="1:9" ht="12.75" customHeight="1">
      <c r="A63" s="1130"/>
      <c r="B63" s="1130"/>
      <c r="C63" s="1309"/>
      <c r="D63" s="1130"/>
      <c r="E63" s="1130"/>
      <c r="F63" s="1130"/>
      <c r="G63" s="1130"/>
      <c r="H63" s="1130"/>
    </row>
    <row r="64" spans="1:9" ht="12.75" customHeight="1"/>
    <row r="65" spans="2:7" ht="12.75" customHeight="1"/>
    <row r="66" spans="2:7" ht="12.75" customHeight="1"/>
    <row r="67" spans="2:7" ht="12.75" customHeight="1"/>
    <row r="68" spans="2:7" ht="12.75" customHeight="1">
      <c r="B68" s="1129">
        <f>IF(B57=F10,1,0)</f>
        <v>0</v>
      </c>
      <c r="C68" s="1146">
        <f>IF(C57=F11,1,0)</f>
        <v>0</v>
      </c>
      <c r="F68" s="2614"/>
      <c r="G68" s="2614"/>
    </row>
    <row r="69" spans="2:7" ht="12.75" customHeight="1"/>
  </sheetData>
  <mergeCells count="8">
    <mergeCell ref="F57:G57"/>
    <mergeCell ref="F68:G68"/>
    <mergeCell ref="E3:H3"/>
    <mergeCell ref="E17:H17"/>
    <mergeCell ref="B20:C20"/>
    <mergeCell ref="F20:G20"/>
    <mergeCell ref="B21:C21"/>
    <mergeCell ref="F21:G21"/>
  </mergeCells>
  <conditionalFormatting sqref="B68:G68">
    <cfRule type="cellIs" dxfId="0" priority="1" operator="equal">
      <formula>1</formula>
    </cfRule>
  </conditionalFormatting>
  <printOptions gridLinesSet="0"/>
  <pageMargins left="0.78740157480314965" right="0.6484375" top="0.84375" bottom="0.78125" header="0.51181102362204722" footer="0.51181102362204722"/>
  <pageSetup paperSize="9" scale="75" pageOrder="overThenDown" orientation="portrait" r:id="rId1"/>
  <headerFooter alignWithMargins="0"/>
  <drawing r:id="rId2"/>
</worksheet>
</file>

<file path=xl/worksheets/sheet47.xml><?xml version="1.0" encoding="utf-8"?>
<worksheet xmlns="http://schemas.openxmlformats.org/spreadsheetml/2006/main" xmlns:r="http://schemas.openxmlformats.org/officeDocument/2006/relationships">
  <sheetPr syncVertical="1" syncRef="A28">
    <tabColor rgb="FF7030A0"/>
  </sheetPr>
  <dimension ref="A1:F65"/>
  <sheetViews>
    <sheetView showGridLines="0" showWhiteSpace="0" view="pageLayout" topLeftCell="A28" zoomScale="70" zoomScalePageLayoutView="70" workbookViewId="0">
      <selection activeCell="E53" sqref="E53"/>
    </sheetView>
  </sheetViews>
  <sheetFormatPr baseColWidth="10" defaultColWidth="11" defaultRowHeight="12.75"/>
  <cols>
    <col min="1" max="1" width="38.42578125" style="1131" customWidth="1"/>
    <col min="2" max="2" width="10.85546875" style="1131" customWidth="1"/>
    <col min="3" max="3" width="10.140625" style="1131" customWidth="1"/>
    <col min="4" max="4" width="11" style="501" customWidth="1"/>
    <col min="5" max="5" width="10.140625" style="1131" customWidth="1"/>
    <col min="6" max="6" width="34.5703125" style="1131" customWidth="1"/>
    <col min="7" max="7" width="4.140625" style="1133" customWidth="1"/>
    <col min="8" max="216" width="11" style="1133"/>
    <col min="217" max="217" width="41.42578125" style="1133" customWidth="1"/>
    <col min="218" max="218" width="7.5703125" style="1133" customWidth="1"/>
    <col min="219" max="219" width="9.42578125" style="1133" customWidth="1"/>
    <col min="220" max="220" width="7" style="1133" customWidth="1"/>
    <col min="221" max="221" width="7.42578125" style="1133" bestFit="1" customWidth="1"/>
    <col min="222" max="222" width="34.5703125" style="1133" customWidth="1"/>
    <col min="223" max="223" width="9.5703125" style="1133" customWidth="1"/>
    <col min="224" max="226" width="10.5703125" style="1133" customWidth="1"/>
    <col min="227" max="227" width="35.5703125" style="1133" customWidth="1"/>
    <col min="228" max="228" width="11" style="1133" customWidth="1"/>
    <col min="229" max="238" width="9.85546875" style="1133" customWidth="1"/>
    <col min="239" max="242" width="11" style="1133" customWidth="1"/>
    <col min="243" max="243" width="14.42578125" style="1133" customWidth="1"/>
    <col min="244" max="244" width="4.140625" style="1133" customWidth="1"/>
    <col min="245" max="245" width="13.42578125" style="1133" customWidth="1"/>
    <col min="246" max="246" width="28.140625" style="1133" customWidth="1"/>
    <col min="247" max="247" width="11" style="1133" customWidth="1"/>
    <col min="248" max="248" width="14.42578125" style="1133" customWidth="1"/>
    <col min="249" max="249" width="4.140625" style="1133" customWidth="1"/>
    <col min="250" max="251" width="11" style="1133" customWidth="1"/>
    <col min="252" max="252" width="14.42578125" style="1133" customWidth="1"/>
    <col min="253" max="253" width="4.140625" style="1133" customWidth="1"/>
    <col min="254" max="254" width="14.42578125" style="1133" customWidth="1"/>
    <col min="255" max="472" width="11" style="1133"/>
    <col min="473" max="473" width="41.42578125" style="1133" customWidth="1"/>
    <col min="474" max="474" width="7.5703125" style="1133" customWidth="1"/>
    <col min="475" max="475" width="9.42578125" style="1133" customWidth="1"/>
    <col min="476" max="476" width="7" style="1133" customWidth="1"/>
    <col min="477" max="477" width="7.42578125" style="1133" bestFit="1" customWidth="1"/>
    <col min="478" max="478" width="34.5703125" style="1133" customWidth="1"/>
    <col min="479" max="479" width="9.5703125" style="1133" customWidth="1"/>
    <col min="480" max="482" width="10.5703125" style="1133" customWidth="1"/>
    <col min="483" max="483" width="35.5703125" style="1133" customWidth="1"/>
    <col min="484" max="484" width="11" style="1133" customWidth="1"/>
    <col min="485" max="494" width="9.85546875" style="1133" customWidth="1"/>
    <col min="495" max="498" width="11" style="1133" customWidth="1"/>
    <col min="499" max="499" width="14.42578125" style="1133" customWidth="1"/>
    <col min="500" max="500" width="4.140625" style="1133" customWidth="1"/>
    <col min="501" max="501" width="13.42578125" style="1133" customWidth="1"/>
    <col min="502" max="502" width="28.140625" style="1133" customWidth="1"/>
    <col min="503" max="503" width="11" style="1133" customWidth="1"/>
    <col min="504" max="504" width="14.42578125" style="1133" customWidth="1"/>
    <col min="505" max="505" width="4.140625" style="1133" customWidth="1"/>
    <col min="506" max="507" width="11" style="1133" customWidth="1"/>
    <col min="508" max="508" width="14.42578125" style="1133" customWidth="1"/>
    <col min="509" max="509" width="4.140625" style="1133" customWidth="1"/>
    <col min="510" max="510" width="14.42578125" style="1133" customWidth="1"/>
    <col min="511" max="728" width="11" style="1133"/>
    <col min="729" max="729" width="41.42578125" style="1133" customWidth="1"/>
    <col min="730" max="730" width="7.5703125" style="1133" customWidth="1"/>
    <col min="731" max="731" width="9.42578125" style="1133" customWidth="1"/>
    <col min="732" max="732" width="7" style="1133" customWidth="1"/>
    <col min="733" max="733" width="7.42578125" style="1133" bestFit="1" customWidth="1"/>
    <col min="734" max="734" width="34.5703125" style="1133" customWidth="1"/>
    <col min="735" max="735" width="9.5703125" style="1133" customWidth="1"/>
    <col min="736" max="738" width="10.5703125" style="1133" customWidth="1"/>
    <col min="739" max="739" width="35.5703125" style="1133" customWidth="1"/>
    <col min="740" max="740" width="11" style="1133" customWidth="1"/>
    <col min="741" max="750" width="9.85546875" style="1133" customWidth="1"/>
    <col min="751" max="754" width="11" style="1133" customWidth="1"/>
    <col min="755" max="755" width="14.42578125" style="1133" customWidth="1"/>
    <col min="756" max="756" width="4.140625" style="1133" customWidth="1"/>
    <col min="757" max="757" width="13.42578125" style="1133" customWidth="1"/>
    <col min="758" max="758" width="28.140625" style="1133" customWidth="1"/>
    <col min="759" max="759" width="11" style="1133" customWidth="1"/>
    <col min="760" max="760" width="14.42578125" style="1133" customWidth="1"/>
    <col min="761" max="761" width="4.140625" style="1133" customWidth="1"/>
    <col min="762" max="763" width="11" style="1133" customWidth="1"/>
    <col min="764" max="764" width="14.42578125" style="1133" customWidth="1"/>
    <col min="765" max="765" width="4.140625" style="1133" customWidth="1"/>
    <col min="766" max="766" width="14.42578125" style="1133" customWidth="1"/>
    <col min="767" max="984" width="11" style="1133"/>
    <col min="985" max="985" width="41.42578125" style="1133" customWidth="1"/>
    <col min="986" max="986" width="7.5703125" style="1133" customWidth="1"/>
    <col min="987" max="987" width="9.42578125" style="1133" customWidth="1"/>
    <col min="988" max="988" width="7" style="1133" customWidth="1"/>
    <col min="989" max="989" width="7.42578125" style="1133" bestFit="1" customWidth="1"/>
    <col min="990" max="990" width="34.5703125" style="1133" customWidth="1"/>
    <col min="991" max="991" width="9.5703125" style="1133" customWidth="1"/>
    <col min="992" max="994" width="10.5703125" style="1133" customWidth="1"/>
    <col min="995" max="995" width="35.5703125" style="1133" customWidth="1"/>
    <col min="996" max="996" width="11" style="1133" customWidth="1"/>
    <col min="997" max="1006" width="9.85546875" style="1133" customWidth="1"/>
    <col min="1007" max="1010" width="11" style="1133" customWidth="1"/>
    <col min="1011" max="1011" width="14.42578125" style="1133" customWidth="1"/>
    <col min="1012" max="1012" width="4.140625" style="1133" customWidth="1"/>
    <col min="1013" max="1013" width="13.42578125" style="1133" customWidth="1"/>
    <col min="1014" max="1014" width="28.140625" style="1133" customWidth="1"/>
    <col min="1015" max="1015" width="11" style="1133" customWidth="1"/>
    <col min="1016" max="1016" width="14.42578125" style="1133" customWidth="1"/>
    <col min="1017" max="1017" width="4.140625" style="1133" customWidth="1"/>
    <col min="1018" max="1019" width="11" style="1133" customWidth="1"/>
    <col min="1020" max="1020" width="14.42578125" style="1133" customWidth="1"/>
    <col min="1021" max="1021" width="4.140625" style="1133" customWidth="1"/>
    <col min="1022" max="1022" width="14.42578125" style="1133" customWidth="1"/>
    <col min="1023" max="1240" width="11" style="1133"/>
    <col min="1241" max="1241" width="41.42578125" style="1133" customWidth="1"/>
    <col min="1242" max="1242" width="7.5703125" style="1133" customWidth="1"/>
    <col min="1243" max="1243" width="9.42578125" style="1133" customWidth="1"/>
    <col min="1244" max="1244" width="7" style="1133" customWidth="1"/>
    <col min="1245" max="1245" width="7.42578125" style="1133" bestFit="1" customWidth="1"/>
    <col min="1246" max="1246" width="34.5703125" style="1133" customWidth="1"/>
    <col min="1247" max="1247" width="9.5703125" style="1133" customWidth="1"/>
    <col min="1248" max="1250" width="10.5703125" style="1133" customWidth="1"/>
    <col min="1251" max="1251" width="35.5703125" style="1133" customWidth="1"/>
    <col min="1252" max="1252" width="11" style="1133" customWidth="1"/>
    <col min="1253" max="1262" width="9.85546875" style="1133" customWidth="1"/>
    <col min="1263" max="1266" width="11" style="1133" customWidth="1"/>
    <col min="1267" max="1267" width="14.42578125" style="1133" customWidth="1"/>
    <col min="1268" max="1268" width="4.140625" style="1133" customWidth="1"/>
    <col min="1269" max="1269" width="13.42578125" style="1133" customWidth="1"/>
    <col min="1270" max="1270" width="28.140625" style="1133" customWidth="1"/>
    <col min="1271" max="1271" width="11" style="1133" customWidth="1"/>
    <col min="1272" max="1272" width="14.42578125" style="1133" customWidth="1"/>
    <col min="1273" max="1273" width="4.140625" style="1133" customWidth="1"/>
    <col min="1274" max="1275" width="11" style="1133" customWidth="1"/>
    <col min="1276" max="1276" width="14.42578125" style="1133" customWidth="1"/>
    <col min="1277" max="1277" width="4.140625" style="1133" customWidth="1"/>
    <col min="1278" max="1278" width="14.42578125" style="1133" customWidth="1"/>
    <col min="1279" max="1496" width="11" style="1133"/>
    <col min="1497" max="1497" width="41.42578125" style="1133" customWidth="1"/>
    <col min="1498" max="1498" width="7.5703125" style="1133" customWidth="1"/>
    <col min="1499" max="1499" width="9.42578125" style="1133" customWidth="1"/>
    <col min="1500" max="1500" width="7" style="1133" customWidth="1"/>
    <col min="1501" max="1501" width="7.42578125" style="1133" bestFit="1" customWidth="1"/>
    <col min="1502" max="1502" width="34.5703125" style="1133" customWidth="1"/>
    <col min="1503" max="1503" width="9.5703125" style="1133" customWidth="1"/>
    <col min="1504" max="1506" width="10.5703125" style="1133" customWidth="1"/>
    <col min="1507" max="1507" width="35.5703125" style="1133" customWidth="1"/>
    <col min="1508" max="1508" width="11" style="1133" customWidth="1"/>
    <col min="1509" max="1518" width="9.85546875" style="1133" customWidth="1"/>
    <col min="1519" max="1522" width="11" style="1133" customWidth="1"/>
    <col min="1523" max="1523" width="14.42578125" style="1133" customWidth="1"/>
    <col min="1524" max="1524" width="4.140625" style="1133" customWidth="1"/>
    <col min="1525" max="1525" width="13.42578125" style="1133" customWidth="1"/>
    <col min="1526" max="1526" width="28.140625" style="1133" customWidth="1"/>
    <col min="1527" max="1527" width="11" style="1133" customWidth="1"/>
    <col min="1528" max="1528" width="14.42578125" style="1133" customWidth="1"/>
    <col min="1529" max="1529" width="4.140625" style="1133" customWidth="1"/>
    <col min="1530" max="1531" width="11" style="1133" customWidth="1"/>
    <col min="1532" max="1532" width="14.42578125" style="1133" customWidth="1"/>
    <col min="1533" max="1533" width="4.140625" style="1133" customWidth="1"/>
    <col min="1534" max="1534" width="14.42578125" style="1133" customWidth="1"/>
    <col min="1535" max="1752" width="11" style="1133"/>
    <col min="1753" max="1753" width="41.42578125" style="1133" customWidth="1"/>
    <col min="1754" max="1754" width="7.5703125" style="1133" customWidth="1"/>
    <col min="1755" max="1755" width="9.42578125" style="1133" customWidth="1"/>
    <col min="1756" max="1756" width="7" style="1133" customWidth="1"/>
    <col min="1757" max="1757" width="7.42578125" style="1133" bestFit="1" customWidth="1"/>
    <col min="1758" max="1758" width="34.5703125" style="1133" customWidth="1"/>
    <col min="1759" max="1759" width="9.5703125" style="1133" customWidth="1"/>
    <col min="1760" max="1762" width="10.5703125" style="1133" customWidth="1"/>
    <col min="1763" max="1763" width="35.5703125" style="1133" customWidth="1"/>
    <col min="1764" max="1764" width="11" style="1133" customWidth="1"/>
    <col min="1765" max="1774" width="9.85546875" style="1133" customWidth="1"/>
    <col min="1775" max="1778" width="11" style="1133" customWidth="1"/>
    <col min="1779" max="1779" width="14.42578125" style="1133" customWidth="1"/>
    <col min="1780" max="1780" width="4.140625" style="1133" customWidth="1"/>
    <col min="1781" max="1781" width="13.42578125" style="1133" customWidth="1"/>
    <col min="1782" max="1782" width="28.140625" style="1133" customWidth="1"/>
    <col min="1783" max="1783" width="11" style="1133" customWidth="1"/>
    <col min="1784" max="1784" width="14.42578125" style="1133" customWidth="1"/>
    <col min="1785" max="1785" width="4.140625" style="1133" customWidth="1"/>
    <col min="1786" max="1787" width="11" style="1133" customWidth="1"/>
    <col min="1788" max="1788" width="14.42578125" style="1133" customWidth="1"/>
    <col min="1789" max="1789" width="4.140625" style="1133" customWidth="1"/>
    <col min="1790" max="1790" width="14.42578125" style="1133" customWidth="1"/>
    <col min="1791" max="2008" width="11" style="1133"/>
    <col min="2009" max="2009" width="41.42578125" style="1133" customWidth="1"/>
    <col min="2010" max="2010" width="7.5703125" style="1133" customWidth="1"/>
    <col min="2011" max="2011" width="9.42578125" style="1133" customWidth="1"/>
    <col min="2012" max="2012" width="7" style="1133" customWidth="1"/>
    <col min="2013" max="2013" width="7.42578125" style="1133" bestFit="1" customWidth="1"/>
    <col min="2014" max="2014" width="34.5703125" style="1133" customWidth="1"/>
    <col min="2015" max="2015" width="9.5703125" style="1133" customWidth="1"/>
    <col min="2016" max="2018" width="10.5703125" style="1133" customWidth="1"/>
    <col min="2019" max="2019" width="35.5703125" style="1133" customWidth="1"/>
    <col min="2020" max="2020" width="11" style="1133" customWidth="1"/>
    <col min="2021" max="2030" width="9.85546875" style="1133" customWidth="1"/>
    <col min="2031" max="2034" width="11" style="1133" customWidth="1"/>
    <col min="2035" max="2035" width="14.42578125" style="1133" customWidth="1"/>
    <col min="2036" max="2036" width="4.140625" style="1133" customWidth="1"/>
    <col min="2037" max="2037" width="13.42578125" style="1133" customWidth="1"/>
    <col min="2038" max="2038" width="28.140625" style="1133" customWidth="1"/>
    <col min="2039" max="2039" width="11" style="1133" customWidth="1"/>
    <col min="2040" max="2040" width="14.42578125" style="1133" customWidth="1"/>
    <col min="2041" max="2041" width="4.140625" style="1133" customWidth="1"/>
    <col min="2042" max="2043" width="11" style="1133" customWidth="1"/>
    <col min="2044" max="2044" width="14.42578125" style="1133" customWidth="1"/>
    <col min="2045" max="2045" width="4.140625" style="1133" customWidth="1"/>
    <col min="2046" max="2046" width="14.42578125" style="1133" customWidth="1"/>
    <col min="2047" max="2264" width="11" style="1133"/>
    <col min="2265" max="2265" width="41.42578125" style="1133" customWidth="1"/>
    <col min="2266" max="2266" width="7.5703125" style="1133" customWidth="1"/>
    <col min="2267" max="2267" width="9.42578125" style="1133" customWidth="1"/>
    <col min="2268" max="2268" width="7" style="1133" customWidth="1"/>
    <col min="2269" max="2269" width="7.42578125" style="1133" bestFit="1" customWidth="1"/>
    <col min="2270" max="2270" width="34.5703125" style="1133" customWidth="1"/>
    <col min="2271" max="2271" width="9.5703125" style="1133" customWidth="1"/>
    <col min="2272" max="2274" width="10.5703125" style="1133" customWidth="1"/>
    <col min="2275" max="2275" width="35.5703125" style="1133" customWidth="1"/>
    <col min="2276" max="2276" width="11" style="1133" customWidth="1"/>
    <col min="2277" max="2286" width="9.85546875" style="1133" customWidth="1"/>
    <col min="2287" max="2290" width="11" style="1133" customWidth="1"/>
    <col min="2291" max="2291" width="14.42578125" style="1133" customWidth="1"/>
    <col min="2292" max="2292" width="4.140625" style="1133" customWidth="1"/>
    <col min="2293" max="2293" width="13.42578125" style="1133" customWidth="1"/>
    <col min="2294" max="2294" width="28.140625" style="1133" customWidth="1"/>
    <col min="2295" max="2295" width="11" style="1133" customWidth="1"/>
    <col min="2296" max="2296" width="14.42578125" style="1133" customWidth="1"/>
    <col min="2297" max="2297" width="4.140625" style="1133" customWidth="1"/>
    <col min="2298" max="2299" width="11" style="1133" customWidth="1"/>
    <col min="2300" max="2300" width="14.42578125" style="1133" customWidth="1"/>
    <col min="2301" max="2301" width="4.140625" style="1133" customWidth="1"/>
    <col min="2302" max="2302" width="14.42578125" style="1133" customWidth="1"/>
    <col min="2303" max="2520" width="11" style="1133"/>
    <col min="2521" max="2521" width="41.42578125" style="1133" customWidth="1"/>
    <col min="2522" max="2522" width="7.5703125" style="1133" customWidth="1"/>
    <col min="2523" max="2523" width="9.42578125" style="1133" customWidth="1"/>
    <col min="2524" max="2524" width="7" style="1133" customWidth="1"/>
    <col min="2525" max="2525" width="7.42578125" style="1133" bestFit="1" customWidth="1"/>
    <col min="2526" max="2526" width="34.5703125" style="1133" customWidth="1"/>
    <col min="2527" max="2527" width="9.5703125" style="1133" customWidth="1"/>
    <col min="2528" max="2530" width="10.5703125" style="1133" customWidth="1"/>
    <col min="2531" max="2531" width="35.5703125" style="1133" customWidth="1"/>
    <col min="2532" max="2532" width="11" style="1133" customWidth="1"/>
    <col min="2533" max="2542" width="9.85546875" style="1133" customWidth="1"/>
    <col min="2543" max="2546" width="11" style="1133" customWidth="1"/>
    <col min="2547" max="2547" width="14.42578125" style="1133" customWidth="1"/>
    <col min="2548" max="2548" width="4.140625" style="1133" customWidth="1"/>
    <col min="2549" max="2549" width="13.42578125" style="1133" customWidth="1"/>
    <col min="2550" max="2550" width="28.140625" style="1133" customWidth="1"/>
    <col min="2551" max="2551" width="11" style="1133" customWidth="1"/>
    <col min="2552" max="2552" width="14.42578125" style="1133" customWidth="1"/>
    <col min="2553" max="2553" width="4.140625" style="1133" customWidth="1"/>
    <col min="2554" max="2555" width="11" style="1133" customWidth="1"/>
    <col min="2556" max="2556" width="14.42578125" style="1133" customWidth="1"/>
    <col min="2557" max="2557" width="4.140625" style="1133" customWidth="1"/>
    <col min="2558" max="2558" width="14.42578125" style="1133" customWidth="1"/>
    <col min="2559" max="2776" width="11" style="1133"/>
    <col min="2777" max="2777" width="41.42578125" style="1133" customWidth="1"/>
    <col min="2778" max="2778" width="7.5703125" style="1133" customWidth="1"/>
    <col min="2779" max="2779" width="9.42578125" style="1133" customWidth="1"/>
    <col min="2780" max="2780" width="7" style="1133" customWidth="1"/>
    <col min="2781" max="2781" width="7.42578125" style="1133" bestFit="1" customWidth="1"/>
    <col min="2782" max="2782" width="34.5703125" style="1133" customWidth="1"/>
    <col min="2783" max="2783" width="9.5703125" style="1133" customWidth="1"/>
    <col min="2784" max="2786" width="10.5703125" style="1133" customWidth="1"/>
    <col min="2787" max="2787" width="35.5703125" style="1133" customWidth="1"/>
    <col min="2788" max="2788" width="11" style="1133" customWidth="1"/>
    <col min="2789" max="2798" width="9.85546875" style="1133" customWidth="1"/>
    <col min="2799" max="2802" width="11" style="1133" customWidth="1"/>
    <col min="2803" max="2803" width="14.42578125" style="1133" customWidth="1"/>
    <col min="2804" max="2804" width="4.140625" style="1133" customWidth="1"/>
    <col min="2805" max="2805" width="13.42578125" style="1133" customWidth="1"/>
    <col min="2806" max="2806" width="28.140625" style="1133" customWidth="1"/>
    <col min="2807" max="2807" width="11" style="1133" customWidth="1"/>
    <col min="2808" max="2808" width="14.42578125" style="1133" customWidth="1"/>
    <col min="2809" max="2809" width="4.140625" style="1133" customWidth="1"/>
    <col min="2810" max="2811" width="11" style="1133" customWidth="1"/>
    <col min="2812" max="2812" width="14.42578125" style="1133" customWidth="1"/>
    <col min="2813" max="2813" width="4.140625" style="1133" customWidth="1"/>
    <col min="2814" max="2814" width="14.42578125" style="1133" customWidth="1"/>
    <col min="2815" max="3032" width="11" style="1133"/>
    <col min="3033" max="3033" width="41.42578125" style="1133" customWidth="1"/>
    <col min="3034" max="3034" width="7.5703125" style="1133" customWidth="1"/>
    <col min="3035" max="3035" width="9.42578125" style="1133" customWidth="1"/>
    <col min="3036" max="3036" width="7" style="1133" customWidth="1"/>
    <col min="3037" max="3037" width="7.42578125" style="1133" bestFit="1" customWidth="1"/>
    <col min="3038" max="3038" width="34.5703125" style="1133" customWidth="1"/>
    <col min="3039" max="3039" width="9.5703125" style="1133" customWidth="1"/>
    <col min="3040" max="3042" width="10.5703125" style="1133" customWidth="1"/>
    <col min="3043" max="3043" width="35.5703125" style="1133" customWidth="1"/>
    <col min="3044" max="3044" width="11" style="1133" customWidth="1"/>
    <col min="3045" max="3054" width="9.85546875" style="1133" customWidth="1"/>
    <col min="3055" max="3058" width="11" style="1133" customWidth="1"/>
    <col min="3059" max="3059" width="14.42578125" style="1133" customWidth="1"/>
    <col min="3060" max="3060" width="4.140625" style="1133" customWidth="1"/>
    <col min="3061" max="3061" width="13.42578125" style="1133" customWidth="1"/>
    <col min="3062" max="3062" width="28.140625" style="1133" customWidth="1"/>
    <col min="3063" max="3063" width="11" style="1133" customWidth="1"/>
    <col min="3064" max="3064" width="14.42578125" style="1133" customWidth="1"/>
    <col min="3065" max="3065" width="4.140625" style="1133" customWidth="1"/>
    <col min="3066" max="3067" width="11" style="1133" customWidth="1"/>
    <col min="3068" max="3068" width="14.42578125" style="1133" customWidth="1"/>
    <col min="3069" max="3069" width="4.140625" style="1133" customWidth="1"/>
    <col min="3070" max="3070" width="14.42578125" style="1133" customWidth="1"/>
    <col min="3071" max="3288" width="11" style="1133"/>
    <col min="3289" max="3289" width="41.42578125" style="1133" customWidth="1"/>
    <col min="3290" max="3290" width="7.5703125" style="1133" customWidth="1"/>
    <col min="3291" max="3291" width="9.42578125" style="1133" customWidth="1"/>
    <col min="3292" max="3292" width="7" style="1133" customWidth="1"/>
    <col min="3293" max="3293" width="7.42578125" style="1133" bestFit="1" customWidth="1"/>
    <col min="3294" max="3294" width="34.5703125" style="1133" customWidth="1"/>
    <col min="3295" max="3295" width="9.5703125" style="1133" customWidth="1"/>
    <col min="3296" max="3298" width="10.5703125" style="1133" customWidth="1"/>
    <col min="3299" max="3299" width="35.5703125" style="1133" customWidth="1"/>
    <col min="3300" max="3300" width="11" style="1133" customWidth="1"/>
    <col min="3301" max="3310" width="9.85546875" style="1133" customWidth="1"/>
    <col min="3311" max="3314" width="11" style="1133" customWidth="1"/>
    <col min="3315" max="3315" width="14.42578125" style="1133" customWidth="1"/>
    <col min="3316" max="3316" width="4.140625" style="1133" customWidth="1"/>
    <col min="3317" max="3317" width="13.42578125" style="1133" customWidth="1"/>
    <col min="3318" max="3318" width="28.140625" style="1133" customWidth="1"/>
    <col min="3319" max="3319" width="11" style="1133" customWidth="1"/>
    <col min="3320" max="3320" width="14.42578125" style="1133" customWidth="1"/>
    <col min="3321" max="3321" width="4.140625" style="1133" customWidth="1"/>
    <col min="3322" max="3323" width="11" style="1133" customWidth="1"/>
    <col min="3324" max="3324" width="14.42578125" style="1133" customWidth="1"/>
    <col min="3325" max="3325" width="4.140625" style="1133" customWidth="1"/>
    <col min="3326" max="3326" width="14.42578125" style="1133" customWidth="1"/>
    <col min="3327" max="3544" width="11" style="1133"/>
    <col min="3545" max="3545" width="41.42578125" style="1133" customWidth="1"/>
    <col min="3546" max="3546" width="7.5703125" style="1133" customWidth="1"/>
    <col min="3547" max="3547" width="9.42578125" style="1133" customWidth="1"/>
    <col min="3548" max="3548" width="7" style="1133" customWidth="1"/>
    <col min="3549" max="3549" width="7.42578125" style="1133" bestFit="1" customWidth="1"/>
    <col min="3550" max="3550" width="34.5703125" style="1133" customWidth="1"/>
    <col min="3551" max="3551" width="9.5703125" style="1133" customWidth="1"/>
    <col min="3552" max="3554" width="10.5703125" style="1133" customWidth="1"/>
    <col min="3555" max="3555" width="35.5703125" style="1133" customWidth="1"/>
    <col min="3556" max="3556" width="11" style="1133" customWidth="1"/>
    <col min="3557" max="3566" width="9.85546875" style="1133" customWidth="1"/>
    <col min="3567" max="3570" width="11" style="1133" customWidth="1"/>
    <col min="3571" max="3571" width="14.42578125" style="1133" customWidth="1"/>
    <col min="3572" max="3572" width="4.140625" style="1133" customWidth="1"/>
    <col min="3573" max="3573" width="13.42578125" style="1133" customWidth="1"/>
    <col min="3574" max="3574" width="28.140625" style="1133" customWidth="1"/>
    <col min="3575" max="3575" width="11" style="1133" customWidth="1"/>
    <col min="3576" max="3576" width="14.42578125" style="1133" customWidth="1"/>
    <col min="3577" max="3577" width="4.140625" style="1133" customWidth="1"/>
    <col min="3578" max="3579" width="11" style="1133" customWidth="1"/>
    <col min="3580" max="3580" width="14.42578125" style="1133" customWidth="1"/>
    <col min="3581" max="3581" width="4.140625" style="1133" customWidth="1"/>
    <col min="3582" max="3582" width="14.42578125" style="1133" customWidth="1"/>
    <col min="3583" max="3800" width="11" style="1133"/>
    <col min="3801" max="3801" width="41.42578125" style="1133" customWidth="1"/>
    <col min="3802" max="3802" width="7.5703125" style="1133" customWidth="1"/>
    <col min="3803" max="3803" width="9.42578125" style="1133" customWidth="1"/>
    <col min="3804" max="3804" width="7" style="1133" customWidth="1"/>
    <col min="3805" max="3805" width="7.42578125" style="1133" bestFit="1" customWidth="1"/>
    <col min="3806" max="3806" width="34.5703125" style="1133" customWidth="1"/>
    <col min="3807" max="3807" width="9.5703125" style="1133" customWidth="1"/>
    <col min="3808" max="3810" width="10.5703125" style="1133" customWidth="1"/>
    <col min="3811" max="3811" width="35.5703125" style="1133" customWidth="1"/>
    <col min="3812" max="3812" width="11" style="1133" customWidth="1"/>
    <col min="3813" max="3822" width="9.85546875" style="1133" customWidth="1"/>
    <col min="3823" max="3826" width="11" style="1133" customWidth="1"/>
    <col min="3827" max="3827" width="14.42578125" style="1133" customWidth="1"/>
    <col min="3828" max="3828" width="4.140625" style="1133" customWidth="1"/>
    <col min="3829" max="3829" width="13.42578125" style="1133" customWidth="1"/>
    <col min="3830" max="3830" width="28.140625" style="1133" customWidth="1"/>
    <col min="3831" max="3831" width="11" style="1133" customWidth="1"/>
    <col min="3832" max="3832" width="14.42578125" style="1133" customWidth="1"/>
    <col min="3833" max="3833" width="4.140625" style="1133" customWidth="1"/>
    <col min="3834" max="3835" width="11" style="1133" customWidth="1"/>
    <col min="3836" max="3836" width="14.42578125" style="1133" customWidth="1"/>
    <col min="3837" max="3837" width="4.140625" style="1133" customWidth="1"/>
    <col min="3838" max="3838" width="14.42578125" style="1133" customWidth="1"/>
    <col min="3839" max="4056" width="11" style="1133"/>
    <col min="4057" max="4057" width="41.42578125" style="1133" customWidth="1"/>
    <col min="4058" max="4058" width="7.5703125" style="1133" customWidth="1"/>
    <col min="4059" max="4059" width="9.42578125" style="1133" customWidth="1"/>
    <col min="4060" max="4060" width="7" style="1133" customWidth="1"/>
    <col min="4061" max="4061" width="7.42578125" style="1133" bestFit="1" customWidth="1"/>
    <col min="4062" max="4062" width="34.5703125" style="1133" customWidth="1"/>
    <col min="4063" max="4063" width="9.5703125" style="1133" customWidth="1"/>
    <col min="4064" max="4066" width="10.5703125" style="1133" customWidth="1"/>
    <col min="4067" max="4067" width="35.5703125" style="1133" customWidth="1"/>
    <col min="4068" max="4068" width="11" style="1133" customWidth="1"/>
    <col min="4069" max="4078" width="9.85546875" style="1133" customWidth="1"/>
    <col min="4079" max="4082" width="11" style="1133" customWidth="1"/>
    <col min="4083" max="4083" width="14.42578125" style="1133" customWidth="1"/>
    <col min="4084" max="4084" width="4.140625" style="1133" customWidth="1"/>
    <col min="4085" max="4085" width="13.42578125" style="1133" customWidth="1"/>
    <col min="4086" max="4086" width="28.140625" style="1133" customWidth="1"/>
    <col min="4087" max="4087" width="11" style="1133" customWidth="1"/>
    <col min="4088" max="4088" width="14.42578125" style="1133" customWidth="1"/>
    <col min="4089" max="4089" width="4.140625" style="1133" customWidth="1"/>
    <col min="4090" max="4091" width="11" style="1133" customWidth="1"/>
    <col min="4092" max="4092" width="14.42578125" style="1133" customWidth="1"/>
    <col min="4093" max="4093" width="4.140625" style="1133" customWidth="1"/>
    <col min="4094" max="4094" width="14.42578125" style="1133" customWidth="1"/>
    <col min="4095" max="4312" width="11" style="1133"/>
    <col min="4313" max="4313" width="41.42578125" style="1133" customWidth="1"/>
    <col min="4314" max="4314" width="7.5703125" style="1133" customWidth="1"/>
    <col min="4315" max="4315" width="9.42578125" style="1133" customWidth="1"/>
    <col min="4316" max="4316" width="7" style="1133" customWidth="1"/>
    <col min="4317" max="4317" width="7.42578125" style="1133" bestFit="1" customWidth="1"/>
    <col min="4318" max="4318" width="34.5703125" style="1133" customWidth="1"/>
    <col min="4319" max="4319" width="9.5703125" style="1133" customWidth="1"/>
    <col min="4320" max="4322" width="10.5703125" style="1133" customWidth="1"/>
    <col min="4323" max="4323" width="35.5703125" style="1133" customWidth="1"/>
    <col min="4324" max="4324" width="11" style="1133" customWidth="1"/>
    <col min="4325" max="4334" width="9.85546875" style="1133" customWidth="1"/>
    <col min="4335" max="4338" width="11" style="1133" customWidth="1"/>
    <col min="4339" max="4339" width="14.42578125" style="1133" customWidth="1"/>
    <col min="4340" max="4340" width="4.140625" style="1133" customWidth="1"/>
    <col min="4341" max="4341" width="13.42578125" style="1133" customWidth="1"/>
    <col min="4342" max="4342" width="28.140625" style="1133" customWidth="1"/>
    <col min="4343" max="4343" width="11" style="1133" customWidth="1"/>
    <col min="4344" max="4344" width="14.42578125" style="1133" customWidth="1"/>
    <col min="4345" max="4345" width="4.140625" style="1133" customWidth="1"/>
    <col min="4346" max="4347" width="11" style="1133" customWidth="1"/>
    <col min="4348" max="4348" width="14.42578125" style="1133" customWidth="1"/>
    <col min="4349" max="4349" width="4.140625" style="1133" customWidth="1"/>
    <col min="4350" max="4350" width="14.42578125" style="1133" customWidth="1"/>
    <col min="4351" max="4568" width="11" style="1133"/>
    <col min="4569" max="4569" width="41.42578125" style="1133" customWidth="1"/>
    <col min="4570" max="4570" width="7.5703125" style="1133" customWidth="1"/>
    <col min="4571" max="4571" width="9.42578125" style="1133" customWidth="1"/>
    <col min="4572" max="4572" width="7" style="1133" customWidth="1"/>
    <col min="4573" max="4573" width="7.42578125" style="1133" bestFit="1" customWidth="1"/>
    <col min="4574" max="4574" width="34.5703125" style="1133" customWidth="1"/>
    <col min="4575" max="4575" width="9.5703125" style="1133" customWidth="1"/>
    <col min="4576" max="4578" width="10.5703125" style="1133" customWidth="1"/>
    <col min="4579" max="4579" width="35.5703125" style="1133" customWidth="1"/>
    <col min="4580" max="4580" width="11" style="1133" customWidth="1"/>
    <col min="4581" max="4590" width="9.85546875" style="1133" customWidth="1"/>
    <col min="4591" max="4594" width="11" style="1133" customWidth="1"/>
    <col min="4595" max="4595" width="14.42578125" style="1133" customWidth="1"/>
    <col min="4596" max="4596" width="4.140625" style="1133" customWidth="1"/>
    <col min="4597" max="4597" width="13.42578125" style="1133" customWidth="1"/>
    <col min="4598" max="4598" width="28.140625" style="1133" customWidth="1"/>
    <col min="4599" max="4599" width="11" style="1133" customWidth="1"/>
    <col min="4600" max="4600" width="14.42578125" style="1133" customWidth="1"/>
    <col min="4601" max="4601" width="4.140625" style="1133" customWidth="1"/>
    <col min="4602" max="4603" width="11" style="1133" customWidth="1"/>
    <col min="4604" max="4604" width="14.42578125" style="1133" customWidth="1"/>
    <col min="4605" max="4605" width="4.140625" style="1133" customWidth="1"/>
    <col min="4606" max="4606" width="14.42578125" style="1133" customWidth="1"/>
    <col min="4607" max="4824" width="11" style="1133"/>
    <col min="4825" max="4825" width="41.42578125" style="1133" customWidth="1"/>
    <col min="4826" max="4826" width="7.5703125" style="1133" customWidth="1"/>
    <col min="4827" max="4827" width="9.42578125" style="1133" customWidth="1"/>
    <col min="4828" max="4828" width="7" style="1133" customWidth="1"/>
    <col min="4829" max="4829" width="7.42578125" style="1133" bestFit="1" customWidth="1"/>
    <col min="4830" max="4830" width="34.5703125" style="1133" customWidth="1"/>
    <col min="4831" max="4831" width="9.5703125" style="1133" customWidth="1"/>
    <col min="4832" max="4834" width="10.5703125" style="1133" customWidth="1"/>
    <col min="4835" max="4835" width="35.5703125" style="1133" customWidth="1"/>
    <col min="4836" max="4836" width="11" style="1133" customWidth="1"/>
    <col min="4837" max="4846" width="9.85546875" style="1133" customWidth="1"/>
    <col min="4847" max="4850" width="11" style="1133" customWidth="1"/>
    <col min="4851" max="4851" width="14.42578125" style="1133" customWidth="1"/>
    <col min="4852" max="4852" width="4.140625" style="1133" customWidth="1"/>
    <col min="4853" max="4853" width="13.42578125" style="1133" customWidth="1"/>
    <col min="4854" max="4854" width="28.140625" style="1133" customWidth="1"/>
    <col min="4855" max="4855" width="11" style="1133" customWidth="1"/>
    <col min="4856" max="4856" width="14.42578125" style="1133" customWidth="1"/>
    <col min="4857" max="4857" width="4.140625" style="1133" customWidth="1"/>
    <col min="4858" max="4859" width="11" style="1133" customWidth="1"/>
    <col min="4860" max="4860" width="14.42578125" style="1133" customWidth="1"/>
    <col min="4861" max="4861" width="4.140625" style="1133" customWidth="1"/>
    <col min="4862" max="4862" width="14.42578125" style="1133" customWidth="1"/>
    <col min="4863" max="5080" width="11" style="1133"/>
    <col min="5081" max="5081" width="41.42578125" style="1133" customWidth="1"/>
    <col min="5082" max="5082" width="7.5703125" style="1133" customWidth="1"/>
    <col min="5083" max="5083" width="9.42578125" style="1133" customWidth="1"/>
    <col min="5084" max="5084" width="7" style="1133" customWidth="1"/>
    <col min="5085" max="5085" width="7.42578125" style="1133" bestFit="1" customWidth="1"/>
    <col min="5086" max="5086" width="34.5703125" style="1133" customWidth="1"/>
    <col min="5087" max="5087" width="9.5703125" style="1133" customWidth="1"/>
    <col min="5088" max="5090" width="10.5703125" style="1133" customWidth="1"/>
    <col min="5091" max="5091" width="35.5703125" style="1133" customWidth="1"/>
    <col min="5092" max="5092" width="11" style="1133" customWidth="1"/>
    <col min="5093" max="5102" width="9.85546875" style="1133" customWidth="1"/>
    <col min="5103" max="5106" width="11" style="1133" customWidth="1"/>
    <col min="5107" max="5107" width="14.42578125" style="1133" customWidth="1"/>
    <col min="5108" max="5108" width="4.140625" style="1133" customWidth="1"/>
    <col min="5109" max="5109" width="13.42578125" style="1133" customWidth="1"/>
    <col min="5110" max="5110" width="28.140625" style="1133" customWidth="1"/>
    <col min="5111" max="5111" width="11" style="1133" customWidth="1"/>
    <col min="5112" max="5112" width="14.42578125" style="1133" customWidth="1"/>
    <col min="5113" max="5113" width="4.140625" style="1133" customWidth="1"/>
    <col min="5114" max="5115" width="11" style="1133" customWidth="1"/>
    <col min="5116" max="5116" width="14.42578125" style="1133" customWidth="1"/>
    <col min="5117" max="5117" width="4.140625" style="1133" customWidth="1"/>
    <col min="5118" max="5118" width="14.42578125" style="1133" customWidth="1"/>
    <col min="5119" max="5336" width="11" style="1133"/>
    <col min="5337" max="5337" width="41.42578125" style="1133" customWidth="1"/>
    <col min="5338" max="5338" width="7.5703125" style="1133" customWidth="1"/>
    <col min="5339" max="5339" width="9.42578125" style="1133" customWidth="1"/>
    <col min="5340" max="5340" width="7" style="1133" customWidth="1"/>
    <col min="5341" max="5341" width="7.42578125" style="1133" bestFit="1" customWidth="1"/>
    <col min="5342" max="5342" width="34.5703125" style="1133" customWidth="1"/>
    <col min="5343" max="5343" width="9.5703125" style="1133" customWidth="1"/>
    <col min="5344" max="5346" width="10.5703125" style="1133" customWidth="1"/>
    <col min="5347" max="5347" width="35.5703125" style="1133" customWidth="1"/>
    <col min="5348" max="5348" width="11" style="1133" customWidth="1"/>
    <col min="5349" max="5358" width="9.85546875" style="1133" customWidth="1"/>
    <col min="5359" max="5362" width="11" style="1133" customWidth="1"/>
    <col min="5363" max="5363" width="14.42578125" style="1133" customWidth="1"/>
    <col min="5364" max="5364" width="4.140625" style="1133" customWidth="1"/>
    <col min="5365" max="5365" width="13.42578125" style="1133" customWidth="1"/>
    <col min="5366" max="5366" width="28.140625" style="1133" customWidth="1"/>
    <col min="5367" max="5367" width="11" style="1133" customWidth="1"/>
    <col min="5368" max="5368" width="14.42578125" style="1133" customWidth="1"/>
    <col min="5369" max="5369" width="4.140625" style="1133" customWidth="1"/>
    <col min="5370" max="5371" width="11" style="1133" customWidth="1"/>
    <col min="5372" max="5372" width="14.42578125" style="1133" customWidth="1"/>
    <col min="5373" max="5373" width="4.140625" style="1133" customWidth="1"/>
    <col min="5374" max="5374" width="14.42578125" style="1133" customWidth="1"/>
    <col min="5375" max="5592" width="11" style="1133"/>
    <col min="5593" max="5593" width="41.42578125" style="1133" customWidth="1"/>
    <col min="5594" max="5594" width="7.5703125" style="1133" customWidth="1"/>
    <col min="5595" max="5595" width="9.42578125" style="1133" customWidth="1"/>
    <col min="5596" max="5596" width="7" style="1133" customWidth="1"/>
    <col min="5597" max="5597" width="7.42578125" style="1133" bestFit="1" customWidth="1"/>
    <col min="5598" max="5598" width="34.5703125" style="1133" customWidth="1"/>
    <col min="5599" max="5599" width="9.5703125" style="1133" customWidth="1"/>
    <col min="5600" max="5602" width="10.5703125" style="1133" customWidth="1"/>
    <col min="5603" max="5603" width="35.5703125" style="1133" customWidth="1"/>
    <col min="5604" max="5604" width="11" style="1133" customWidth="1"/>
    <col min="5605" max="5614" width="9.85546875" style="1133" customWidth="1"/>
    <col min="5615" max="5618" width="11" style="1133" customWidth="1"/>
    <col min="5619" max="5619" width="14.42578125" style="1133" customWidth="1"/>
    <col min="5620" max="5620" width="4.140625" style="1133" customWidth="1"/>
    <col min="5621" max="5621" width="13.42578125" style="1133" customWidth="1"/>
    <col min="5622" max="5622" width="28.140625" style="1133" customWidth="1"/>
    <col min="5623" max="5623" width="11" style="1133" customWidth="1"/>
    <col min="5624" max="5624" width="14.42578125" style="1133" customWidth="1"/>
    <col min="5625" max="5625" width="4.140625" style="1133" customWidth="1"/>
    <col min="5626" max="5627" width="11" style="1133" customWidth="1"/>
    <col min="5628" max="5628" width="14.42578125" style="1133" customWidth="1"/>
    <col min="5629" max="5629" width="4.140625" style="1133" customWidth="1"/>
    <col min="5630" max="5630" width="14.42578125" style="1133" customWidth="1"/>
    <col min="5631" max="5848" width="11" style="1133"/>
    <col min="5849" max="5849" width="41.42578125" style="1133" customWidth="1"/>
    <col min="5850" max="5850" width="7.5703125" style="1133" customWidth="1"/>
    <col min="5851" max="5851" width="9.42578125" style="1133" customWidth="1"/>
    <col min="5852" max="5852" width="7" style="1133" customWidth="1"/>
    <col min="5853" max="5853" width="7.42578125" style="1133" bestFit="1" customWidth="1"/>
    <col min="5854" max="5854" width="34.5703125" style="1133" customWidth="1"/>
    <col min="5855" max="5855" width="9.5703125" style="1133" customWidth="1"/>
    <col min="5856" max="5858" width="10.5703125" style="1133" customWidth="1"/>
    <col min="5859" max="5859" width="35.5703125" style="1133" customWidth="1"/>
    <col min="5860" max="5860" width="11" style="1133" customWidth="1"/>
    <col min="5861" max="5870" width="9.85546875" style="1133" customWidth="1"/>
    <col min="5871" max="5874" width="11" style="1133" customWidth="1"/>
    <col min="5875" max="5875" width="14.42578125" style="1133" customWidth="1"/>
    <col min="5876" max="5876" width="4.140625" style="1133" customWidth="1"/>
    <col min="5877" max="5877" width="13.42578125" style="1133" customWidth="1"/>
    <col min="5878" max="5878" width="28.140625" style="1133" customWidth="1"/>
    <col min="5879" max="5879" width="11" style="1133" customWidth="1"/>
    <col min="5880" max="5880" width="14.42578125" style="1133" customWidth="1"/>
    <col min="5881" max="5881" width="4.140625" style="1133" customWidth="1"/>
    <col min="5882" max="5883" width="11" style="1133" customWidth="1"/>
    <col min="5884" max="5884" width="14.42578125" style="1133" customWidth="1"/>
    <col min="5885" max="5885" width="4.140625" style="1133" customWidth="1"/>
    <col min="5886" max="5886" width="14.42578125" style="1133" customWidth="1"/>
    <col min="5887" max="6104" width="11" style="1133"/>
    <col min="6105" max="6105" width="41.42578125" style="1133" customWidth="1"/>
    <col min="6106" max="6106" width="7.5703125" style="1133" customWidth="1"/>
    <col min="6107" max="6107" width="9.42578125" style="1133" customWidth="1"/>
    <col min="6108" max="6108" width="7" style="1133" customWidth="1"/>
    <col min="6109" max="6109" width="7.42578125" style="1133" bestFit="1" customWidth="1"/>
    <col min="6110" max="6110" width="34.5703125" style="1133" customWidth="1"/>
    <col min="6111" max="6111" width="9.5703125" style="1133" customWidth="1"/>
    <col min="6112" max="6114" width="10.5703125" style="1133" customWidth="1"/>
    <col min="6115" max="6115" width="35.5703125" style="1133" customWidth="1"/>
    <col min="6116" max="6116" width="11" style="1133" customWidth="1"/>
    <col min="6117" max="6126" width="9.85546875" style="1133" customWidth="1"/>
    <col min="6127" max="6130" width="11" style="1133" customWidth="1"/>
    <col min="6131" max="6131" width="14.42578125" style="1133" customWidth="1"/>
    <col min="6132" max="6132" width="4.140625" style="1133" customWidth="1"/>
    <col min="6133" max="6133" width="13.42578125" style="1133" customWidth="1"/>
    <col min="6134" max="6134" width="28.140625" style="1133" customWidth="1"/>
    <col min="6135" max="6135" width="11" style="1133" customWidth="1"/>
    <col min="6136" max="6136" width="14.42578125" style="1133" customWidth="1"/>
    <col min="6137" max="6137" width="4.140625" style="1133" customWidth="1"/>
    <col min="6138" max="6139" width="11" style="1133" customWidth="1"/>
    <col min="6140" max="6140" width="14.42578125" style="1133" customWidth="1"/>
    <col min="6141" max="6141" width="4.140625" style="1133" customWidth="1"/>
    <col min="6142" max="6142" width="14.42578125" style="1133" customWidth="1"/>
    <col min="6143" max="6360" width="11" style="1133"/>
    <col min="6361" max="6361" width="41.42578125" style="1133" customWidth="1"/>
    <col min="6362" max="6362" width="7.5703125" style="1133" customWidth="1"/>
    <col min="6363" max="6363" width="9.42578125" style="1133" customWidth="1"/>
    <col min="6364" max="6364" width="7" style="1133" customWidth="1"/>
    <col min="6365" max="6365" width="7.42578125" style="1133" bestFit="1" customWidth="1"/>
    <col min="6366" max="6366" width="34.5703125" style="1133" customWidth="1"/>
    <col min="6367" max="6367" width="9.5703125" style="1133" customWidth="1"/>
    <col min="6368" max="6370" width="10.5703125" style="1133" customWidth="1"/>
    <col min="6371" max="6371" width="35.5703125" style="1133" customWidth="1"/>
    <col min="6372" max="6372" width="11" style="1133" customWidth="1"/>
    <col min="6373" max="6382" width="9.85546875" style="1133" customWidth="1"/>
    <col min="6383" max="6386" width="11" style="1133" customWidth="1"/>
    <col min="6387" max="6387" width="14.42578125" style="1133" customWidth="1"/>
    <col min="6388" max="6388" width="4.140625" style="1133" customWidth="1"/>
    <col min="6389" max="6389" width="13.42578125" style="1133" customWidth="1"/>
    <col min="6390" max="6390" width="28.140625" style="1133" customWidth="1"/>
    <col min="6391" max="6391" width="11" style="1133" customWidth="1"/>
    <col min="6392" max="6392" width="14.42578125" style="1133" customWidth="1"/>
    <col min="6393" max="6393" width="4.140625" style="1133" customWidth="1"/>
    <col min="6394" max="6395" width="11" style="1133" customWidth="1"/>
    <col min="6396" max="6396" width="14.42578125" style="1133" customWidth="1"/>
    <col min="6397" max="6397" width="4.140625" style="1133" customWidth="1"/>
    <col min="6398" max="6398" width="14.42578125" style="1133" customWidth="1"/>
    <col min="6399" max="6616" width="11" style="1133"/>
    <col min="6617" max="6617" width="41.42578125" style="1133" customWidth="1"/>
    <col min="6618" max="6618" width="7.5703125" style="1133" customWidth="1"/>
    <col min="6619" max="6619" width="9.42578125" style="1133" customWidth="1"/>
    <col min="6620" max="6620" width="7" style="1133" customWidth="1"/>
    <col min="6621" max="6621" width="7.42578125" style="1133" bestFit="1" customWidth="1"/>
    <col min="6622" max="6622" width="34.5703125" style="1133" customWidth="1"/>
    <col min="6623" max="6623" width="9.5703125" style="1133" customWidth="1"/>
    <col min="6624" max="6626" width="10.5703125" style="1133" customWidth="1"/>
    <col min="6627" max="6627" width="35.5703125" style="1133" customWidth="1"/>
    <col min="6628" max="6628" width="11" style="1133" customWidth="1"/>
    <col min="6629" max="6638" width="9.85546875" style="1133" customWidth="1"/>
    <col min="6639" max="6642" width="11" style="1133" customWidth="1"/>
    <col min="6643" max="6643" width="14.42578125" style="1133" customWidth="1"/>
    <col min="6644" max="6644" width="4.140625" style="1133" customWidth="1"/>
    <col min="6645" max="6645" width="13.42578125" style="1133" customWidth="1"/>
    <col min="6646" max="6646" width="28.140625" style="1133" customWidth="1"/>
    <col min="6647" max="6647" width="11" style="1133" customWidth="1"/>
    <col min="6648" max="6648" width="14.42578125" style="1133" customWidth="1"/>
    <col min="6649" max="6649" width="4.140625" style="1133" customWidth="1"/>
    <col min="6650" max="6651" width="11" style="1133" customWidth="1"/>
    <col min="6652" max="6652" width="14.42578125" style="1133" customWidth="1"/>
    <col min="6653" max="6653" width="4.140625" style="1133" customWidth="1"/>
    <col min="6654" max="6654" width="14.42578125" style="1133" customWidth="1"/>
    <col min="6655" max="6872" width="11" style="1133"/>
    <col min="6873" max="6873" width="41.42578125" style="1133" customWidth="1"/>
    <col min="6874" max="6874" width="7.5703125" style="1133" customWidth="1"/>
    <col min="6875" max="6875" width="9.42578125" style="1133" customWidth="1"/>
    <col min="6876" max="6876" width="7" style="1133" customWidth="1"/>
    <col min="6877" max="6877" width="7.42578125" style="1133" bestFit="1" customWidth="1"/>
    <col min="6878" max="6878" width="34.5703125" style="1133" customWidth="1"/>
    <col min="6879" max="6879" width="9.5703125" style="1133" customWidth="1"/>
    <col min="6880" max="6882" width="10.5703125" style="1133" customWidth="1"/>
    <col min="6883" max="6883" width="35.5703125" style="1133" customWidth="1"/>
    <col min="6884" max="6884" width="11" style="1133" customWidth="1"/>
    <col min="6885" max="6894" width="9.85546875" style="1133" customWidth="1"/>
    <col min="6895" max="6898" width="11" style="1133" customWidth="1"/>
    <col min="6899" max="6899" width="14.42578125" style="1133" customWidth="1"/>
    <col min="6900" max="6900" width="4.140625" style="1133" customWidth="1"/>
    <col min="6901" max="6901" width="13.42578125" style="1133" customWidth="1"/>
    <col min="6902" max="6902" width="28.140625" style="1133" customWidth="1"/>
    <col min="6903" max="6903" width="11" style="1133" customWidth="1"/>
    <col min="6904" max="6904" width="14.42578125" style="1133" customWidth="1"/>
    <col min="6905" max="6905" width="4.140625" style="1133" customWidth="1"/>
    <col min="6906" max="6907" width="11" style="1133" customWidth="1"/>
    <col min="6908" max="6908" width="14.42578125" style="1133" customWidth="1"/>
    <col min="6909" max="6909" width="4.140625" style="1133" customWidth="1"/>
    <col min="6910" max="6910" width="14.42578125" style="1133" customWidth="1"/>
    <col min="6911" max="7128" width="11" style="1133"/>
    <col min="7129" max="7129" width="41.42578125" style="1133" customWidth="1"/>
    <col min="7130" max="7130" width="7.5703125" style="1133" customWidth="1"/>
    <col min="7131" max="7131" width="9.42578125" style="1133" customWidth="1"/>
    <col min="7132" max="7132" width="7" style="1133" customWidth="1"/>
    <col min="7133" max="7133" width="7.42578125" style="1133" bestFit="1" customWidth="1"/>
    <col min="7134" max="7134" width="34.5703125" style="1133" customWidth="1"/>
    <col min="7135" max="7135" width="9.5703125" style="1133" customWidth="1"/>
    <col min="7136" max="7138" width="10.5703125" style="1133" customWidth="1"/>
    <col min="7139" max="7139" width="35.5703125" style="1133" customWidth="1"/>
    <col min="7140" max="7140" width="11" style="1133" customWidth="1"/>
    <col min="7141" max="7150" width="9.85546875" style="1133" customWidth="1"/>
    <col min="7151" max="7154" width="11" style="1133" customWidth="1"/>
    <col min="7155" max="7155" width="14.42578125" style="1133" customWidth="1"/>
    <col min="7156" max="7156" width="4.140625" style="1133" customWidth="1"/>
    <col min="7157" max="7157" width="13.42578125" style="1133" customWidth="1"/>
    <col min="7158" max="7158" width="28.140625" style="1133" customWidth="1"/>
    <col min="7159" max="7159" width="11" style="1133" customWidth="1"/>
    <col min="7160" max="7160" width="14.42578125" style="1133" customWidth="1"/>
    <col min="7161" max="7161" width="4.140625" style="1133" customWidth="1"/>
    <col min="7162" max="7163" width="11" style="1133" customWidth="1"/>
    <col min="7164" max="7164" width="14.42578125" style="1133" customWidth="1"/>
    <col min="7165" max="7165" width="4.140625" style="1133" customWidth="1"/>
    <col min="7166" max="7166" width="14.42578125" style="1133" customWidth="1"/>
    <col min="7167" max="7384" width="11" style="1133"/>
    <col min="7385" max="7385" width="41.42578125" style="1133" customWidth="1"/>
    <col min="7386" max="7386" width="7.5703125" style="1133" customWidth="1"/>
    <col min="7387" max="7387" width="9.42578125" style="1133" customWidth="1"/>
    <col min="7388" max="7388" width="7" style="1133" customWidth="1"/>
    <col min="7389" max="7389" width="7.42578125" style="1133" bestFit="1" customWidth="1"/>
    <col min="7390" max="7390" width="34.5703125" style="1133" customWidth="1"/>
    <col min="7391" max="7391" width="9.5703125" style="1133" customWidth="1"/>
    <col min="7392" max="7394" width="10.5703125" style="1133" customWidth="1"/>
    <col min="7395" max="7395" width="35.5703125" style="1133" customWidth="1"/>
    <col min="7396" max="7396" width="11" style="1133" customWidth="1"/>
    <col min="7397" max="7406" width="9.85546875" style="1133" customWidth="1"/>
    <col min="7407" max="7410" width="11" style="1133" customWidth="1"/>
    <col min="7411" max="7411" width="14.42578125" style="1133" customWidth="1"/>
    <col min="7412" max="7412" width="4.140625" style="1133" customWidth="1"/>
    <col min="7413" max="7413" width="13.42578125" style="1133" customWidth="1"/>
    <col min="7414" max="7414" width="28.140625" style="1133" customWidth="1"/>
    <col min="7415" max="7415" width="11" style="1133" customWidth="1"/>
    <col min="7416" max="7416" width="14.42578125" style="1133" customWidth="1"/>
    <col min="7417" max="7417" width="4.140625" style="1133" customWidth="1"/>
    <col min="7418" max="7419" width="11" style="1133" customWidth="1"/>
    <col min="7420" max="7420" width="14.42578125" style="1133" customWidth="1"/>
    <col min="7421" max="7421" width="4.140625" style="1133" customWidth="1"/>
    <col min="7422" max="7422" width="14.42578125" style="1133" customWidth="1"/>
    <col min="7423" max="7640" width="11" style="1133"/>
    <col min="7641" max="7641" width="41.42578125" style="1133" customWidth="1"/>
    <col min="7642" max="7642" width="7.5703125" style="1133" customWidth="1"/>
    <col min="7643" max="7643" width="9.42578125" style="1133" customWidth="1"/>
    <col min="7644" max="7644" width="7" style="1133" customWidth="1"/>
    <col min="7645" max="7645" width="7.42578125" style="1133" bestFit="1" customWidth="1"/>
    <col min="7646" max="7646" width="34.5703125" style="1133" customWidth="1"/>
    <col min="7647" max="7647" width="9.5703125" style="1133" customWidth="1"/>
    <col min="7648" max="7650" width="10.5703125" style="1133" customWidth="1"/>
    <col min="7651" max="7651" width="35.5703125" style="1133" customWidth="1"/>
    <col min="7652" max="7652" width="11" style="1133" customWidth="1"/>
    <col min="7653" max="7662" width="9.85546875" style="1133" customWidth="1"/>
    <col min="7663" max="7666" width="11" style="1133" customWidth="1"/>
    <col min="7667" max="7667" width="14.42578125" style="1133" customWidth="1"/>
    <col min="7668" max="7668" width="4.140625" style="1133" customWidth="1"/>
    <col min="7669" max="7669" width="13.42578125" style="1133" customWidth="1"/>
    <col min="7670" max="7670" width="28.140625" style="1133" customWidth="1"/>
    <col min="7671" max="7671" width="11" style="1133" customWidth="1"/>
    <col min="7672" max="7672" width="14.42578125" style="1133" customWidth="1"/>
    <col min="7673" max="7673" width="4.140625" style="1133" customWidth="1"/>
    <col min="7674" max="7675" width="11" style="1133" customWidth="1"/>
    <col min="7676" max="7676" width="14.42578125" style="1133" customWidth="1"/>
    <col min="7677" max="7677" width="4.140625" style="1133" customWidth="1"/>
    <col min="7678" max="7678" width="14.42578125" style="1133" customWidth="1"/>
    <col min="7679" max="7896" width="11" style="1133"/>
    <col min="7897" max="7897" width="41.42578125" style="1133" customWidth="1"/>
    <col min="7898" max="7898" width="7.5703125" style="1133" customWidth="1"/>
    <col min="7899" max="7899" width="9.42578125" style="1133" customWidth="1"/>
    <col min="7900" max="7900" width="7" style="1133" customWidth="1"/>
    <col min="7901" max="7901" width="7.42578125" style="1133" bestFit="1" customWidth="1"/>
    <col min="7902" max="7902" width="34.5703125" style="1133" customWidth="1"/>
    <col min="7903" max="7903" width="9.5703125" style="1133" customWidth="1"/>
    <col min="7904" max="7906" width="10.5703125" style="1133" customWidth="1"/>
    <col min="7907" max="7907" width="35.5703125" style="1133" customWidth="1"/>
    <col min="7908" max="7908" width="11" style="1133" customWidth="1"/>
    <col min="7909" max="7918" width="9.85546875" style="1133" customWidth="1"/>
    <col min="7919" max="7922" width="11" style="1133" customWidth="1"/>
    <col min="7923" max="7923" width="14.42578125" style="1133" customWidth="1"/>
    <col min="7924" max="7924" width="4.140625" style="1133" customWidth="1"/>
    <col min="7925" max="7925" width="13.42578125" style="1133" customWidth="1"/>
    <col min="7926" max="7926" width="28.140625" style="1133" customWidth="1"/>
    <col min="7927" max="7927" width="11" style="1133" customWidth="1"/>
    <col min="7928" max="7928" width="14.42578125" style="1133" customWidth="1"/>
    <col min="7929" max="7929" width="4.140625" style="1133" customWidth="1"/>
    <col min="7930" max="7931" width="11" style="1133" customWidth="1"/>
    <col min="7932" max="7932" width="14.42578125" style="1133" customWidth="1"/>
    <col min="7933" max="7933" width="4.140625" style="1133" customWidth="1"/>
    <col min="7934" max="7934" width="14.42578125" style="1133" customWidth="1"/>
    <col min="7935" max="8152" width="11" style="1133"/>
    <col min="8153" max="8153" width="41.42578125" style="1133" customWidth="1"/>
    <col min="8154" max="8154" width="7.5703125" style="1133" customWidth="1"/>
    <col min="8155" max="8155" width="9.42578125" style="1133" customWidth="1"/>
    <col min="8156" max="8156" width="7" style="1133" customWidth="1"/>
    <col min="8157" max="8157" width="7.42578125" style="1133" bestFit="1" customWidth="1"/>
    <col min="8158" max="8158" width="34.5703125" style="1133" customWidth="1"/>
    <col min="8159" max="8159" width="9.5703125" style="1133" customWidth="1"/>
    <col min="8160" max="8162" width="10.5703125" style="1133" customWidth="1"/>
    <col min="8163" max="8163" width="35.5703125" style="1133" customWidth="1"/>
    <col min="8164" max="8164" width="11" style="1133" customWidth="1"/>
    <col min="8165" max="8174" width="9.85546875" style="1133" customWidth="1"/>
    <col min="8175" max="8178" width="11" style="1133" customWidth="1"/>
    <col min="8179" max="8179" width="14.42578125" style="1133" customWidth="1"/>
    <col min="8180" max="8180" width="4.140625" style="1133" customWidth="1"/>
    <col min="8181" max="8181" width="13.42578125" style="1133" customWidth="1"/>
    <col min="8182" max="8182" width="28.140625" style="1133" customWidth="1"/>
    <col min="8183" max="8183" width="11" style="1133" customWidth="1"/>
    <col min="8184" max="8184" width="14.42578125" style="1133" customWidth="1"/>
    <col min="8185" max="8185" width="4.140625" style="1133" customWidth="1"/>
    <col min="8186" max="8187" width="11" style="1133" customWidth="1"/>
    <col min="8188" max="8188" width="14.42578125" style="1133" customWidth="1"/>
    <col min="8189" max="8189" width="4.140625" style="1133" customWidth="1"/>
    <col min="8190" max="8190" width="14.42578125" style="1133" customWidth="1"/>
    <col min="8191" max="8408" width="11" style="1133"/>
    <col min="8409" max="8409" width="41.42578125" style="1133" customWidth="1"/>
    <col min="8410" max="8410" width="7.5703125" style="1133" customWidth="1"/>
    <col min="8411" max="8411" width="9.42578125" style="1133" customWidth="1"/>
    <col min="8412" max="8412" width="7" style="1133" customWidth="1"/>
    <col min="8413" max="8413" width="7.42578125" style="1133" bestFit="1" customWidth="1"/>
    <col min="8414" max="8414" width="34.5703125" style="1133" customWidth="1"/>
    <col min="8415" max="8415" width="9.5703125" style="1133" customWidth="1"/>
    <col min="8416" max="8418" width="10.5703125" style="1133" customWidth="1"/>
    <col min="8419" max="8419" width="35.5703125" style="1133" customWidth="1"/>
    <col min="8420" max="8420" width="11" style="1133" customWidth="1"/>
    <col min="8421" max="8430" width="9.85546875" style="1133" customWidth="1"/>
    <col min="8431" max="8434" width="11" style="1133" customWidth="1"/>
    <col min="8435" max="8435" width="14.42578125" style="1133" customWidth="1"/>
    <col min="8436" max="8436" width="4.140625" style="1133" customWidth="1"/>
    <col min="8437" max="8437" width="13.42578125" style="1133" customWidth="1"/>
    <col min="8438" max="8438" width="28.140625" style="1133" customWidth="1"/>
    <col min="8439" max="8439" width="11" style="1133" customWidth="1"/>
    <col min="8440" max="8440" width="14.42578125" style="1133" customWidth="1"/>
    <col min="8441" max="8441" width="4.140625" style="1133" customWidth="1"/>
    <col min="8442" max="8443" width="11" style="1133" customWidth="1"/>
    <col min="8444" max="8444" width="14.42578125" style="1133" customWidth="1"/>
    <col min="8445" max="8445" width="4.140625" style="1133" customWidth="1"/>
    <col min="8446" max="8446" width="14.42578125" style="1133" customWidth="1"/>
    <col min="8447" max="8664" width="11" style="1133"/>
    <col min="8665" max="8665" width="41.42578125" style="1133" customWidth="1"/>
    <col min="8666" max="8666" width="7.5703125" style="1133" customWidth="1"/>
    <col min="8667" max="8667" width="9.42578125" style="1133" customWidth="1"/>
    <col min="8668" max="8668" width="7" style="1133" customWidth="1"/>
    <col min="8669" max="8669" width="7.42578125" style="1133" bestFit="1" customWidth="1"/>
    <col min="8670" max="8670" width="34.5703125" style="1133" customWidth="1"/>
    <col min="8671" max="8671" width="9.5703125" style="1133" customWidth="1"/>
    <col min="8672" max="8674" width="10.5703125" style="1133" customWidth="1"/>
    <col min="8675" max="8675" width="35.5703125" style="1133" customWidth="1"/>
    <col min="8676" max="8676" width="11" style="1133" customWidth="1"/>
    <col min="8677" max="8686" width="9.85546875" style="1133" customWidth="1"/>
    <col min="8687" max="8690" width="11" style="1133" customWidth="1"/>
    <col min="8691" max="8691" width="14.42578125" style="1133" customWidth="1"/>
    <col min="8692" max="8692" width="4.140625" style="1133" customWidth="1"/>
    <col min="8693" max="8693" width="13.42578125" style="1133" customWidth="1"/>
    <col min="8694" max="8694" width="28.140625" style="1133" customWidth="1"/>
    <col min="8695" max="8695" width="11" style="1133" customWidth="1"/>
    <col min="8696" max="8696" width="14.42578125" style="1133" customWidth="1"/>
    <col min="8697" max="8697" width="4.140625" style="1133" customWidth="1"/>
    <col min="8698" max="8699" width="11" style="1133" customWidth="1"/>
    <col min="8700" max="8700" width="14.42578125" style="1133" customWidth="1"/>
    <col min="8701" max="8701" width="4.140625" style="1133" customWidth="1"/>
    <col min="8702" max="8702" width="14.42578125" style="1133" customWidth="1"/>
    <col min="8703" max="8920" width="11" style="1133"/>
    <col min="8921" max="8921" width="41.42578125" style="1133" customWidth="1"/>
    <col min="8922" max="8922" width="7.5703125" style="1133" customWidth="1"/>
    <col min="8923" max="8923" width="9.42578125" style="1133" customWidth="1"/>
    <col min="8924" max="8924" width="7" style="1133" customWidth="1"/>
    <col min="8925" max="8925" width="7.42578125" style="1133" bestFit="1" customWidth="1"/>
    <col min="8926" max="8926" width="34.5703125" style="1133" customWidth="1"/>
    <col min="8927" max="8927" width="9.5703125" style="1133" customWidth="1"/>
    <col min="8928" max="8930" width="10.5703125" style="1133" customWidth="1"/>
    <col min="8931" max="8931" width="35.5703125" style="1133" customWidth="1"/>
    <col min="8932" max="8932" width="11" style="1133" customWidth="1"/>
    <col min="8933" max="8942" width="9.85546875" style="1133" customWidth="1"/>
    <col min="8943" max="8946" width="11" style="1133" customWidth="1"/>
    <col min="8947" max="8947" width="14.42578125" style="1133" customWidth="1"/>
    <col min="8948" max="8948" width="4.140625" style="1133" customWidth="1"/>
    <col min="8949" max="8949" width="13.42578125" style="1133" customWidth="1"/>
    <col min="8950" max="8950" width="28.140625" style="1133" customWidth="1"/>
    <col min="8951" max="8951" width="11" style="1133" customWidth="1"/>
    <col min="8952" max="8952" width="14.42578125" style="1133" customWidth="1"/>
    <col min="8953" max="8953" width="4.140625" style="1133" customWidth="1"/>
    <col min="8954" max="8955" width="11" style="1133" customWidth="1"/>
    <col min="8956" max="8956" width="14.42578125" style="1133" customWidth="1"/>
    <col min="8957" max="8957" width="4.140625" style="1133" customWidth="1"/>
    <col min="8958" max="8958" width="14.42578125" style="1133" customWidth="1"/>
    <col min="8959" max="9176" width="11" style="1133"/>
    <col min="9177" max="9177" width="41.42578125" style="1133" customWidth="1"/>
    <col min="9178" max="9178" width="7.5703125" style="1133" customWidth="1"/>
    <col min="9179" max="9179" width="9.42578125" style="1133" customWidth="1"/>
    <col min="9180" max="9180" width="7" style="1133" customWidth="1"/>
    <col min="9181" max="9181" width="7.42578125" style="1133" bestFit="1" customWidth="1"/>
    <col min="9182" max="9182" width="34.5703125" style="1133" customWidth="1"/>
    <col min="9183" max="9183" width="9.5703125" style="1133" customWidth="1"/>
    <col min="9184" max="9186" width="10.5703125" style="1133" customWidth="1"/>
    <col min="9187" max="9187" width="35.5703125" style="1133" customWidth="1"/>
    <col min="9188" max="9188" width="11" style="1133" customWidth="1"/>
    <col min="9189" max="9198" width="9.85546875" style="1133" customWidth="1"/>
    <col min="9199" max="9202" width="11" style="1133" customWidth="1"/>
    <col min="9203" max="9203" width="14.42578125" style="1133" customWidth="1"/>
    <col min="9204" max="9204" width="4.140625" style="1133" customWidth="1"/>
    <col min="9205" max="9205" width="13.42578125" style="1133" customWidth="1"/>
    <col min="9206" max="9206" width="28.140625" style="1133" customWidth="1"/>
    <col min="9207" max="9207" width="11" style="1133" customWidth="1"/>
    <col min="9208" max="9208" width="14.42578125" style="1133" customWidth="1"/>
    <col min="9209" max="9209" width="4.140625" style="1133" customWidth="1"/>
    <col min="9210" max="9211" width="11" style="1133" customWidth="1"/>
    <col min="9212" max="9212" width="14.42578125" style="1133" customWidth="1"/>
    <col min="9213" max="9213" width="4.140625" style="1133" customWidth="1"/>
    <col min="9214" max="9214" width="14.42578125" style="1133" customWidth="1"/>
    <col min="9215" max="9432" width="11" style="1133"/>
    <col min="9433" max="9433" width="41.42578125" style="1133" customWidth="1"/>
    <col min="9434" max="9434" width="7.5703125" style="1133" customWidth="1"/>
    <col min="9435" max="9435" width="9.42578125" style="1133" customWidth="1"/>
    <col min="9436" max="9436" width="7" style="1133" customWidth="1"/>
    <col min="9437" max="9437" width="7.42578125" style="1133" bestFit="1" customWidth="1"/>
    <col min="9438" max="9438" width="34.5703125" style="1133" customWidth="1"/>
    <col min="9439" max="9439" width="9.5703125" style="1133" customWidth="1"/>
    <col min="9440" max="9442" width="10.5703125" style="1133" customWidth="1"/>
    <col min="9443" max="9443" width="35.5703125" style="1133" customWidth="1"/>
    <col min="9444" max="9444" width="11" style="1133" customWidth="1"/>
    <col min="9445" max="9454" width="9.85546875" style="1133" customWidth="1"/>
    <col min="9455" max="9458" width="11" style="1133" customWidth="1"/>
    <col min="9459" max="9459" width="14.42578125" style="1133" customWidth="1"/>
    <col min="9460" max="9460" width="4.140625" style="1133" customWidth="1"/>
    <col min="9461" max="9461" width="13.42578125" style="1133" customWidth="1"/>
    <col min="9462" max="9462" width="28.140625" style="1133" customWidth="1"/>
    <col min="9463" max="9463" width="11" style="1133" customWidth="1"/>
    <col min="9464" max="9464" width="14.42578125" style="1133" customWidth="1"/>
    <col min="9465" max="9465" width="4.140625" style="1133" customWidth="1"/>
    <col min="9466" max="9467" width="11" style="1133" customWidth="1"/>
    <col min="9468" max="9468" width="14.42578125" style="1133" customWidth="1"/>
    <col min="9469" max="9469" width="4.140625" style="1133" customWidth="1"/>
    <col min="9470" max="9470" width="14.42578125" style="1133" customWidth="1"/>
    <col min="9471" max="9688" width="11" style="1133"/>
    <col min="9689" max="9689" width="41.42578125" style="1133" customWidth="1"/>
    <col min="9690" max="9690" width="7.5703125" style="1133" customWidth="1"/>
    <col min="9691" max="9691" width="9.42578125" style="1133" customWidth="1"/>
    <col min="9692" max="9692" width="7" style="1133" customWidth="1"/>
    <col min="9693" max="9693" width="7.42578125" style="1133" bestFit="1" customWidth="1"/>
    <col min="9694" max="9694" width="34.5703125" style="1133" customWidth="1"/>
    <col min="9695" max="9695" width="9.5703125" style="1133" customWidth="1"/>
    <col min="9696" max="9698" width="10.5703125" style="1133" customWidth="1"/>
    <col min="9699" max="9699" width="35.5703125" style="1133" customWidth="1"/>
    <col min="9700" max="9700" width="11" style="1133" customWidth="1"/>
    <col min="9701" max="9710" width="9.85546875" style="1133" customWidth="1"/>
    <col min="9711" max="9714" width="11" style="1133" customWidth="1"/>
    <col min="9715" max="9715" width="14.42578125" style="1133" customWidth="1"/>
    <col min="9716" max="9716" width="4.140625" style="1133" customWidth="1"/>
    <col min="9717" max="9717" width="13.42578125" style="1133" customWidth="1"/>
    <col min="9718" max="9718" width="28.140625" style="1133" customWidth="1"/>
    <col min="9719" max="9719" width="11" style="1133" customWidth="1"/>
    <col min="9720" max="9720" width="14.42578125" style="1133" customWidth="1"/>
    <col min="9721" max="9721" width="4.140625" style="1133" customWidth="1"/>
    <col min="9722" max="9723" width="11" style="1133" customWidth="1"/>
    <col min="9724" max="9724" width="14.42578125" style="1133" customWidth="1"/>
    <col min="9725" max="9725" width="4.140625" style="1133" customWidth="1"/>
    <col min="9726" max="9726" width="14.42578125" style="1133" customWidth="1"/>
    <col min="9727" max="9944" width="11" style="1133"/>
    <col min="9945" max="9945" width="41.42578125" style="1133" customWidth="1"/>
    <col min="9946" max="9946" width="7.5703125" style="1133" customWidth="1"/>
    <col min="9947" max="9947" width="9.42578125" style="1133" customWidth="1"/>
    <col min="9948" max="9948" width="7" style="1133" customWidth="1"/>
    <col min="9949" max="9949" width="7.42578125" style="1133" bestFit="1" customWidth="1"/>
    <col min="9950" max="9950" width="34.5703125" style="1133" customWidth="1"/>
    <col min="9951" max="9951" width="9.5703125" style="1133" customWidth="1"/>
    <col min="9952" max="9954" width="10.5703125" style="1133" customWidth="1"/>
    <col min="9955" max="9955" width="35.5703125" style="1133" customWidth="1"/>
    <col min="9956" max="9956" width="11" style="1133" customWidth="1"/>
    <col min="9957" max="9966" width="9.85546875" style="1133" customWidth="1"/>
    <col min="9967" max="9970" width="11" style="1133" customWidth="1"/>
    <col min="9971" max="9971" width="14.42578125" style="1133" customWidth="1"/>
    <col min="9972" max="9972" width="4.140625" style="1133" customWidth="1"/>
    <col min="9973" max="9973" width="13.42578125" style="1133" customWidth="1"/>
    <col min="9974" max="9974" width="28.140625" style="1133" customWidth="1"/>
    <col min="9975" max="9975" width="11" style="1133" customWidth="1"/>
    <col min="9976" max="9976" width="14.42578125" style="1133" customWidth="1"/>
    <col min="9977" max="9977" width="4.140625" style="1133" customWidth="1"/>
    <col min="9978" max="9979" width="11" style="1133" customWidth="1"/>
    <col min="9980" max="9980" width="14.42578125" style="1133" customWidth="1"/>
    <col min="9981" max="9981" width="4.140625" style="1133" customWidth="1"/>
    <col min="9982" max="9982" width="14.42578125" style="1133" customWidth="1"/>
    <col min="9983" max="10200" width="11" style="1133"/>
    <col min="10201" max="10201" width="41.42578125" style="1133" customWidth="1"/>
    <col min="10202" max="10202" width="7.5703125" style="1133" customWidth="1"/>
    <col min="10203" max="10203" width="9.42578125" style="1133" customWidth="1"/>
    <col min="10204" max="10204" width="7" style="1133" customWidth="1"/>
    <col min="10205" max="10205" width="7.42578125" style="1133" bestFit="1" customWidth="1"/>
    <col min="10206" max="10206" width="34.5703125" style="1133" customWidth="1"/>
    <col min="10207" max="10207" width="9.5703125" style="1133" customWidth="1"/>
    <col min="10208" max="10210" width="10.5703125" style="1133" customWidth="1"/>
    <col min="10211" max="10211" width="35.5703125" style="1133" customWidth="1"/>
    <col min="10212" max="10212" width="11" style="1133" customWidth="1"/>
    <col min="10213" max="10222" width="9.85546875" style="1133" customWidth="1"/>
    <col min="10223" max="10226" width="11" style="1133" customWidth="1"/>
    <col min="10227" max="10227" width="14.42578125" style="1133" customWidth="1"/>
    <col min="10228" max="10228" width="4.140625" style="1133" customWidth="1"/>
    <col min="10229" max="10229" width="13.42578125" style="1133" customWidth="1"/>
    <col min="10230" max="10230" width="28.140625" style="1133" customWidth="1"/>
    <col min="10231" max="10231" width="11" style="1133" customWidth="1"/>
    <col min="10232" max="10232" width="14.42578125" style="1133" customWidth="1"/>
    <col min="10233" max="10233" width="4.140625" style="1133" customWidth="1"/>
    <col min="10234" max="10235" width="11" style="1133" customWidth="1"/>
    <col min="10236" max="10236" width="14.42578125" style="1133" customWidth="1"/>
    <col min="10237" max="10237" width="4.140625" style="1133" customWidth="1"/>
    <col min="10238" max="10238" width="14.42578125" style="1133" customWidth="1"/>
    <col min="10239" max="10456" width="11" style="1133"/>
    <col min="10457" max="10457" width="41.42578125" style="1133" customWidth="1"/>
    <col min="10458" max="10458" width="7.5703125" style="1133" customWidth="1"/>
    <col min="10459" max="10459" width="9.42578125" style="1133" customWidth="1"/>
    <col min="10460" max="10460" width="7" style="1133" customWidth="1"/>
    <col min="10461" max="10461" width="7.42578125" style="1133" bestFit="1" customWidth="1"/>
    <col min="10462" max="10462" width="34.5703125" style="1133" customWidth="1"/>
    <col min="10463" max="10463" width="9.5703125" style="1133" customWidth="1"/>
    <col min="10464" max="10466" width="10.5703125" style="1133" customWidth="1"/>
    <col min="10467" max="10467" width="35.5703125" style="1133" customWidth="1"/>
    <col min="10468" max="10468" width="11" style="1133" customWidth="1"/>
    <col min="10469" max="10478" width="9.85546875" style="1133" customWidth="1"/>
    <col min="10479" max="10482" width="11" style="1133" customWidth="1"/>
    <col min="10483" max="10483" width="14.42578125" style="1133" customWidth="1"/>
    <col min="10484" max="10484" width="4.140625" style="1133" customWidth="1"/>
    <col min="10485" max="10485" width="13.42578125" style="1133" customWidth="1"/>
    <col min="10486" max="10486" width="28.140625" style="1133" customWidth="1"/>
    <col min="10487" max="10487" width="11" style="1133" customWidth="1"/>
    <col min="10488" max="10488" width="14.42578125" style="1133" customWidth="1"/>
    <col min="10489" max="10489" width="4.140625" style="1133" customWidth="1"/>
    <col min="10490" max="10491" width="11" style="1133" customWidth="1"/>
    <col min="10492" max="10492" width="14.42578125" style="1133" customWidth="1"/>
    <col min="10493" max="10493" width="4.140625" style="1133" customWidth="1"/>
    <col min="10494" max="10494" width="14.42578125" style="1133" customWidth="1"/>
    <col min="10495" max="10712" width="11" style="1133"/>
    <col min="10713" max="10713" width="41.42578125" style="1133" customWidth="1"/>
    <col min="10714" max="10714" width="7.5703125" style="1133" customWidth="1"/>
    <col min="10715" max="10715" width="9.42578125" style="1133" customWidth="1"/>
    <col min="10716" max="10716" width="7" style="1133" customWidth="1"/>
    <col min="10717" max="10717" width="7.42578125" style="1133" bestFit="1" customWidth="1"/>
    <col min="10718" max="10718" width="34.5703125" style="1133" customWidth="1"/>
    <col min="10719" max="10719" width="9.5703125" style="1133" customWidth="1"/>
    <col min="10720" max="10722" width="10.5703125" style="1133" customWidth="1"/>
    <col min="10723" max="10723" width="35.5703125" style="1133" customWidth="1"/>
    <col min="10724" max="10724" width="11" style="1133" customWidth="1"/>
    <col min="10725" max="10734" width="9.85546875" style="1133" customWidth="1"/>
    <col min="10735" max="10738" width="11" style="1133" customWidth="1"/>
    <col min="10739" max="10739" width="14.42578125" style="1133" customWidth="1"/>
    <col min="10740" max="10740" width="4.140625" style="1133" customWidth="1"/>
    <col min="10741" max="10741" width="13.42578125" style="1133" customWidth="1"/>
    <col min="10742" max="10742" width="28.140625" style="1133" customWidth="1"/>
    <col min="10743" max="10743" width="11" style="1133" customWidth="1"/>
    <col min="10744" max="10744" width="14.42578125" style="1133" customWidth="1"/>
    <col min="10745" max="10745" width="4.140625" style="1133" customWidth="1"/>
    <col min="10746" max="10747" width="11" style="1133" customWidth="1"/>
    <col min="10748" max="10748" width="14.42578125" style="1133" customWidth="1"/>
    <col min="10749" max="10749" width="4.140625" style="1133" customWidth="1"/>
    <col min="10750" max="10750" width="14.42578125" style="1133" customWidth="1"/>
    <col min="10751" max="10968" width="11" style="1133"/>
    <col min="10969" max="10969" width="41.42578125" style="1133" customWidth="1"/>
    <col min="10970" max="10970" width="7.5703125" style="1133" customWidth="1"/>
    <col min="10971" max="10971" width="9.42578125" style="1133" customWidth="1"/>
    <col min="10972" max="10972" width="7" style="1133" customWidth="1"/>
    <col min="10973" max="10973" width="7.42578125" style="1133" bestFit="1" customWidth="1"/>
    <col min="10974" max="10974" width="34.5703125" style="1133" customWidth="1"/>
    <col min="10975" max="10975" width="9.5703125" style="1133" customWidth="1"/>
    <col min="10976" max="10978" width="10.5703125" style="1133" customWidth="1"/>
    <col min="10979" max="10979" width="35.5703125" style="1133" customWidth="1"/>
    <col min="10980" max="10980" width="11" style="1133" customWidth="1"/>
    <col min="10981" max="10990" width="9.85546875" style="1133" customWidth="1"/>
    <col min="10991" max="10994" width="11" style="1133" customWidth="1"/>
    <col min="10995" max="10995" width="14.42578125" style="1133" customWidth="1"/>
    <col min="10996" max="10996" width="4.140625" style="1133" customWidth="1"/>
    <col min="10997" max="10997" width="13.42578125" style="1133" customWidth="1"/>
    <col min="10998" max="10998" width="28.140625" style="1133" customWidth="1"/>
    <col min="10999" max="10999" width="11" style="1133" customWidth="1"/>
    <col min="11000" max="11000" width="14.42578125" style="1133" customWidth="1"/>
    <col min="11001" max="11001" width="4.140625" style="1133" customWidth="1"/>
    <col min="11002" max="11003" width="11" style="1133" customWidth="1"/>
    <col min="11004" max="11004" width="14.42578125" style="1133" customWidth="1"/>
    <col min="11005" max="11005" width="4.140625" style="1133" customWidth="1"/>
    <col min="11006" max="11006" width="14.42578125" style="1133" customWidth="1"/>
    <col min="11007" max="11224" width="11" style="1133"/>
    <col min="11225" max="11225" width="41.42578125" style="1133" customWidth="1"/>
    <col min="11226" max="11226" width="7.5703125" style="1133" customWidth="1"/>
    <col min="11227" max="11227" width="9.42578125" style="1133" customWidth="1"/>
    <col min="11228" max="11228" width="7" style="1133" customWidth="1"/>
    <col min="11229" max="11229" width="7.42578125" style="1133" bestFit="1" customWidth="1"/>
    <col min="11230" max="11230" width="34.5703125" style="1133" customWidth="1"/>
    <col min="11231" max="11231" width="9.5703125" style="1133" customWidth="1"/>
    <col min="11232" max="11234" width="10.5703125" style="1133" customWidth="1"/>
    <col min="11235" max="11235" width="35.5703125" style="1133" customWidth="1"/>
    <col min="11236" max="11236" width="11" style="1133" customWidth="1"/>
    <col min="11237" max="11246" width="9.85546875" style="1133" customWidth="1"/>
    <col min="11247" max="11250" width="11" style="1133" customWidth="1"/>
    <col min="11251" max="11251" width="14.42578125" style="1133" customWidth="1"/>
    <col min="11252" max="11252" width="4.140625" style="1133" customWidth="1"/>
    <col min="11253" max="11253" width="13.42578125" style="1133" customWidth="1"/>
    <col min="11254" max="11254" width="28.140625" style="1133" customWidth="1"/>
    <col min="11255" max="11255" width="11" style="1133" customWidth="1"/>
    <col min="11256" max="11256" width="14.42578125" style="1133" customWidth="1"/>
    <col min="11257" max="11257" width="4.140625" style="1133" customWidth="1"/>
    <col min="11258" max="11259" width="11" style="1133" customWidth="1"/>
    <col min="11260" max="11260" width="14.42578125" style="1133" customWidth="1"/>
    <col min="11261" max="11261" width="4.140625" style="1133" customWidth="1"/>
    <col min="11262" max="11262" width="14.42578125" style="1133" customWidth="1"/>
    <col min="11263" max="11480" width="11" style="1133"/>
    <col min="11481" max="11481" width="41.42578125" style="1133" customWidth="1"/>
    <col min="11482" max="11482" width="7.5703125" style="1133" customWidth="1"/>
    <col min="11483" max="11483" width="9.42578125" style="1133" customWidth="1"/>
    <col min="11484" max="11484" width="7" style="1133" customWidth="1"/>
    <col min="11485" max="11485" width="7.42578125" style="1133" bestFit="1" customWidth="1"/>
    <col min="11486" max="11486" width="34.5703125" style="1133" customWidth="1"/>
    <col min="11487" max="11487" width="9.5703125" style="1133" customWidth="1"/>
    <col min="11488" max="11490" width="10.5703125" style="1133" customWidth="1"/>
    <col min="11491" max="11491" width="35.5703125" style="1133" customWidth="1"/>
    <col min="11492" max="11492" width="11" style="1133" customWidth="1"/>
    <col min="11493" max="11502" width="9.85546875" style="1133" customWidth="1"/>
    <col min="11503" max="11506" width="11" style="1133" customWidth="1"/>
    <col min="11507" max="11507" width="14.42578125" style="1133" customWidth="1"/>
    <col min="11508" max="11508" width="4.140625" style="1133" customWidth="1"/>
    <col min="11509" max="11509" width="13.42578125" style="1133" customWidth="1"/>
    <col min="11510" max="11510" width="28.140625" style="1133" customWidth="1"/>
    <col min="11511" max="11511" width="11" style="1133" customWidth="1"/>
    <col min="11512" max="11512" width="14.42578125" style="1133" customWidth="1"/>
    <col min="11513" max="11513" width="4.140625" style="1133" customWidth="1"/>
    <col min="11514" max="11515" width="11" style="1133" customWidth="1"/>
    <col min="11516" max="11516" width="14.42578125" style="1133" customWidth="1"/>
    <col min="11517" max="11517" width="4.140625" style="1133" customWidth="1"/>
    <col min="11518" max="11518" width="14.42578125" style="1133" customWidth="1"/>
    <col min="11519" max="11736" width="11" style="1133"/>
    <col min="11737" max="11737" width="41.42578125" style="1133" customWidth="1"/>
    <col min="11738" max="11738" width="7.5703125" style="1133" customWidth="1"/>
    <col min="11739" max="11739" width="9.42578125" style="1133" customWidth="1"/>
    <col min="11740" max="11740" width="7" style="1133" customWidth="1"/>
    <col min="11741" max="11741" width="7.42578125" style="1133" bestFit="1" customWidth="1"/>
    <col min="11742" max="11742" width="34.5703125" style="1133" customWidth="1"/>
    <col min="11743" max="11743" width="9.5703125" style="1133" customWidth="1"/>
    <col min="11744" max="11746" width="10.5703125" style="1133" customWidth="1"/>
    <col min="11747" max="11747" width="35.5703125" style="1133" customWidth="1"/>
    <col min="11748" max="11748" width="11" style="1133" customWidth="1"/>
    <col min="11749" max="11758" width="9.85546875" style="1133" customWidth="1"/>
    <col min="11759" max="11762" width="11" style="1133" customWidth="1"/>
    <col min="11763" max="11763" width="14.42578125" style="1133" customWidth="1"/>
    <col min="11764" max="11764" width="4.140625" style="1133" customWidth="1"/>
    <col min="11765" max="11765" width="13.42578125" style="1133" customWidth="1"/>
    <col min="11766" max="11766" width="28.140625" style="1133" customWidth="1"/>
    <col min="11767" max="11767" width="11" style="1133" customWidth="1"/>
    <col min="11768" max="11768" width="14.42578125" style="1133" customWidth="1"/>
    <col min="11769" max="11769" width="4.140625" style="1133" customWidth="1"/>
    <col min="11770" max="11771" width="11" style="1133" customWidth="1"/>
    <col min="11772" max="11772" width="14.42578125" style="1133" customWidth="1"/>
    <col min="11773" max="11773" width="4.140625" style="1133" customWidth="1"/>
    <col min="11774" max="11774" width="14.42578125" style="1133" customWidth="1"/>
    <col min="11775" max="11992" width="11" style="1133"/>
    <col min="11993" max="11993" width="41.42578125" style="1133" customWidth="1"/>
    <col min="11994" max="11994" width="7.5703125" style="1133" customWidth="1"/>
    <col min="11995" max="11995" width="9.42578125" style="1133" customWidth="1"/>
    <col min="11996" max="11996" width="7" style="1133" customWidth="1"/>
    <col min="11997" max="11997" width="7.42578125" style="1133" bestFit="1" customWidth="1"/>
    <col min="11998" max="11998" width="34.5703125" style="1133" customWidth="1"/>
    <col min="11999" max="11999" width="9.5703125" style="1133" customWidth="1"/>
    <col min="12000" max="12002" width="10.5703125" style="1133" customWidth="1"/>
    <col min="12003" max="12003" width="35.5703125" style="1133" customWidth="1"/>
    <col min="12004" max="12004" width="11" style="1133" customWidth="1"/>
    <col min="12005" max="12014" width="9.85546875" style="1133" customWidth="1"/>
    <col min="12015" max="12018" width="11" style="1133" customWidth="1"/>
    <col min="12019" max="12019" width="14.42578125" style="1133" customWidth="1"/>
    <col min="12020" max="12020" width="4.140625" style="1133" customWidth="1"/>
    <col min="12021" max="12021" width="13.42578125" style="1133" customWidth="1"/>
    <col min="12022" max="12022" width="28.140625" style="1133" customWidth="1"/>
    <col min="12023" max="12023" width="11" style="1133" customWidth="1"/>
    <col min="12024" max="12024" width="14.42578125" style="1133" customWidth="1"/>
    <col min="12025" max="12025" width="4.140625" style="1133" customWidth="1"/>
    <col min="12026" max="12027" width="11" style="1133" customWidth="1"/>
    <col min="12028" max="12028" width="14.42578125" style="1133" customWidth="1"/>
    <col min="12029" max="12029" width="4.140625" style="1133" customWidth="1"/>
    <col min="12030" max="12030" width="14.42578125" style="1133" customWidth="1"/>
    <col min="12031" max="12248" width="11" style="1133"/>
    <col min="12249" max="12249" width="41.42578125" style="1133" customWidth="1"/>
    <col min="12250" max="12250" width="7.5703125" style="1133" customWidth="1"/>
    <col min="12251" max="12251" width="9.42578125" style="1133" customWidth="1"/>
    <col min="12252" max="12252" width="7" style="1133" customWidth="1"/>
    <col min="12253" max="12253" width="7.42578125" style="1133" bestFit="1" customWidth="1"/>
    <col min="12254" max="12254" width="34.5703125" style="1133" customWidth="1"/>
    <col min="12255" max="12255" width="9.5703125" style="1133" customWidth="1"/>
    <col min="12256" max="12258" width="10.5703125" style="1133" customWidth="1"/>
    <col min="12259" max="12259" width="35.5703125" style="1133" customWidth="1"/>
    <col min="12260" max="12260" width="11" style="1133" customWidth="1"/>
    <col min="12261" max="12270" width="9.85546875" style="1133" customWidth="1"/>
    <col min="12271" max="12274" width="11" style="1133" customWidth="1"/>
    <col min="12275" max="12275" width="14.42578125" style="1133" customWidth="1"/>
    <col min="12276" max="12276" width="4.140625" style="1133" customWidth="1"/>
    <col min="12277" max="12277" width="13.42578125" style="1133" customWidth="1"/>
    <col min="12278" max="12278" width="28.140625" style="1133" customWidth="1"/>
    <col min="12279" max="12279" width="11" style="1133" customWidth="1"/>
    <col min="12280" max="12280" width="14.42578125" style="1133" customWidth="1"/>
    <col min="12281" max="12281" width="4.140625" style="1133" customWidth="1"/>
    <col min="12282" max="12283" width="11" style="1133" customWidth="1"/>
    <col min="12284" max="12284" width="14.42578125" style="1133" customWidth="1"/>
    <col min="12285" max="12285" width="4.140625" style="1133" customWidth="1"/>
    <col min="12286" max="12286" width="14.42578125" style="1133" customWidth="1"/>
    <col min="12287" max="12504" width="11" style="1133"/>
    <col min="12505" max="12505" width="41.42578125" style="1133" customWidth="1"/>
    <col min="12506" max="12506" width="7.5703125" style="1133" customWidth="1"/>
    <col min="12507" max="12507" width="9.42578125" style="1133" customWidth="1"/>
    <col min="12508" max="12508" width="7" style="1133" customWidth="1"/>
    <col min="12509" max="12509" width="7.42578125" style="1133" bestFit="1" customWidth="1"/>
    <col min="12510" max="12510" width="34.5703125" style="1133" customWidth="1"/>
    <col min="12511" max="12511" width="9.5703125" style="1133" customWidth="1"/>
    <col min="12512" max="12514" width="10.5703125" style="1133" customWidth="1"/>
    <col min="12515" max="12515" width="35.5703125" style="1133" customWidth="1"/>
    <col min="12516" max="12516" width="11" style="1133" customWidth="1"/>
    <col min="12517" max="12526" width="9.85546875" style="1133" customWidth="1"/>
    <col min="12527" max="12530" width="11" style="1133" customWidth="1"/>
    <col min="12531" max="12531" width="14.42578125" style="1133" customWidth="1"/>
    <col min="12532" max="12532" width="4.140625" style="1133" customWidth="1"/>
    <col min="12533" max="12533" width="13.42578125" style="1133" customWidth="1"/>
    <col min="12534" max="12534" width="28.140625" style="1133" customWidth="1"/>
    <col min="12535" max="12535" width="11" style="1133" customWidth="1"/>
    <col min="12536" max="12536" width="14.42578125" style="1133" customWidth="1"/>
    <col min="12537" max="12537" width="4.140625" style="1133" customWidth="1"/>
    <col min="12538" max="12539" width="11" style="1133" customWidth="1"/>
    <col min="12540" max="12540" width="14.42578125" style="1133" customWidth="1"/>
    <col min="12541" max="12541" width="4.140625" style="1133" customWidth="1"/>
    <col min="12542" max="12542" width="14.42578125" style="1133" customWidth="1"/>
    <col min="12543" max="12760" width="11" style="1133"/>
    <col min="12761" max="12761" width="41.42578125" style="1133" customWidth="1"/>
    <col min="12762" max="12762" width="7.5703125" style="1133" customWidth="1"/>
    <col min="12763" max="12763" width="9.42578125" style="1133" customWidth="1"/>
    <col min="12764" max="12764" width="7" style="1133" customWidth="1"/>
    <col min="12765" max="12765" width="7.42578125" style="1133" bestFit="1" customWidth="1"/>
    <col min="12766" max="12766" width="34.5703125" style="1133" customWidth="1"/>
    <col min="12767" max="12767" width="9.5703125" style="1133" customWidth="1"/>
    <col min="12768" max="12770" width="10.5703125" style="1133" customWidth="1"/>
    <col min="12771" max="12771" width="35.5703125" style="1133" customWidth="1"/>
    <col min="12772" max="12772" width="11" style="1133" customWidth="1"/>
    <col min="12773" max="12782" width="9.85546875" style="1133" customWidth="1"/>
    <col min="12783" max="12786" width="11" style="1133" customWidth="1"/>
    <col min="12787" max="12787" width="14.42578125" style="1133" customWidth="1"/>
    <col min="12788" max="12788" width="4.140625" style="1133" customWidth="1"/>
    <col min="12789" max="12789" width="13.42578125" style="1133" customWidth="1"/>
    <col min="12790" max="12790" width="28.140625" style="1133" customWidth="1"/>
    <col min="12791" max="12791" width="11" style="1133" customWidth="1"/>
    <col min="12792" max="12792" width="14.42578125" style="1133" customWidth="1"/>
    <col min="12793" max="12793" width="4.140625" style="1133" customWidth="1"/>
    <col min="12794" max="12795" width="11" style="1133" customWidth="1"/>
    <col min="12796" max="12796" width="14.42578125" style="1133" customWidth="1"/>
    <col min="12797" max="12797" width="4.140625" style="1133" customWidth="1"/>
    <col min="12798" max="12798" width="14.42578125" style="1133" customWidth="1"/>
    <col min="12799" max="13016" width="11" style="1133"/>
    <col min="13017" max="13017" width="41.42578125" style="1133" customWidth="1"/>
    <col min="13018" max="13018" width="7.5703125" style="1133" customWidth="1"/>
    <col min="13019" max="13019" width="9.42578125" style="1133" customWidth="1"/>
    <col min="13020" max="13020" width="7" style="1133" customWidth="1"/>
    <col min="13021" max="13021" width="7.42578125" style="1133" bestFit="1" customWidth="1"/>
    <col min="13022" max="13022" width="34.5703125" style="1133" customWidth="1"/>
    <col min="13023" max="13023" width="9.5703125" style="1133" customWidth="1"/>
    <col min="13024" max="13026" width="10.5703125" style="1133" customWidth="1"/>
    <col min="13027" max="13027" width="35.5703125" style="1133" customWidth="1"/>
    <col min="13028" max="13028" width="11" style="1133" customWidth="1"/>
    <col min="13029" max="13038" width="9.85546875" style="1133" customWidth="1"/>
    <col min="13039" max="13042" width="11" style="1133" customWidth="1"/>
    <col min="13043" max="13043" width="14.42578125" style="1133" customWidth="1"/>
    <col min="13044" max="13044" width="4.140625" style="1133" customWidth="1"/>
    <col min="13045" max="13045" width="13.42578125" style="1133" customWidth="1"/>
    <col min="13046" max="13046" width="28.140625" style="1133" customWidth="1"/>
    <col min="13047" max="13047" width="11" style="1133" customWidth="1"/>
    <col min="13048" max="13048" width="14.42578125" style="1133" customWidth="1"/>
    <col min="13049" max="13049" width="4.140625" style="1133" customWidth="1"/>
    <col min="13050" max="13051" width="11" style="1133" customWidth="1"/>
    <col min="13052" max="13052" width="14.42578125" style="1133" customWidth="1"/>
    <col min="13053" max="13053" width="4.140625" style="1133" customWidth="1"/>
    <col min="13054" max="13054" width="14.42578125" style="1133" customWidth="1"/>
    <col min="13055" max="13272" width="11" style="1133"/>
    <col min="13273" max="13273" width="41.42578125" style="1133" customWidth="1"/>
    <col min="13274" max="13274" width="7.5703125" style="1133" customWidth="1"/>
    <col min="13275" max="13275" width="9.42578125" style="1133" customWidth="1"/>
    <col min="13276" max="13276" width="7" style="1133" customWidth="1"/>
    <col min="13277" max="13277" width="7.42578125" style="1133" bestFit="1" customWidth="1"/>
    <col min="13278" max="13278" width="34.5703125" style="1133" customWidth="1"/>
    <col min="13279" max="13279" width="9.5703125" style="1133" customWidth="1"/>
    <col min="13280" max="13282" width="10.5703125" style="1133" customWidth="1"/>
    <col min="13283" max="13283" width="35.5703125" style="1133" customWidth="1"/>
    <col min="13284" max="13284" width="11" style="1133" customWidth="1"/>
    <col min="13285" max="13294" width="9.85546875" style="1133" customWidth="1"/>
    <col min="13295" max="13298" width="11" style="1133" customWidth="1"/>
    <col min="13299" max="13299" width="14.42578125" style="1133" customWidth="1"/>
    <col min="13300" max="13300" width="4.140625" style="1133" customWidth="1"/>
    <col min="13301" max="13301" width="13.42578125" style="1133" customWidth="1"/>
    <col min="13302" max="13302" width="28.140625" style="1133" customWidth="1"/>
    <col min="13303" max="13303" width="11" style="1133" customWidth="1"/>
    <col min="13304" max="13304" width="14.42578125" style="1133" customWidth="1"/>
    <col min="13305" max="13305" width="4.140625" style="1133" customWidth="1"/>
    <col min="13306" max="13307" width="11" style="1133" customWidth="1"/>
    <col min="13308" max="13308" width="14.42578125" style="1133" customWidth="1"/>
    <col min="13309" max="13309" width="4.140625" style="1133" customWidth="1"/>
    <col min="13310" max="13310" width="14.42578125" style="1133" customWidth="1"/>
    <col min="13311" max="13528" width="11" style="1133"/>
    <col min="13529" max="13529" width="41.42578125" style="1133" customWidth="1"/>
    <col min="13530" max="13530" width="7.5703125" style="1133" customWidth="1"/>
    <col min="13531" max="13531" width="9.42578125" style="1133" customWidth="1"/>
    <col min="13532" max="13532" width="7" style="1133" customWidth="1"/>
    <col min="13533" max="13533" width="7.42578125" style="1133" bestFit="1" customWidth="1"/>
    <col min="13534" max="13534" width="34.5703125" style="1133" customWidth="1"/>
    <col min="13535" max="13535" width="9.5703125" style="1133" customWidth="1"/>
    <col min="13536" max="13538" width="10.5703125" style="1133" customWidth="1"/>
    <col min="13539" max="13539" width="35.5703125" style="1133" customWidth="1"/>
    <col min="13540" max="13540" width="11" style="1133" customWidth="1"/>
    <col min="13541" max="13550" width="9.85546875" style="1133" customWidth="1"/>
    <col min="13551" max="13554" width="11" style="1133" customWidth="1"/>
    <col min="13555" max="13555" width="14.42578125" style="1133" customWidth="1"/>
    <col min="13556" max="13556" width="4.140625" style="1133" customWidth="1"/>
    <col min="13557" max="13557" width="13.42578125" style="1133" customWidth="1"/>
    <col min="13558" max="13558" width="28.140625" style="1133" customWidth="1"/>
    <col min="13559" max="13559" width="11" style="1133" customWidth="1"/>
    <col min="13560" max="13560" width="14.42578125" style="1133" customWidth="1"/>
    <col min="13561" max="13561" width="4.140625" style="1133" customWidth="1"/>
    <col min="13562" max="13563" width="11" style="1133" customWidth="1"/>
    <col min="13564" max="13564" width="14.42578125" style="1133" customWidth="1"/>
    <col min="13565" max="13565" width="4.140625" style="1133" customWidth="1"/>
    <col min="13566" max="13566" width="14.42578125" style="1133" customWidth="1"/>
    <col min="13567" max="13784" width="11" style="1133"/>
    <col min="13785" max="13785" width="41.42578125" style="1133" customWidth="1"/>
    <col min="13786" max="13786" width="7.5703125" style="1133" customWidth="1"/>
    <col min="13787" max="13787" width="9.42578125" style="1133" customWidth="1"/>
    <col min="13788" max="13788" width="7" style="1133" customWidth="1"/>
    <col min="13789" max="13789" width="7.42578125" style="1133" bestFit="1" customWidth="1"/>
    <col min="13790" max="13790" width="34.5703125" style="1133" customWidth="1"/>
    <col min="13791" max="13791" width="9.5703125" style="1133" customWidth="1"/>
    <col min="13792" max="13794" width="10.5703125" style="1133" customWidth="1"/>
    <col min="13795" max="13795" width="35.5703125" style="1133" customWidth="1"/>
    <col min="13796" max="13796" width="11" style="1133" customWidth="1"/>
    <col min="13797" max="13806" width="9.85546875" style="1133" customWidth="1"/>
    <col min="13807" max="13810" width="11" style="1133" customWidth="1"/>
    <col min="13811" max="13811" width="14.42578125" style="1133" customWidth="1"/>
    <col min="13812" max="13812" width="4.140625" style="1133" customWidth="1"/>
    <col min="13813" max="13813" width="13.42578125" style="1133" customWidth="1"/>
    <col min="13814" max="13814" width="28.140625" style="1133" customWidth="1"/>
    <col min="13815" max="13815" width="11" style="1133" customWidth="1"/>
    <col min="13816" max="13816" width="14.42578125" style="1133" customWidth="1"/>
    <col min="13817" max="13817" width="4.140625" style="1133" customWidth="1"/>
    <col min="13818" max="13819" width="11" style="1133" customWidth="1"/>
    <col min="13820" max="13820" width="14.42578125" style="1133" customWidth="1"/>
    <col min="13821" max="13821" width="4.140625" style="1133" customWidth="1"/>
    <col min="13822" max="13822" width="14.42578125" style="1133" customWidth="1"/>
    <col min="13823" max="14040" width="11" style="1133"/>
    <col min="14041" max="14041" width="41.42578125" style="1133" customWidth="1"/>
    <col min="14042" max="14042" width="7.5703125" style="1133" customWidth="1"/>
    <col min="14043" max="14043" width="9.42578125" style="1133" customWidth="1"/>
    <col min="14044" max="14044" width="7" style="1133" customWidth="1"/>
    <col min="14045" max="14045" width="7.42578125" style="1133" bestFit="1" customWidth="1"/>
    <col min="14046" max="14046" width="34.5703125" style="1133" customWidth="1"/>
    <col min="14047" max="14047" width="9.5703125" style="1133" customWidth="1"/>
    <col min="14048" max="14050" width="10.5703125" style="1133" customWidth="1"/>
    <col min="14051" max="14051" width="35.5703125" style="1133" customWidth="1"/>
    <col min="14052" max="14052" width="11" style="1133" customWidth="1"/>
    <col min="14053" max="14062" width="9.85546875" style="1133" customWidth="1"/>
    <col min="14063" max="14066" width="11" style="1133" customWidth="1"/>
    <col min="14067" max="14067" width="14.42578125" style="1133" customWidth="1"/>
    <col min="14068" max="14068" width="4.140625" style="1133" customWidth="1"/>
    <col min="14069" max="14069" width="13.42578125" style="1133" customWidth="1"/>
    <col min="14070" max="14070" width="28.140625" style="1133" customWidth="1"/>
    <col min="14071" max="14071" width="11" style="1133" customWidth="1"/>
    <col min="14072" max="14072" width="14.42578125" style="1133" customWidth="1"/>
    <col min="14073" max="14073" width="4.140625" style="1133" customWidth="1"/>
    <col min="14074" max="14075" width="11" style="1133" customWidth="1"/>
    <col min="14076" max="14076" width="14.42578125" style="1133" customWidth="1"/>
    <col min="14077" max="14077" width="4.140625" style="1133" customWidth="1"/>
    <col min="14078" max="14078" width="14.42578125" style="1133" customWidth="1"/>
    <col min="14079" max="14296" width="11" style="1133"/>
    <col min="14297" max="14297" width="41.42578125" style="1133" customWidth="1"/>
    <col min="14298" max="14298" width="7.5703125" style="1133" customWidth="1"/>
    <col min="14299" max="14299" width="9.42578125" style="1133" customWidth="1"/>
    <col min="14300" max="14300" width="7" style="1133" customWidth="1"/>
    <col min="14301" max="14301" width="7.42578125" style="1133" bestFit="1" customWidth="1"/>
    <col min="14302" max="14302" width="34.5703125" style="1133" customWidth="1"/>
    <col min="14303" max="14303" width="9.5703125" style="1133" customWidth="1"/>
    <col min="14304" max="14306" width="10.5703125" style="1133" customWidth="1"/>
    <col min="14307" max="14307" width="35.5703125" style="1133" customWidth="1"/>
    <col min="14308" max="14308" width="11" style="1133" customWidth="1"/>
    <col min="14309" max="14318" width="9.85546875" style="1133" customWidth="1"/>
    <col min="14319" max="14322" width="11" style="1133" customWidth="1"/>
    <col min="14323" max="14323" width="14.42578125" style="1133" customWidth="1"/>
    <col min="14324" max="14324" width="4.140625" style="1133" customWidth="1"/>
    <col min="14325" max="14325" width="13.42578125" style="1133" customWidth="1"/>
    <col min="14326" max="14326" width="28.140625" style="1133" customWidth="1"/>
    <col min="14327" max="14327" width="11" style="1133" customWidth="1"/>
    <col min="14328" max="14328" width="14.42578125" style="1133" customWidth="1"/>
    <col min="14329" max="14329" width="4.140625" style="1133" customWidth="1"/>
    <col min="14330" max="14331" width="11" style="1133" customWidth="1"/>
    <col min="14332" max="14332" width="14.42578125" style="1133" customWidth="1"/>
    <col min="14333" max="14333" width="4.140625" style="1133" customWidth="1"/>
    <col min="14334" max="14334" width="14.42578125" style="1133" customWidth="1"/>
    <col min="14335" max="14552" width="11" style="1133"/>
    <col min="14553" max="14553" width="41.42578125" style="1133" customWidth="1"/>
    <col min="14554" max="14554" width="7.5703125" style="1133" customWidth="1"/>
    <col min="14555" max="14555" width="9.42578125" style="1133" customWidth="1"/>
    <col min="14556" max="14556" width="7" style="1133" customWidth="1"/>
    <col min="14557" max="14557" width="7.42578125" style="1133" bestFit="1" customWidth="1"/>
    <col min="14558" max="14558" width="34.5703125" style="1133" customWidth="1"/>
    <col min="14559" max="14559" width="9.5703125" style="1133" customWidth="1"/>
    <col min="14560" max="14562" width="10.5703125" style="1133" customWidth="1"/>
    <col min="14563" max="14563" width="35.5703125" style="1133" customWidth="1"/>
    <col min="14564" max="14564" width="11" style="1133" customWidth="1"/>
    <col min="14565" max="14574" width="9.85546875" style="1133" customWidth="1"/>
    <col min="14575" max="14578" width="11" style="1133" customWidth="1"/>
    <col min="14579" max="14579" width="14.42578125" style="1133" customWidth="1"/>
    <col min="14580" max="14580" width="4.140625" style="1133" customWidth="1"/>
    <col min="14581" max="14581" width="13.42578125" style="1133" customWidth="1"/>
    <col min="14582" max="14582" width="28.140625" style="1133" customWidth="1"/>
    <col min="14583" max="14583" width="11" style="1133" customWidth="1"/>
    <col min="14584" max="14584" width="14.42578125" style="1133" customWidth="1"/>
    <col min="14585" max="14585" width="4.140625" style="1133" customWidth="1"/>
    <col min="14586" max="14587" width="11" style="1133" customWidth="1"/>
    <col min="14588" max="14588" width="14.42578125" style="1133" customWidth="1"/>
    <col min="14589" max="14589" width="4.140625" style="1133" customWidth="1"/>
    <col min="14590" max="14590" width="14.42578125" style="1133" customWidth="1"/>
    <col min="14591" max="14808" width="11" style="1133"/>
    <col min="14809" max="14809" width="41.42578125" style="1133" customWidth="1"/>
    <col min="14810" max="14810" width="7.5703125" style="1133" customWidth="1"/>
    <col min="14811" max="14811" width="9.42578125" style="1133" customWidth="1"/>
    <col min="14812" max="14812" width="7" style="1133" customWidth="1"/>
    <col min="14813" max="14813" width="7.42578125" style="1133" bestFit="1" customWidth="1"/>
    <col min="14814" max="14814" width="34.5703125" style="1133" customWidth="1"/>
    <col min="14815" max="14815" width="9.5703125" style="1133" customWidth="1"/>
    <col min="14816" max="14818" width="10.5703125" style="1133" customWidth="1"/>
    <col min="14819" max="14819" width="35.5703125" style="1133" customWidth="1"/>
    <col min="14820" max="14820" width="11" style="1133" customWidth="1"/>
    <col min="14821" max="14830" width="9.85546875" style="1133" customWidth="1"/>
    <col min="14831" max="14834" width="11" style="1133" customWidth="1"/>
    <col min="14835" max="14835" width="14.42578125" style="1133" customWidth="1"/>
    <col min="14836" max="14836" width="4.140625" style="1133" customWidth="1"/>
    <col min="14837" max="14837" width="13.42578125" style="1133" customWidth="1"/>
    <col min="14838" max="14838" width="28.140625" style="1133" customWidth="1"/>
    <col min="14839" max="14839" width="11" style="1133" customWidth="1"/>
    <col min="14840" max="14840" width="14.42578125" style="1133" customWidth="1"/>
    <col min="14841" max="14841" width="4.140625" style="1133" customWidth="1"/>
    <col min="14842" max="14843" width="11" style="1133" customWidth="1"/>
    <col min="14844" max="14844" width="14.42578125" style="1133" customWidth="1"/>
    <col min="14845" max="14845" width="4.140625" style="1133" customWidth="1"/>
    <col min="14846" max="14846" width="14.42578125" style="1133" customWidth="1"/>
    <col min="14847" max="15064" width="11" style="1133"/>
    <col min="15065" max="15065" width="41.42578125" style="1133" customWidth="1"/>
    <col min="15066" max="15066" width="7.5703125" style="1133" customWidth="1"/>
    <col min="15067" max="15067" width="9.42578125" style="1133" customWidth="1"/>
    <col min="15068" max="15068" width="7" style="1133" customWidth="1"/>
    <col min="15069" max="15069" width="7.42578125" style="1133" bestFit="1" customWidth="1"/>
    <col min="15070" max="15070" width="34.5703125" style="1133" customWidth="1"/>
    <col min="15071" max="15071" width="9.5703125" style="1133" customWidth="1"/>
    <col min="15072" max="15074" width="10.5703125" style="1133" customWidth="1"/>
    <col min="15075" max="15075" width="35.5703125" style="1133" customWidth="1"/>
    <col min="15076" max="15076" width="11" style="1133" customWidth="1"/>
    <col min="15077" max="15086" width="9.85546875" style="1133" customWidth="1"/>
    <col min="15087" max="15090" width="11" style="1133" customWidth="1"/>
    <col min="15091" max="15091" width="14.42578125" style="1133" customWidth="1"/>
    <col min="15092" max="15092" width="4.140625" style="1133" customWidth="1"/>
    <col min="15093" max="15093" width="13.42578125" style="1133" customWidth="1"/>
    <col min="15094" max="15094" width="28.140625" style="1133" customWidth="1"/>
    <col min="15095" max="15095" width="11" style="1133" customWidth="1"/>
    <col min="15096" max="15096" width="14.42578125" style="1133" customWidth="1"/>
    <col min="15097" max="15097" width="4.140625" style="1133" customWidth="1"/>
    <col min="15098" max="15099" width="11" style="1133" customWidth="1"/>
    <col min="15100" max="15100" width="14.42578125" style="1133" customWidth="1"/>
    <col min="15101" max="15101" width="4.140625" style="1133" customWidth="1"/>
    <col min="15102" max="15102" width="14.42578125" style="1133" customWidth="1"/>
    <col min="15103" max="15320" width="11" style="1133"/>
    <col min="15321" max="15321" width="41.42578125" style="1133" customWidth="1"/>
    <col min="15322" max="15322" width="7.5703125" style="1133" customWidth="1"/>
    <col min="15323" max="15323" width="9.42578125" style="1133" customWidth="1"/>
    <col min="15324" max="15324" width="7" style="1133" customWidth="1"/>
    <col min="15325" max="15325" width="7.42578125" style="1133" bestFit="1" customWidth="1"/>
    <col min="15326" max="15326" width="34.5703125" style="1133" customWidth="1"/>
    <col min="15327" max="15327" width="9.5703125" style="1133" customWidth="1"/>
    <col min="15328" max="15330" width="10.5703125" style="1133" customWidth="1"/>
    <col min="15331" max="15331" width="35.5703125" style="1133" customWidth="1"/>
    <col min="15332" max="15332" width="11" style="1133" customWidth="1"/>
    <col min="15333" max="15342" width="9.85546875" style="1133" customWidth="1"/>
    <col min="15343" max="15346" width="11" style="1133" customWidth="1"/>
    <col min="15347" max="15347" width="14.42578125" style="1133" customWidth="1"/>
    <col min="15348" max="15348" width="4.140625" style="1133" customWidth="1"/>
    <col min="15349" max="15349" width="13.42578125" style="1133" customWidth="1"/>
    <col min="15350" max="15350" width="28.140625" style="1133" customWidth="1"/>
    <col min="15351" max="15351" width="11" style="1133" customWidth="1"/>
    <col min="15352" max="15352" width="14.42578125" style="1133" customWidth="1"/>
    <col min="15353" max="15353" width="4.140625" style="1133" customWidth="1"/>
    <col min="15354" max="15355" width="11" style="1133" customWidth="1"/>
    <col min="15356" max="15356" width="14.42578125" style="1133" customWidth="1"/>
    <col min="15357" max="15357" width="4.140625" style="1133" customWidth="1"/>
    <col min="15358" max="15358" width="14.42578125" style="1133" customWidth="1"/>
    <col min="15359" max="15576" width="11" style="1133"/>
    <col min="15577" max="15577" width="41.42578125" style="1133" customWidth="1"/>
    <col min="15578" max="15578" width="7.5703125" style="1133" customWidth="1"/>
    <col min="15579" max="15579" width="9.42578125" style="1133" customWidth="1"/>
    <col min="15580" max="15580" width="7" style="1133" customWidth="1"/>
    <col min="15581" max="15581" width="7.42578125" style="1133" bestFit="1" customWidth="1"/>
    <col min="15582" max="15582" width="34.5703125" style="1133" customWidth="1"/>
    <col min="15583" max="15583" width="9.5703125" style="1133" customWidth="1"/>
    <col min="15584" max="15586" width="10.5703125" style="1133" customWidth="1"/>
    <col min="15587" max="15587" width="35.5703125" style="1133" customWidth="1"/>
    <col min="15588" max="15588" width="11" style="1133" customWidth="1"/>
    <col min="15589" max="15598" width="9.85546875" style="1133" customWidth="1"/>
    <col min="15599" max="15602" width="11" style="1133" customWidth="1"/>
    <col min="15603" max="15603" width="14.42578125" style="1133" customWidth="1"/>
    <col min="15604" max="15604" width="4.140625" style="1133" customWidth="1"/>
    <col min="15605" max="15605" width="13.42578125" style="1133" customWidth="1"/>
    <col min="15606" max="15606" width="28.140625" style="1133" customWidth="1"/>
    <col min="15607" max="15607" width="11" style="1133" customWidth="1"/>
    <col min="15608" max="15608" width="14.42578125" style="1133" customWidth="1"/>
    <col min="15609" max="15609" width="4.140625" style="1133" customWidth="1"/>
    <col min="15610" max="15611" width="11" style="1133" customWidth="1"/>
    <col min="15612" max="15612" width="14.42578125" style="1133" customWidth="1"/>
    <col min="15613" max="15613" width="4.140625" style="1133" customWidth="1"/>
    <col min="15614" max="15614" width="14.42578125" style="1133" customWidth="1"/>
    <col min="15615" max="15832" width="11" style="1133"/>
    <col min="15833" max="15833" width="41.42578125" style="1133" customWidth="1"/>
    <col min="15834" max="15834" width="7.5703125" style="1133" customWidth="1"/>
    <col min="15835" max="15835" width="9.42578125" style="1133" customWidth="1"/>
    <col min="15836" max="15836" width="7" style="1133" customWidth="1"/>
    <col min="15837" max="15837" width="7.42578125" style="1133" bestFit="1" customWidth="1"/>
    <col min="15838" max="15838" width="34.5703125" style="1133" customWidth="1"/>
    <col min="15839" max="15839" width="9.5703125" style="1133" customWidth="1"/>
    <col min="15840" max="15842" width="10.5703125" style="1133" customWidth="1"/>
    <col min="15843" max="15843" width="35.5703125" style="1133" customWidth="1"/>
    <col min="15844" max="15844" width="11" style="1133" customWidth="1"/>
    <col min="15845" max="15854" width="9.85546875" style="1133" customWidth="1"/>
    <col min="15855" max="15858" width="11" style="1133" customWidth="1"/>
    <col min="15859" max="15859" width="14.42578125" style="1133" customWidth="1"/>
    <col min="15860" max="15860" width="4.140625" style="1133" customWidth="1"/>
    <col min="15861" max="15861" width="13.42578125" style="1133" customWidth="1"/>
    <col min="15862" max="15862" width="28.140625" style="1133" customWidth="1"/>
    <col min="15863" max="15863" width="11" style="1133" customWidth="1"/>
    <col min="15864" max="15864" width="14.42578125" style="1133" customWidth="1"/>
    <col min="15865" max="15865" width="4.140625" style="1133" customWidth="1"/>
    <col min="15866" max="15867" width="11" style="1133" customWidth="1"/>
    <col min="15868" max="15868" width="14.42578125" style="1133" customWidth="1"/>
    <col min="15869" max="15869" width="4.140625" style="1133" customWidth="1"/>
    <col min="15870" max="15870" width="14.42578125" style="1133" customWidth="1"/>
    <col min="15871" max="16088" width="11" style="1133"/>
    <col min="16089" max="16089" width="41.42578125" style="1133" customWidth="1"/>
    <col min="16090" max="16090" width="7.5703125" style="1133" customWidth="1"/>
    <col min="16091" max="16091" width="9.42578125" style="1133" customWidth="1"/>
    <col min="16092" max="16092" width="7" style="1133" customWidth="1"/>
    <col min="16093" max="16093" width="7.42578125" style="1133" bestFit="1" customWidth="1"/>
    <col min="16094" max="16094" width="34.5703125" style="1133" customWidth="1"/>
    <col min="16095" max="16095" width="9.5703125" style="1133" customWidth="1"/>
    <col min="16096" max="16098" width="10.5703125" style="1133" customWidth="1"/>
    <col min="16099" max="16099" width="35.5703125" style="1133" customWidth="1"/>
    <col min="16100" max="16100" width="11" style="1133" customWidth="1"/>
    <col min="16101" max="16110" width="9.85546875" style="1133" customWidth="1"/>
    <col min="16111" max="16114" width="11" style="1133" customWidth="1"/>
    <col min="16115" max="16115" width="14.42578125" style="1133" customWidth="1"/>
    <col min="16116" max="16116" width="4.140625" style="1133" customWidth="1"/>
    <col min="16117" max="16117" width="13.42578125" style="1133" customWidth="1"/>
    <col min="16118" max="16118" width="28.140625" style="1133" customWidth="1"/>
    <col min="16119" max="16119" width="11" style="1133" customWidth="1"/>
    <col min="16120" max="16120" width="14.42578125" style="1133" customWidth="1"/>
    <col min="16121" max="16121" width="4.140625" style="1133" customWidth="1"/>
    <col min="16122" max="16123" width="11" style="1133" customWidth="1"/>
    <col min="16124" max="16124" width="14.42578125" style="1133" customWidth="1"/>
    <col min="16125" max="16125" width="4.140625" style="1133" customWidth="1"/>
    <col min="16126" max="16126" width="14.42578125" style="1133" customWidth="1"/>
    <col min="16127" max="16384" width="11" style="1133"/>
  </cols>
  <sheetData>
    <row r="1" spans="1:6" ht="24.75" customHeight="1">
      <c r="A1" s="2111" t="s">
        <v>871</v>
      </c>
      <c r="B1" s="2111"/>
      <c r="C1" s="2111"/>
      <c r="F1" s="1132" t="s">
        <v>855</v>
      </c>
    </row>
    <row r="2" spans="1:6" ht="18.95" customHeight="1">
      <c r="F2" s="1134"/>
    </row>
    <row r="3" spans="1:6" s="1135" customFormat="1" ht="18.95" customHeight="1">
      <c r="A3" s="2112" t="s">
        <v>1236</v>
      </c>
      <c r="B3" s="2112"/>
      <c r="C3" s="2112"/>
      <c r="D3" s="501"/>
      <c r="E3" s="2621" t="s">
        <v>1237</v>
      </c>
      <c r="F3" s="2621"/>
    </row>
    <row r="4" spans="1:6" s="1135" customFormat="1" ht="21" customHeight="1">
      <c r="A4" s="2112" t="s">
        <v>1238</v>
      </c>
      <c r="B4" s="2112"/>
      <c r="C4" s="2112"/>
      <c r="D4" s="501"/>
      <c r="E4" s="2622" t="s">
        <v>1239</v>
      </c>
      <c r="F4" s="2622"/>
    </row>
    <row r="5" spans="1:6" s="1135" customFormat="1" ht="18.95" customHeight="1">
      <c r="A5" s="2112"/>
      <c r="B5" s="2623"/>
      <c r="C5" s="2623"/>
      <c r="D5" s="501"/>
      <c r="E5" s="1136"/>
      <c r="F5" s="2082"/>
    </row>
    <row r="6" spans="1:6" ht="16.5" customHeight="1">
      <c r="B6" s="2623" t="str">
        <f>LEFT(D6,4)+1&amp;"-"&amp;RIGHT(D6,4)+1</f>
        <v>2022-2023</v>
      </c>
      <c r="C6" s="2623"/>
      <c r="D6" s="2623" t="s">
        <v>1820</v>
      </c>
      <c r="E6" s="2623"/>
      <c r="F6" s="1137"/>
    </row>
    <row r="7" spans="1:6" ht="13.5" customHeight="1">
      <c r="B7" s="1046" t="s">
        <v>15</v>
      </c>
      <c r="C7" s="1046" t="s">
        <v>275</v>
      </c>
      <c r="D7" s="1046" t="s">
        <v>15</v>
      </c>
      <c r="E7" s="1046" t="s">
        <v>275</v>
      </c>
      <c r="F7" s="1137"/>
    </row>
    <row r="8" spans="1:6" ht="13.5" customHeight="1">
      <c r="B8" s="834" t="s">
        <v>14</v>
      </c>
      <c r="C8" s="834" t="s">
        <v>8</v>
      </c>
      <c r="D8" s="834" t="s">
        <v>14</v>
      </c>
      <c r="E8" s="834" t="s">
        <v>8</v>
      </c>
    </row>
    <row r="9" spans="1:6" ht="8.1" customHeight="1">
      <c r="D9" s="1131"/>
    </row>
    <row r="10" spans="1:6" s="1139" customFormat="1" ht="6.75" customHeight="1">
      <c r="A10" s="2113"/>
      <c r="B10" s="2114"/>
      <c r="C10" s="2114"/>
      <c r="D10" s="2114"/>
      <c r="E10" s="2114"/>
      <c r="F10" s="1138"/>
    </row>
    <row r="11" spans="1:6" s="1140" customFormat="1" ht="15" customHeight="1">
      <c r="A11" s="2153" t="s">
        <v>2076</v>
      </c>
      <c r="F11" s="2152" t="s">
        <v>1240</v>
      </c>
    </row>
    <row r="12" spans="1:6" s="1140" customFormat="1" ht="15" customHeight="1"/>
    <row r="13" spans="1:6" s="1140" customFormat="1" ht="15" customHeight="1">
      <c r="A13" s="2124" t="s">
        <v>1787</v>
      </c>
      <c r="B13" s="2127">
        <v>2488</v>
      </c>
      <c r="C13" s="2127">
        <v>1166</v>
      </c>
      <c r="D13" s="2127">
        <v>2520</v>
      </c>
      <c r="E13" s="2127">
        <v>1114</v>
      </c>
      <c r="F13" s="2122" t="s">
        <v>1733</v>
      </c>
    </row>
    <row r="14" spans="1:6" s="1140" customFormat="1" ht="15" customHeight="1">
      <c r="A14" s="2124" t="s">
        <v>1241</v>
      </c>
      <c r="B14" s="2127">
        <v>51860</v>
      </c>
      <c r="C14" s="2127">
        <v>31080</v>
      </c>
      <c r="D14" s="2127">
        <v>57469</v>
      </c>
      <c r="E14" s="2127">
        <v>33060</v>
      </c>
      <c r="F14" s="2122" t="s">
        <v>1242</v>
      </c>
    </row>
    <row r="15" spans="1:6" s="1139" customFormat="1" ht="15" customHeight="1">
      <c r="A15" s="2124" t="s">
        <v>556</v>
      </c>
      <c r="B15" s="2127">
        <v>21634</v>
      </c>
      <c r="C15" s="2127">
        <v>13990</v>
      </c>
      <c r="D15" s="2127">
        <v>23074</v>
      </c>
      <c r="E15" s="2127">
        <v>14195</v>
      </c>
      <c r="F15" s="2122" t="s">
        <v>555</v>
      </c>
    </row>
    <row r="16" spans="1:6" s="1140" customFormat="1" ht="15" customHeight="1">
      <c r="A16" s="2124" t="s">
        <v>561</v>
      </c>
      <c r="B16" s="2127">
        <v>11455</v>
      </c>
      <c r="C16" s="2127">
        <v>6861</v>
      </c>
      <c r="D16" s="2127">
        <v>11742</v>
      </c>
      <c r="E16" s="2127">
        <v>6694</v>
      </c>
      <c r="F16" s="2122" t="s">
        <v>560</v>
      </c>
    </row>
    <row r="17" spans="1:6" s="1140" customFormat="1" ht="15" customHeight="1">
      <c r="A17" s="2124" t="s">
        <v>1243</v>
      </c>
      <c r="B17" s="2127">
        <v>4118</v>
      </c>
      <c r="C17" s="2127">
        <v>2854</v>
      </c>
      <c r="D17" s="2127">
        <v>3936</v>
      </c>
      <c r="E17" s="2127">
        <v>2503</v>
      </c>
      <c r="F17" s="2122" t="s">
        <v>1244</v>
      </c>
    </row>
    <row r="18" spans="1:6" s="1140" customFormat="1" ht="15" customHeight="1">
      <c r="A18" s="2124" t="s">
        <v>2548</v>
      </c>
      <c r="B18" s="2127">
        <v>1848</v>
      </c>
      <c r="C18" s="2127">
        <v>1107</v>
      </c>
      <c r="D18" s="2127">
        <v>1796</v>
      </c>
      <c r="E18" s="2127">
        <v>1080</v>
      </c>
      <c r="F18" s="2122" t="s">
        <v>2322</v>
      </c>
    </row>
    <row r="19" spans="1:6" s="1140" customFormat="1" ht="15" customHeight="1">
      <c r="A19" s="2124" t="s">
        <v>2323</v>
      </c>
      <c r="B19" s="2127">
        <v>174</v>
      </c>
      <c r="C19" s="2127">
        <v>110</v>
      </c>
      <c r="D19" s="2127">
        <v>201</v>
      </c>
      <c r="E19" s="2127">
        <v>152</v>
      </c>
      <c r="F19" s="2122" t="s">
        <v>2324</v>
      </c>
    </row>
    <row r="20" spans="1:6" s="1140" customFormat="1" ht="15" customHeight="1">
      <c r="A20" s="2124" t="s">
        <v>1245</v>
      </c>
      <c r="B20" s="2127">
        <v>190</v>
      </c>
      <c r="C20" s="2127">
        <v>123</v>
      </c>
      <c r="D20" s="2127">
        <v>209</v>
      </c>
      <c r="E20" s="2127">
        <v>138</v>
      </c>
      <c r="F20" s="2122" t="s">
        <v>1246</v>
      </c>
    </row>
    <row r="21" spans="1:6" s="1140" customFormat="1" ht="15" customHeight="1">
      <c r="A21" s="2124" t="s">
        <v>1247</v>
      </c>
      <c r="B21" s="2127">
        <v>4389</v>
      </c>
      <c r="C21" s="2127">
        <v>2205</v>
      </c>
      <c r="D21" s="2127">
        <v>4311</v>
      </c>
      <c r="E21" s="2127">
        <v>2021</v>
      </c>
      <c r="F21" s="2122" t="s">
        <v>1248</v>
      </c>
    </row>
    <row r="22" spans="1:6" s="1140" customFormat="1" ht="15" customHeight="1">
      <c r="A22" s="2124" t="s">
        <v>942</v>
      </c>
      <c r="B22" s="2127">
        <v>3094</v>
      </c>
      <c r="C22" s="2127">
        <v>2115</v>
      </c>
      <c r="D22" s="2127">
        <v>2826</v>
      </c>
      <c r="E22" s="2127">
        <v>1892</v>
      </c>
      <c r="F22" s="2122" t="s">
        <v>943</v>
      </c>
    </row>
    <row r="23" spans="1:6" s="1139" customFormat="1" ht="15" customHeight="1">
      <c r="A23" s="2124" t="s">
        <v>2594</v>
      </c>
      <c r="B23" s="2127">
        <v>488</v>
      </c>
      <c r="C23" s="2127">
        <v>386</v>
      </c>
      <c r="D23" s="2127">
        <v>272</v>
      </c>
      <c r="E23" s="2127">
        <v>208</v>
      </c>
      <c r="F23" s="2122" t="s">
        <v>2596</v>
      </c>
    </row>
    <row r="24" spans="1:6" s="1139" customFormat="1" ht="15" customHeight="1">
      <c r="A24" s="2124" t="s">
        <v>2595</v>
      </c>
      <c r="B24" s="2127">
        <v>3013</v>
      </c>
      <c r="C24" s="2127">
        <v>2264</v>
      </c>
      <c r="D24" s="2127">
        <v>3126</v>
      </c>
      <c r="E24" s="2127">
        <v>2251</v>
      </c>
      <c r="F24" s="2122" t="s">
        <v>2597</v>
      </c>
    </row>
    <row r="25" spans="1:6" s="1139" customFormat="1" ht="15" customHeight="1">
      <c r="A25" s="2124" t="s">
        <v>944</v>
      </c>
      <c r="B25" s="2123">
        <v>0</v>
      </c>
      <c r="C25" s="2123">
        <v>0</v>
      </c>
      <c r="D25" s="2123">
        <v>0</v>
      </c>
      <c r="E25" s="2123">
        <v>0</v>
      </c>
      <c r="F25" s="2122" t="s">
        <v>945</v>
      </c>
    </row>
    <row r="26" spans="1:6" s="1140" customFormat="1" ht="15" customHeight="1">
      <c r="A26" s="2124" t="s">
        <v>1839</v>
      </c>
      <c r="B26" s="2127">
        <v>8691</v>
      </c>
      <c r="C26" s="2127">
        <v>5125</v>
      </c>
      <c r="D26" s="2127">
        <v>7756</v>
      </c>
      <c r="E26" s="2127">
        <v>4351</v>
      </c>
      <c r="F26" s="2122" t="s">
        <v>567</v>
      </c>
    </row>
    <row r="27" spans="1:6" s="1139" customFormat="1" ht="15" customHeight="1">
      <c r="A27" s="2124" t="s">
        <v>2077</v>
      </c>
      <c r="B27" s="2127">
        <v>141</v>
      </c>
      <c r="C27" s="2127">
        <v>113</v>
      </c>
      <c r="D27" s="2127">
        <v>232</v>
      </c>
      <c r="E27" s="2127">
        <v>170</v>
      </c>
      <c r="F27" s="2122" t="s">
        <v>1735</v>
      </c>
    </row>
    <row r="28" spans="1:6" s="1140" customFormat="1" ht="15" customHeight="1">
      <c r="A28" s="2124" t="s">
        <v>1736</v>
      </c>
      <c r="B28" s="2127">
        <v>144</v>
      </c>
      <c r="C28" s="2127">
        <v>74</v>
      </c>
      <c r="D28" s="2127">
        <v>90</v>
      </c>
      <c r="E28" s="2127">
        <v>45</v>
      </c>
      <c r="F28" s="2122" t="s">
        <v>1737</v>
      </c>
    </row>
    <row r="29" spans="1:6" s="1140" customFormat="1" ht="33.950000000000003" customHeight="1">
      <c r="A29" s="2155" t="s">
        <v>14</v>
      </c>
      <c r="B29" s="1139">
        <f>SUM(B13:B28)</f>
        <v>113727</v>
      </c>
      <c r="C29" s="1139">
        <f>SUM(C13:C28)</f>
        <v>69573</v>
      </c>
      <c r="D29" s="1139">
        <f t="shared" ref="D29:E29" si="0">SUM(D13:D28)</f>
        <v>119560</v>
      </c>
      <c r="E29" s="1139">
        <f t="shared" si="0"/>
        <v>69874</v>
      </c>
      <c r="F29" s="2154" t="s">
        <v>15</v>
      </c>
    </row>
    <row r="30" spans="1:6" s="1140" customFormat="1" ht="15" customHeight="1">
      <c r="A30" s="2113"/>
      <c r="D30" s="1133"/>
      <c r="E30" s="1133"/>
      <c r="F30" s="1141"/>
    </row>
    <row r="31" spans="1:6" s="1139" customFormat="1" ht="15" customHeight="1">
      <c r="A31" s="2120" t="s">
        <v>1249</v>
      </c>
      <c r="D31" s="1133"/>
      <c r="E31" s="1133"/>
      <c r="F31" s="2156" t="s">
        <v>2078</v>
      </c>
    </row>
    <row r="32" spans="1:6" s="1140" customFormat="1" ht="15" customHeight="1">
      <c r="A32" s="2115"/>
      <c r="D32" s="1133"/>
      <c r="E32" s="1133"/>
      <c r="F32" s="387"/>
    </row>
    <row r="33" spans="1:6" s="1140" customFormat="1" ht="15" customHeight="1">
      <c r="A33" s="2124" t="s">
        <v>1787</v>
      </c>
      <c r="B33" s="1140">
        <v>437</v>
      </c>
      <c r="C33" s="1140">
        <v>146</v>
      </c>
      <c r="D33" s="1140">
        <v>561</v>
      </c>
      <c r="E33" s="1140">
        <v>155</v>
      </c>
      <c r="F33" s="2122" t="s">
        <v>1733</v>
      </c>
    </row>
    <row r="34" spans="1:6" s="1140" customFormat="1" ht="15" customHeight="1">
      <c r="A34" s="2124" t="s">
        <v>1241</v>
      </c>
      <c r="B34" s="1140">
        <v>8480</v>
      </c>
      <c r="C34" s="1140">
        <v>4376</v>
      </c>
      <c r="D34" s="1140">
        <v>7667</v>
      </c>
      <c r="E34" s="1140">
        <v>3592</v>
      </c>
      <c r="F34" s="2122" t="s">
        <v>1242</v>
      </c>
    </row>
    <row r="35" spans="1:6" s="1140" customFormat="1" ht="15" customHeight="1">
      <c r="A35" s="2124" t="s">
        <v>556</v>
      </c>
      <c r="B35" s="1140">
        <v>3854</v>
      </c>
      <c r="C35" s="1140">
        <v>1671</v>
      </c>
      <c r="D35" s="1140">
        <v>3442</v>
      </c>
      <c r="E35" s="1140">
        <v>1446</v>
      </c>
      <c r="F35" s="2122" t="s">
        <v>555</v>
      </c>
    </row>
    <row r="36" spans="1:6" s="1140" customFormat="1" ht="15" customHeight="1">
      <c r="A36" s="2124" t="s">
        <v>561</v>
      </c>
      <c r="B36" s="1140">
        <v>3667</v>
      </c>
      <c r="C36" s="1140">
        <v>1865</v>
      </c>
      <c r="D36" s="1140">
        <v>3911</v>
      </c>
      <c r="E36" s="1140">
        <v>1912</v>
      </c>
      <c r="F36" s="2122" t="s">
        <v>560</v>
      </c>
    </row>
    <row r="37" spans="1:6" s="1139" customFormat="1" ht="15" customHeight="1">
      <c r="A37" s="2124" t="s">
        <v>1243</v>
      </c>
      <c r="B37" s="1140">
        <v>1930</v>
      </c>
      <c r="C37" s="1140">
        <v>1166</v>
      </c>
      <c r="D37" s="1140">
        <v>1781</v>
      </c>
      <c r="E37" s="1140">
        <v>978</v>
      </c>
      <c r="F37" s="2122" t="s">
        <v>1244</v>
      </c>
    </row>
    <row r="38" spans="1:6" s="1139" customFormat="1" ht="15" customHeight="1">
      <c r="A38" s="2124" t="s">
        <v>2548</v>
      </c>
      <c r="B38" s="1140">
        <v>941</v>
      </c>
      <c r="C38" s="1140">
        <v>580</v>
      </c>
      <c r="D38" s="1140">
        <v>826</v>
      </c>
      <c r="E38" s="1140">
        <v>468</v>
      </c>
      <c r="F38" s="2122" t="s">
        <v>2322</v>
      </c>
    </row>
    <row r="39" spans="1:6" s="1139" customFormat="1" ht="15" customHeight="1">
      <c r="A39" s="2124" t="s">
        <v>2323</v>
      </c>
      <c r="B39" s="2123">
        <v>0</v>
      </c>
      <c r="C39" s="2123">
        <v>0</v>
      </c>
      <c r="D39" s="2123">
        <v>0</v>
      </c>
      <c r="E39" s="2123">
        <v>0</v>
      </c>
      <c r="F39" s="2122" t="s">
        <v>2324</v>
      </c>
    </row>
    <row r="40" spans="1:6" s="1139" customFormat="1" ht="15" customHeight="1">
      <c r="A40" s="2124" t="s">
        <v>1245</v>
      </c>
      <c r="B40" s="1140">
        <v>17</v>
      </c>
      <c r="C40" s="1140">
        <v>16</v>
      </c>
      <c r="D40" s="1140">
        <v>21</v>
      </c>
      <c r="E40" s="1140">
        <v>17</v>
      </c>
      <c r="F40" s="2123" t="s">
        <v>1246</v>
      </c>
    </row>
    <row r="41" spans="1:6" s="1139" customFormat="1" ht="15" customHeight="1">
      <c r="A41" s="2124" t="s">
        <v>1247</v>
      </c>
      <c r="B41" s="1140">
        <v>622</v>
      </c>
      <c r="C41" s="1140">
        <v>284</v>
      </c>
      <c r="D41" s="1140">
        <v>606</v>
      </c>
      <c r="E41" s="1140">
        <v>267</v>
      </c>
      <c r="F41" s="2123" t="s">
        <v>1248</v>
      </c>
    </row>
    <row r="42" spans="1:6" s="1139" customFormat="1" ht="15" customHeight="1">
      <c r="A42" s="2124" t="s">
        <v>942</v>
      </c>
      <c r="B42" s="1140">
        <v>519</v>
      </c>
      <c r="C42" s="1140">
        <v>335</v>
      </c>
      <c r="D42" s="1140">
        <v>663</v>
      </c>
      <c r="E42" s="1140">
        <v>462</v>
      </c>
      <c r="F42" s="2123" t="s">
        <v>943</v>
      </c>
    </row>
    <row r="43" spans="1:6" s="1139" customFormat="1" ht="15" customHeight="1">
      <c r="A43" s="2124" t="s">
        <v>2594</v>
      </c>
      <c r="B43" s="1140">
        <v>417</v>
      </c>
      <c r="C43" s="1140">
        <v>253</v>
      </c>
      <c r="D43" s="2121">
        <v>551</v>
      </c>
      <c r="E43" s="2121">
        <v>335</v>
      </c>
      <c r="F43" s="2123" t="s">
        <v>2596</v>
      </c>
    </row>
    <row r="44" spans="1:6" s="1139" customFormat="1" ht="15" customHeight="1">
      <c r="A44" s="2124" t="s">
        <v>2595</v>
      </c>
      <c r="B44" s="1140">
        <v>456</v>
      </c>
      <c r="C44" s="1140">
        <v>261</v>
      </c>
      <c r="D44" s="2121">
        <v>308</v>
      </c>
      <c r="E44" s="2121">
        <v>146</v>
      </c>
      <c r="F44" s="2123" t="s">
        <v>2597</v>
      </c>
    </row>
    <row r="45" spans="1:6" s="1139" customFormat="1" ht="15" customHeight="1">
      <c r="A45" s="2125" t="s">
        <v>2079</v>
      </c>
      <c r="B45" s="1140">
        <v>116</v>
      </c>
      <c r="C45" s="1140">
        <v>74</v>
      </c>
      <c r="D45" s="1140">
        <v>118</v>
      </c>
      <c r="E45" s="1140">
        <v>69</v>
      </c>
      <c r="F45" s="2123" t="s">
        <v>945</v>
      </c>
    </row>
    <row r="46" spans="1:6" s="1139" customFormat="1" ht="15" customHeight="1">
      <c r="A46" s="2124" t="s">
        <v>1839</v>
      </c>
      <c r="B46" s="2123">
        <v>0</v>
      </c>
      <c r="C46" s="2123">
        <v>0</v>
      </c>
      <c r="D46" s="2123">
        <v>0</v>
      </c>
      <c r="E46" s="2123">
        <v>0</v>
      </c>
      <c r="F46" s="2123" t="s">
        <v>567</v>
      </c>
    </row>
    <row r="47" spans="1:6" s="1139" customFormat="1" ht="15" customHeight="1">
      <c r="A47" s="2126" t="s">
        <v>1734</v>
      </c>
      <c r="B47" s="1140">
        <v>136</v>
      </c>
      <c r="C47" s="1140">
        <v>92</v>
      </c>
      <c r="D47" s="1140">
        <v>162</v>
      </c>
      <c r="E47" s="1140">
        <v>111</v>
      </c>
      <c r="F47" s="2123" t="s">
        <v>1735</v>
      </c>
    </row>
    <row r="48" spans="1:6" s="1139" customFormat="1" ht="15" customHeight="1">
      <c r="A48" s="2126" t="s">
        <v>2080</v>
      </c>
      <c r="B48" s="1140">
        <v>26</v>
      </c>
      <c r="C48" s="1140">
        <v>14</v>
      </c>
      <c r="D48" s="1140">
        <v>50</v>
      </c>
      <c r="E48" s="1140">
        <v>27</v>
      </c>
      <c r="F48" s="2123" t="s">
        <v>1737</v>
      </c>
    </row>
    <row r="49" spans="1:6" s="1139" customFormat="1" ht="36" customHeight="1">
      <c r="A49" s="2155" t="s">
        <v>14</v>
      </c>
      <c r="B49" s="1139">
        <f>SUM(B33:B48)</f>
        <v>21618</v>
      </c>
      <c r="C49" s="1139">
        <f>SUM(C33:C48)</f>
        <v>11133</v>
      </c>
      <c r="D49" s="1139">
        <f>SUM(D33:D48)</f>
        <v>20667</v>
      </c>
      <c r="E49" s="1139">
        <f>SUM(E33:E48)</f>
        <v>9985</v>
      </c>
      <c r="F49" s="2156" t="s">
        <v>15</v>
      </c>
    </row>
    <row r="50" spans="1:6" s="1140" customFormat="1" ht="15" customHeight="1">
      <c r="A50" s="2117"/>
      <c r="B50" s="2114"/>
      <c r="C50" s="2114"/>
      <c r="D50" s="2118"/>
      <c r="E50" s="2118"/>
      <c r="F50" s="1142"/>
    </row>
    <row r="51" spans="1:6" s="1140" customFormat="1" ht="15" customHeight="1">
      <c r="A51" s="2116"/>
      <c r="B51" s="2114"/>
      <c r="C51" s="2114"/>
      <c r="D51" s="963"/>
      <c r="E51" s="1144"/>
      <c r="F51" s="1138"/>
    </row>
    <row r="52" spans="1:6" s="1140" customFormat="1" ht="15" customHeight="1">
      <c r="A52" s="2116"/>
      <c r="B52" s="2114"/>
      <c r="C52" s="2114"/>
      <c r="D52" s="2114"/>
      <c r="E52" s="2114"/>
      <c r="F52" s="1138"/>
    </row>
    <row r="53" spans="1:6" s="1140" customFormat="1" ht="15" customHeight="1">
      <c r="A53" s="2113"/>
      <c r="B53" s="2114"/>
      <c r="C53" s="2114"/>
      <c r="D53" s="1144"/>
      <c r="E53" s="1144"/>
      <c r="F53" s="1143"/>
    </row>
    <row r="54" spans="1:6" ht="12.75" customHeight="1">
      <c r="A54" s="1145"/>
      <c r="F54" s="1137"/>
    </row>
    <row r="55" spans="1:6" ht="12.75" customHeight="1">
      <c r="A55" s="1145"/>
      <c r="F55" s="1137"/>
    </row>
    <row r="56" spans="1:6" ht="12.75" customHeight="1">
      <c r="A56" s="1145"/>
      <c r="B56" s="1145"/>
      <c r="C56" s="1145"/>
      <c r="F56" s="1137"/>
    </row>
    <row r="57" spans="1:6" s="1129" customFormat="1" ht="12.75" customHeight="1">
      <c r="A57" s="1857" t="s">
        <v>2069</v>
      </c>
      <c r="B57" s="2107"/>
      <c r="C57" s="2109"/>
      <c r="D57" s="2109"/>
      <c r="E57" s="1025"/>
      <c r="F57" s="33" t="s">
        <v>2329</v>
      </c>
    </row>
    <row r="58" spans="1:6" s="1129" customFormat="1" ht="12.75" customHeight="1">
      <c r="A58" s="1868"/>
      <c r="B58" s="2110"/>
      <c r="C58" s="1028"/>
      <c r="D58" s="1032"/>
      <c r="E58" s="151"/>
      <c r="F58" s="1029"/>
    </row>
    <row r="59" spans="1:6" ht="12.75" customHeight="1">
      <c r="A59" s="2620"/>
      <c r="B59" s="2620"/>
      <c r="C59" s="2620"/>
      <c r="D59" s="2620"/>
      <c r="E59" s="2620"/>
      <c r="F59" s="2620"/>
    </row>
    <row r="60" spans="1:6" ht="12.75" customHeight="1">
      <c r="A60" s="2119" t="s">
        <v>259</v>
      </c>
      <c r="B60" s="2119"/>
      <c r="C60" s="2119"/>
    </row>
    <row r="61" spans="1:6" ht="12.75" customHeight="1"/>
    <row r="62" spans="1:6" s="1131" customFormat="1" ht="12.75" customHeight="1">
      <c r="D62" s="501"/>
    </row>
    <row r="63" spans="1:6" s="1131" customFormat="1" ht="12.75" customHeight="1">
      <c r="D63" s="501"/>
    </row>
    <row r="64" spans="1:6" s="1131" customFormat="1" ht="12.75" customHeight="1">
      <c r="D64" s="501"/>
    </row>
    <row r="65" spans="4:4" s="1131" customFormat="1" ht="12.75" customHeight="1">
      <c r="D65" s="501"/>
    </row>
  </sheetData>
  <mergeCells count="6">
    <mergeCell ref="A59:F59"/>
    <mergeCell ref="E3:F3"/>
    <mergeCell ref="E4:F4"/>
    <mergeCell ref="B5:C5"/>
    <mergeCell ref="B6:C6"/>
    <mergeCell ref="D6:E6"/>
  </mergeCells>
  <printOptions gridLinesSet="0"/>
  <pageMargins left="0.78740157480314965" right="0.609375" top="1.1811023622047245" bottom="0.98425196850393704" header="0.51181102362204722" footer="0.51181102362204722"/>
  <pageSetup paperSize="9" scale="75" pageOrder="overThenDown" orientation="portrait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>
  <sheetPr syncVertical="1" syncRef="A1">
    <tabColor rgb="FF7030A0"/>
  </sheetPr>
  <dimension ref="A1:D113"/>
  <sheetViews>
    <sheetView showGridLines="0" zoomScaleSheetLayoutView="90" workbookViewId="0">
      <selection activeCell="H60" sqref="H60"/>
    </sheetView>
  </sheetViews>
  <sheetFormatPr baseColWidth="10" defaultColWidth="11" defaultRowHeight="12.75"/>
  <cols>
    <col min="1" max="1" width="35.5703125" style="1873" customWidth="1"/>
    <col min="2" max="3" width="11.28515625" style="1873" customWidth="1"/>
    <col min="4" max="4" width="41.42578125" style="1153" customWidth="1"/>
    <col min="5" max="5" width="6.85546875" style="1148" customWidth="1"/>
    <col min="6" max="246" width="11" style="1148"/>
    <col min="247" max="247" width="44.5703125" style="1148" customWidth="1"/>
    <col min="248" max="249" width="14.5703125" style="1148" customWidth="1"/>
    <col min="250" max="250" width="37.42578125" style="1148" customWidth="1"/>
    <col min="251" max="251" width="7.140625" style="1148" customWidth="1"/>
    <col min="252" max="252" width="6.85546875" style="1148" customWidth="1"/>
    <col min="253" max="253" width="14.42578125" style="1148" customWidth="1"/>
    <col min="254" max="502" width="11" style="1148"/>
    <col min="503" max="503" width="44.5703125" style="1148" customWidth="1"/>
    <col min="504" max="505" width="14.5703125" style="1148" customWidth="1"/>
    <col min="506" max="506" width="37.42578125" style="1148" customWidth="1"/>
    <col min="507" max="507" width="7.140625" style="1148" customWidth="1"/>
    <col min="508" max="508" width="6.85546875" style="1148" customWidth="1"/>
    <col min="509" max="509" width="14.42578125" style="1148" customWidth="1"/>
    <col min="510" max="758" width="11" style="1148"/>
    <col min="759" max="759" width="44.5703125" style="1148" customWidth="1"/>
    <col min="760" max="761" width="14.5703125" style="1148" customWidth="1"/>
    <col min="762" max="762" width="37.42578125" style="1148" customWidth="1"/>
    <col min="763" max="763" width="7.140625" style="1148" customWidth="1"/>
    <col min="764" max="764" width="6.85546875" style="1148" customWidth="1"/>
    <col min="765" max="765" width="14.42578125" style="1148" customWidth="1"/>
    <col min="766" max="1014" width="11" style="1148"/>
    <col min="1015" max="1015" width="44.5703125" style="1148" customWidth="1"/>
    <col min="1016" max="1017" width="14.5703125" style="1148" customWidth="1"/>
    <col min="1018" max="1018" width="37.42578125" style="1148" customWidth="1"/>
    <col min="1019" max="1019" width="7.140625" style="1148" customWidth="1"/>
    <col min="1020" max="1020" width="6.85546875" style="1148" customWidth="1"/>
    <col min="1021" max="1021" width="14.42578125" style="1148" customWidth="1"/>
    <col min="1022" max="1270" width="11" style="1148"/>
    <col min="1271" max="1271" width="44.5703125" style="1148" customWidth="1"/>
    <col min="1272" max="1273" width="14.5703125" style="1148" customWidth="1"/>
    <col min="1274" max="1274" width="37.42578125" style="1148" customWidth="1"/>
    <col min="1275" max="1275" width="7.140625" style="1148" customWidth="1"/>
    <col min="1276" max="1276" width="6.85546875" style="1148" customWidth="1"/>
    <col min="1277" max="1277" width="14.42578125" style="1148" customWidth="1"/>
    <col min="1278" max="1526" width="11" style="1148"/>
    <col min="1527" max="1527" width="44.5703125" style="1148" customWidth="1"/>
    <col min="1528" max="1529" width="14.5703125" style="1148" customWidth="1"/>
    <col min="1530" max="1530" width="37.42578125" style="1148" customWidth="1"/>
    <col min="1531" max="1531" width="7.140625" style="1148" customWidth="1"/>
    <col min="1532" max="1532" width="6.85546875" style="1148" customWidth="1"/>
    <col min="1533" max="1533" width="14.42578125" style="1148" customWidth="1"/>
    <col min="1534" max="1782" width="11" style="1148"/>
    <col min="1783" max="1783" width="44.5703125" style="1148" customWidth="1"/>
    <col min="1784" max="1785" width="14.5703125" style="1148" customWidth="1"/>
    <col min="1786" max="1786" width="37.42578125" style="1148" customWidth="1"/>
    <col min="1787" max="1787" width="7.140625" style="1148" customWidth="1"/>
    <col min="1788" max="1788" width="6.85546875" style="1148" customWidth="1"/>
    <col min="1789" max="1789" width="14.42578125" style="1148" customWidth="1"/>
    <col min="1790" max="2038" width="11" style="1148"/>
    <col min="2039" max="2039" width="44.5703125" style="1148" customWidth="1"/>
    <col min="2040" max="2041" width="14.5703125" style="1148" customWidth="1"/>
    <col min="2042" max="2042" width="37.42578125" style="1148" customWidth="1"/>
    <col min="2043" max="2043" width="7.140625" style="1148" customWidth="1"/>
    <col min="2044" max="2044" width="6.85546875" style="1148" customWidth="1"/>
    <col min="2045" max="2045" width="14.42578125" style="1148" customWidth="1"/>
    <col min="2046" max="2294" width="11" style="1148"/>
    <col min="2295" max="2295" width="44.5703125" style="1148" customWidth="1"/>
    <col min="2296" max="2297" width="14.5703125" style="1148" customWidth="1"/>
    <col min="2298" max="2298" width="37.42578125" style="1148" customWidth="1"/>
    <col min="2299" max="2299" width="7.140625" style="1148" customWidth="1"/>
    <col min="2300" max="2300" width="6.85546875" style="1148" customWidth="1"/>
    <col min="2301" max="2301" width="14.42578125" style="1148" customWidth="1"/>
    <col min="2302" max="2550" width="11" style="1148"/>
    <col min="2551" max="2551" width="44.5703125" style="1148" customWidth="1"/>
    <col min="2552" max="2553" width="14.5703125" style="1148" customWidth="1"/>
    <col min="2554" max="2554" width="37.42578125" style="1148" customWidth="1"/>
    <col min="2555" max="2555" width="7.140625" style="1148" customWidth="1"/>
    <col min="2556" max="2556" width="6.85546875" style="1148" customWidth="1"/>
    <col min="2557" max="2557" width="14.42578125" style="1148" customWidth="1"/>
    <col min="2558" max="2806" width="11" style="1148"/>
    <col min="2807" max="2807" width="44.5703125" style="1148" customWidth="1"/>
    <col min="2808" max="2809" width="14.5703125" style="1148" customWidth="1"/>
    <col min="2810" max="2810" width="37.42578125" style="1148" customWidth="1"/>
    <col min="2811" max="2811" width="7.140625" style="1148" customWidth="1"/>
    <col min="2812" max="2812" width="6.85546875" style="1148" customWidth="1"/>
    <col min="2813" max="2813" width="14.42578125" style="1148" customWidth="1"/>
    <col min="2814" max="3062" width="11" style="1148"/>
    <col min="3063" max="3063" width="44.5703125" style="1148" customWidth="1"/>
    <col min="3064" max="3065" width="14.5703125" style="1148" customWidth="1"/>
    <col min="3066" max="3066" width="37.42578125" style="1148" customWidth="1"/>
    <col min="3067" max="3067" width="7.140625" style="1148" customWidth="1"/>
    <col min="3068" max="3068" width="6.85546875" style="1148" customWidth="1"/>
    <col min="3069" max="3069" width="14.42578125" style="1148" customWidth="1"/>
    <col min="3070" max="3318" width="11" style="1148"/>
    <col min="3319" max="3319" width="44.5703125" style="1148" customWidth="1"/>
    <col min="3320" max="3321" width="14.5703125" style="1148" customWidth="1"/>
    <col min="3322" max="3322" width="37.42578125" style="1148" customWidth="1"/>
    <col min="3323" max="3323" width="7.140625" style="1148" customWidth="1"/>
    <col min="3324" max="3324" width="6.85546875" style="1148" customWidth="1"/>
    <col min="3325" max="3325" width="14.42578125" style="1148" customWidth="1"/>
    <col min="3326" max="3574" width="11" style="1148"/>
    <col min="3575" max="3575" width="44.5703125" style="1148" customWidth="1"/>
    <col min="3576" max="3577" width="14.5703125" style="1148" customWidth="1"/>
    <col min="3578" max="3578" width="37.42578125" style="1148" customWidth="1"/>
    <col min="3579" max="3579" width="7.140625" style="1148" customWidth="1"/>
    <col min="3580" max="3580" width="6.85546875" style="1148" customWidth="1"/>
    <col min="3581" max="3581" width="14.42578125" style="1148" customWidth="1"/>
    <col min="3582" max="3830" width="11" style="1148"/>
    <col min="3831" max="3831" width="44.5703125" style="1148" customWidth="1"/>
    <col min="3832" max="3833" width="14.5703125" style="1148" customWidth="1"/>
    <col min="3834" max="3834" width="37.42578125" style="1148" customWidth="1"/>
    <col min="3835" max="3835" width="7.140625" style="1148" customWidth="1"/>
    <col min="3836" max="3836" width="6.85546875" style="1148" customWidth="1"/>
    <col min="3837" max="3837" width="14.42578125" style="1148" customWidth="1"/>
    <col min="3838" max="4086" width="11" style="1148"/>
    <col min="4087" max="4087" width="44.5703125" style="1148" customWidth="1"/>
    <col min="4088" max="4089" width="14.5703125" style="1148" customWidth="1"/>
    <col min="4090" max="4090" width="37.42578125" style="1148" customWidth="1"/>
    <col min="4091" max="4091" width="7.140625" style="1148" customWidth="1"/>
    <col min="4092" max="4092" width="6.85546875" style="1148" customWidth="1"/>
    <col min="4093" max="4093" width="14.42578125" style="1148" customWidth="1"/>
    <col min="4094" max="4342" width="11" style="1148"/>
    <col min="4343" max="4343" width="44.5703125" style="1148" customWidth="1"/>
    <col min="4344" max="4345" width="14.5703125" style="1148" customWidth="1"/>
    <col min="4346" max="4346" width="37.42578125" style="1148" customWidth="1"/>
    <col min="4347" max="4347" width="7.140625" style="1148" customWidth="1"/>
    <col min="4348" max="4348" width="6.85546875" style="1148" customWidth="1"/>
    <col min="4349" max="4349" width="14.42578125" style="1148" customWidth="1"/>
    <col min="4350" max="4598" width="11" style="1148"/>
    <col min="4599" max="4599" width="44.5703125" style="1148" customWidth="1"/>
    <col min="4600" max="4601" width="14.5703125" style="1148" customWidth="1"/>
    <col min="4602" max="4602" width="37.42578125" style="1148" customWidth="1"/>
    <col min="4603" max="4603" width="7.140625" style="1148" customWidth="1"/>
    <col min="4604" max="4604" width="6.85546875" style="1148" customWidth="1"/>
    <col min="4605" max="4605" width="14.42578125" style="1148" customWidth="1"/>
    <col min="4606" max="4854" width="11" style="1148"/>
    <col min="4855" max="4855" width="44.5703125" style="1148" customWidth="1"/>
    <col min="4856" max="4857" width="14.5703125" style="1148" customWidth="1"/>
    <col min="4858" max="4858" width="37.42578125" style="1148" customWidth="1"/>
    <col min="4859" max="4859" width="7.140625" style="1148" customWidth="1"/>
    <col min="4860" max="4860" width="6.85546875" style="1148" customWidth="1"/>
    <col min="4861" max="4861" width="14.42578125" style="1148" customWidth="1"/>
    <col min="4862" max="5110" width="11" style="1148"/>
    <col min="5111" max="5111" width="44.5703125" style="1148" customWidth="1"/>
    <col min="5112" max="5113" width="14.5703125" style="1148" customWidth="1"/>
    <col min="5114" max="5114" width="37.42578125" style="1148" customWidth="1"/>
    <col min="5115" max="5115" width="7.140625" style="1148" customWidth="1"/>
    <col min="5116" max="5116" width="6.85546875" style="1148" customWidth="1"/>
    <col min="5117" max="5117" width="14.42578125" style="1148" customWidth="1"/>
    <col min="5118" max="5366" width="11" style="1148"/>
    <col min="5367" max="5367" width="44.5703125" style="1148" customWidth="1"/>
    <col min="5368" max="5369" width="14.5703125" style="1148" customWidth="1"/>
    <col min="5370" max="5370" width="37.42578125" style="1148" customWidth="1"/>
    <col min="5371" max="5371" width="7.140625" style="1148" customWidth="1"/>
    <col min="5372" max="5372" width="6.85546875" style="1148" customWidth="1"/>
    <col min="5373" max="5373" width="14.42578125" style="1148" customWidth="1"/>
    <col min="5374" max="5622" width="11" style="1148"/>
    <col min="5623" max="5623" width="44.5703125" style="1148" customWidth="1"/>
    <col min="5624" max="5625" width="14.5703125" style="1148" customWidth="1"/>
    <col min="5626" max="5626" width="37.42578125" style="1148" customWidth="1"/>
    <col min="5627" max="5627" width="7.140625" style="1148" customWidth="1"/>
    <col min="5628" max="5628" width="6.85546875" style="1148" customWidth="1"/>
    <col min="5629" max="5629" width="14.42578125" style="1148" customWidth="1"/>
    <col min="5630" max="5878" width="11" style="1148"/>
    <col min="5879" max="5879" width="44.5703125" style="1148" customWidth="1"/>
    <col min="5880" max="5881" width="14.5703125" style="1148" customWidth="1"/>
    <col min="5882" max="5882" width="37.42578125" style="1148" customWidth="1"/>
    <col min="5883" max="5883" width="7.140625" style="1148" customWidth="1"/>
    <col min="5884" max="5884" width="6.85546875" style="1148" customWidth="1"/>
    <col min="5885" max="5885" width="14.42578125" style="1148" customWidth="1"/>
    <col min="5886" max="6134" width="11" style="1148"/>
    <col min="6135" max="6135" width="44.5703125" style="1148" customWidth="1"/>
    <col min="6136" max="6137" width="14.5703125" style="1148" customWidth="1"/>
    <col min="6138" max="6138" width="37.42578125" style="1148" customWidth="1"/>
    <col min="6139" max="6139" width="7.140625" style="1148" customWidth="1"/>
    <col min="6140" max="6140" width="6.85546875" style="1148" customWidth="1"/>
    <col min="6141" max="6141" width="14.42578125" style="1148" customWidth="1"/>
    <col min="6142" max="6390" width="11" style="1148"/>
    <col min="6391" max="6391" width="44.5703125" style="1148" customWidth="1"/>
    <col min="6392" max="6393" width="14.5703125" style="1148" customWidth="1"/>
    <col min="6394" max="6394" width="37.42578125" style="1148" customWidth="1"/>
    <col min="6395" max="6395" width="7.140625" style="1148" customWidth="1"/>
    <col min="6396" max="6396" width="6.85546875" style="1148" customWidth="1"/>
    <col min="6397" max="6397" width="14.42578125" style="1148" customWidth="1"/>
    <col min="6398" max="6646" width="11" style="1148"/>
    <col min="6647" max="6647" width="44.5703125" style="1148" customWidth="1"/>
    <col min="6648" max="6649" width="14.5703125" style="1148" customWidth="1"/>
    <col min="6650" max="6650" width="37.42578125" style="1148" customWidth="1"/>
    <col min="6651" max="6651" width="7.140625" style="1148" customWidth="1"/>
    <col min="6652" max="6652" width="6.85546875" style="1148" customWidth="1"/>
    <col min="6653" max="6653" width="14.42578125" style="1148" customWidth="1"/>
    <col min="6654" max="6902" width="11" style="1148"/>
    <col min="6903" max="6903" width="44.5703125" style="1148" customWidth="1"/>
    <col min="6904" max="6905" width="14.5703125" style="1148" customWidth="1"/>
    <col min="6906" max="6906" width="37.42578125" style="1148" customWidth="1"/>
    <col min="6907" max="6907" width="7.140625" style="1148" customWidth="1"/>
    <col min="6908" max="6908" width="6.85546875" style="1148" customWidth="1"/>
    <col min="6909" max="6909" width="14.42578125" style="1148" customWidth="1"/>
    <col min="6910" max="7158" width="11" style="1148"/>
    <col min="7159" max="7159" width="44.5703125" style="1148" customWidth="1"/>
    <col min="7160" max="7161" width="14.5703125" style="1148" customWidth="1"/>
    <col min="7162" max="7162" width="37.42578125" style="1148" customWidth="1"/>
    <col min="7163" max="7163" width="7.140625" style="1148" customWidth="1"/>
    <col min="7164" max="7164" width="6.85546875" style="1148" customWidth="1"/>
    <col min="7165" max="7165" width="14.42578125" style="1148" customWidth="1"/>
    <col min="7166" max="7414" width="11" style="1148"/>
    <col min="7415" max="7415" width="44.5703125" style="1148" customWidth="1"/>
    <col min="7416" max="7417" width="14.5703125" style="1148" customWidth="1"/>
    <col min="7418" max="7418" width="37.42578125" style="1148" customWidth="1"/>
    <col min="7419" max="7419" width="7.140625" style="1148" customWidth="1"/>
    <col min="7420" max="7420" width="6.85546875" style="1148" customWidth="1"/>
    <col min="7421" max="7421" width="14.42578125" style="1148" customWidth="1"/>
    <col min="7422" max="7670" width="11" style="1148"/>
    <col min="7671" max="7671" width="44.5703125" style="1148" customWidth="1"/>
    <col min="7672" max="7673" width="14.5703125" style="1148" customWidth="1"/>
    <col min="7674" max="7674" width="37.42578125" style="1148" customWidth="1"/>
    <col min="7675" max="7675" width="7.140625" style="1148" customWidth="1"/>
    <col min="7676" max="7676" width="6.85546875" style="1148" customWidth="1"/>
    <col min="7677" max="7677" width="14.42578125" style="1148" customWidth="1"/>
    <col min="7678" max="7926" width="11" style="1148"/>
    <col min="7927" max="7927" width="44.5703125" style="1148" customWidth="1"/>
    <col min="7928" max="7929" width="14.5703125" style="1148" customWidth="1"/>
    <col min="7930" max="7930" width="37.42578125" style="1148" customWidth="1"/>
    <col min="7931" max="7931" width="7.140625" style="1148" customWidth="1"/>
    <col min="7932" max="7932" width="6.85546875" style="1148" customWidth="1"/>
    <col min="7933" max="7933" width="14.42578125" style="1148" customWidth="1"/>
    <col min="7934" max="8182" width="11" style="1148"/>
    <col min="8183" max="8183" width="44.5703125" style="1148" customWidth="1"/>
    <col min="8184" max="8185" width="14.5703125" style="1148" customWidth="1"/>
    <col min="8186" max="8186" width="37.42578125" style="1148" customWidth="1"/>
    <col min="8187" max="8187" width="7.140625" style="1148" customWidth="1"/>
    <col min="8188" max="8188" width="6.85546875" style="1148" customWidth="1"/>
    <col min="8189" max="8189" width="14.42578125" style="1148" customWidth="1"/>
    <col min="8190" max="8438" width="11" style="1148"/>
    <col min="8439" max="8439" width="44.5703125" style="1148" customWidth="1"/>
    <col min="8440" max="8441" width="14.5703125" style="1148" customWidth="1"/>
    <col min="8442" max="8442" width="37.42578125" style="1148" customWidth="1"/>
    <col min="8443" max="8443" width="7.140625" style="1148" customWidth="1"/>
    <col min="8444" max="8444" width="6.85546875" style="1148" customWidth="1"/>
    <col min="8445" max="8445" width="14.42578125" style="1148" customWidth="1"/>
    <col min="8446" max="8694" width="11" style="1148"/>
    <col min="8695" max="8695" width="44.5703125" style="1148" customWidth="1"/>
    <col min="8696" max="8697" width="14.5703125" style="1148" customWidth="1"/>
    <col min="8698" max="8698" width="37.42578125" style="1148" customWidth="1"/>
    <col min="8699" max="8699" width="7.140625" style="1148" customWidth="1"/>
    <col min="8700" max="8700" width="6.85546875" style="1148" customWidth="1"/>
    <col min="8701" max="8701" width="14.42578125" style="1148" customWidth="1"/>
    <col min="8702" max="8950" width="11" style="1148"/>
    <col min="8951" max="8951" width="44.5703125" style="1148" customWidth="1"/>
    <col min="8952" max="8953" width="14.5703125" style="1148" customWidth="1"/>
    <col min="8954" max="8954" width="37.42578125" style="1148" customWidth="1"/>
    <col min="8955" max="8955" width="7.140625" style="1148" customWidth="1"/>
    <col min="8956" max="8956" width="6.85546875" style="1148" customWidth="1"/>
    <col min="8957" max="8957" width="14.42578125" style="1148" customWidth="1"/>
    <col min="8958" max="9206" width="11" style="1148"/>
    <col min="9207" max="9207" width="44.5703125" style="1148" customWidth="1"/>
    <col min="9208" max="9209" width="14.5703125" style="1148" customWidth="1"/>
    <col min="9210" max="9210" width="37.42578125" style="1148" customWidth="1"/>
    <col min="9211" max="9211" width="7.140625" style="1148" customWidth="1"/>
    <col min="9212" max="9212" width="6.85546875" style="1148" customWidth="1"/>
    <col min="9213" max="9213" width="14.42578125" style="1148" customWidth="1"/>
    <col min="9214" max="9462" width="11" style="1148"/>
    <col min="9463" max="9463" width="44.5703125" style="1148" customWidth="1"/>
    <col min="9464" max="9465" width="14.5703125" style="1148" customWidth="1"/>
    <col min="9466" max="9466" width="37.42578125" style="1148" customWidth="1"/>
    <col min="9467" max="9467" width="7.140625" style="1148" customWidth="1"/>
    <col min="9468" max="9468" width="6.85546875" style="1148" customWidth="1"/>
    <col min="9469" max="9469" width="14.42578125" style="1148" customWidth="1"/>
    <col min="9470" max="9718" width="11" style="1148"/>
    <col min="9719" max="9719" width="44.5703125" style="1148" customWidth="1"/>
    <col min="9720" max="9721" width="14.5703125" style="1148" customWidth="1"/>
    <col min="9722" max="9722" width="37.42578125" style="1148" customWidth="1"/>
    <col min="9723" max="9723" width="7.140625" style="1148" customWidth="1"/>
    <col min="9724" max="9724" width="6.85546875" style="1148" customWidth="1"/>
    <col min="9725" max="9725" width="14.42578125" style="1148" customWidth="1"/>
    <col min="9726" max="9974" width="11" style="1148"/>
    <col min="9975" max="9975" width="44.5703125" style="1148" customWidth="1"/>
    <col min="9976" max="9977" width="14.5703125" style="1148" customWidth="1"/>
    <col min="9978" max="9978" width="37.42578125" style="1148" customWidth="1"/>
    <col min="9979" max="9979" width="7.140625" style="1148" customWidth="1"/>
    <col min="9980" max="9980" width="6.85546875" style="1148" customWidth="1"/>
    <col min="9981" max="9981" width="14.42578125" style="1148" customWidth="1"/>
    <col min="9982" max="10230" width="11" style="1148"/>
    <col min="10231" max="10231" width="44.5703125" style="1148" customWidth="1"/>
    <col min="10232" max="10233" width="14.5703125" style="1148" customWidth="1"/>
    <col min="10234" max="10234" width="37.42578125" style="1148" customWidth="1"/>
    <col min="10235" max="10235" width="7.140625" style="1148" customWidth="1"/>
    <col min="10236" max="10236" width="6.85546875" style="1148" customWidth="1"/>
    <col min="10237" max="10237" width="14.42578125" style="1148" customWidth="1"/>
    <col min="10238" max="10486" width="11" style="1148"/>
    <col min="10487" max="10487" width="44.5703125" style="1148" customWidth="1"/>
    <col min="10488" max="10489" width="14.5703125" style="1148" customWidth="1"/>
    <col min="10490" max="10490" width="37.42578125" style="1148" customWidth="1"/>
    <col min="10491" max="10491" width="7.140625" style="1148" customWidth="1"/>
    <col min="10492" max="10492" width="6.85546875" style="1148" customWidth="1"/>
    <col min="10493" max="10493" width="14.42578125" style="1148" customWidth="1"/>
    <col min="10494" max="10742" width="11" style="1148"/>
    <col min="10743" max="10743" width="44.5703125" style="1148" customWidth="1"/>
    <col min="10744" max="10745" width="14.5703125" style="1148" customWidth="1"/>
    <col min="10746" max="10746" width="37.42578125" style="1148" customWidth="1"/>
    <col min="10747" max="10747" width="7.140625" style="1148" customWidth="1"/>
    <col min="10748" max="10748" width="6.85546875" style="1148" customWidth="1"/>
    <col min="10749" max="10749" width="14.42578125" style="1148" customWidth="1"/>
    <col min="10750" max="10998" width="11" style="1148"/>
    <col min="10999" max="10999" width="44.5703125" style="1148" customWidth="1"/>
    <col min="11000" max="11001" width="14.5703125" style="1148" customWidth="1"/>
    <col min="11002" max="11002" width="37.42578125" style="1148" customWidth="1"/>
    <col min="11003" max="11003" width="7.140625" style="1148" customWidth="1"/>
    <col min="11004" max="11004" width="6.85546875" style="1148" customWidth="1"/>
    <col min="11005" max="11005" width="14.42578125" style="1148" customWidth="1"/>
    <col min="11006" max="11254" width="11" style="1148"/>
    <col min="11255" max="11255" width="44.5703125" style="1148" customWidth="1"/>
    <col min="11256" max="11257" width="14.5703125" style="1148" customWidth="1"/>
    <col min="11258" max="11258" width="37.42578125" style="1148" customWidth="1"/>
    <col min="11259" max="11259" width="7.140625" style="1148" customWidth="1"/>
    <col min="11260" max="11260" width="6.85546875" style="1148" customWidth="1"/>
    <col min="11261" max="11261" width="14.42578125" style="1148" customWidth="1"/>
    <col min="11262" max="11510" width="11" style="1148"/>
    <col min="11511" max="11511" width="44.5703125" style="1148" customWidth="1"/>
    <col min="11512" max="11513" width="14.5703125" style="1148" customWidth="1"/>
    <col min="11514" max="11514" width="37.42578125" style="1148" customWidth="1"/>
    <col min="11515" max="11515" width="7.140625" style="1148" customWidth="1"/>
    <col min="11516" max="11516" width="6.85546875" style="1148" customWidth="1"/>
    <col min="11517" max="11517" width="14.42578125" style="1148" customWidth="1"/>
    <col min="11518" max="11766" width="11" style="1148"/>
    <col min="11767" max="11767" width="44.5703125" style="1148" customWidth="1"/>
    <col min="11768" max="11769" width="14.5703125" style="1148" customWidth="1"/>
    <col min="11770" max="11770" width="37.42578125" style="1148" customWidth="1"/>
    <col min="11771" max="11771" width="7.140625" style="1148" customWidth="1"/>
    <col min="11772" max="11772" width="6.85546875" style="1148" customWidth="1"/>
    <col min="11773" max="11773" width="14.42578125" style="1148" customWidth="1"/>
    <col min="11774" max="12022" width="11" style="1148"/>
    <col min="12023" max="12023" width="44.5703125" style="1148" customWidth="1"/>
    <col min="12024" max="12025" width="14.5703125" style="1148" customWidth="1"/>
    <col min="12026" max="12026" width="37.42578125" style="1148" customWidth="1"/>
    <col min="12027" max="12027" width="7.140625" style="1148" customWidth="1"/>
    <col min="12028" max="12028" width="6.85546875" style="1148" customWidth="1"/>
    <col min="12029" max="12029" width="14.42578125" style="1148" customWidth="1"/>
    <col min="12030" max="12278" width="11" style="1148"/>
    <col min="12279" max="12279" width="44.5703125" style="1148" customWidth="1"/>
    <col min="12280" max="12281" width="14.5703125" style="1148" customWidth="1"/>
    <col min="12282" max="12282" width="37.42578125" style="1148" customWidth="1"/>
    <col min="12283" max="12283" width="7.140625" style="1148" customWidth="1"/>
    <col min="12284" max="12284" width="6.85546875" style="1148" customWidth="1"/>
    <col min="12285" max="12285" width="14.42578125" style="1148" customWidth="1"/>
    <col min="12286" max="12534" width="11" style="1148"/>
    <col min="12535" max="12535" width="44.5703125" style="1148" customWidth="1"/>
    <col min="12536" max="12537" width="14.5703125" style="1148" customWidth="1"/>
    <col min="12538" max="12538" width="37.42578125" style="1148" customWidth="1"/>
    <col min="12539" max="12539" width="7.140625" style="1148" customWidth="1"/>
    <col min="12540" max="12540" width="6.85546875" style="1148" customWidth="1"/>
    <col min="12541" max="12541" width="14.42578125" style="1148" customWidth="1"/>
    <col min="12542" max="12790" width="11" style="1148"/>
    <col min="12791" max="12791" width="44.5703125" style="1148" customWidth="1"/>
    <col min="12792" max="12793" width="14.5703125" style="1148" customWidth="1"/>
    <col min="12794" max="12794" width="37.42578125" style="1148" customWidth="1"/>
    <col min="12795" max="12795" width="7.140625" style="1148" customWidth="1"/>
    <col min="12796" max="12796" width="6.85546875" style="1148" customWidth="1"/>
    <col min="12797" max="12797" width="14.42578125" style="1148" customWidth="1"/>
    <col min="12798" max="13046" width="11" style="1148"/>
    <col min="13047" max="13047" width="44.5703125" style="1148" customWidth="1"/>
    <col min="13048" max="13049" width="14.5703125" style="1148" customWidth="1"/>
    <col min="13050" max="13050" width="37.42578125" style="1148" customWidth="1"/>
    <col min="13051" max="13051" width="7.140625" style="1148" customWidth="1"/>
    <col min="13052" max="13052" width="6.85546875" style="1148" customWidth="1"/>
    <col min="13053" max="13053" width="14.42578125" style="1148" customWidth="1"/>
    <col min="13054" max="13302" width="11" style="1148"/>
    <col min="13303" max="13303" width="44.5703125" style="1148" customWidth="1"/>
    <col min="13304" max="13305" width="14.5703125" style="1148" customWidth="1"/>
    <col min="13306" max="13306" width="37.42578125" style="1148" customWidth="1"/>
    <col min="13307" max="13307" width="7.140625" style="1148" customWidth="1"/>
    <col min="13308" max="13308" width="6.85546875" style="1148" customWidth="1"/>
    <col min="13309" max="13309" width="14.42578125" style="1148" customWidth="1"/>
    <col min="13310" max="13558" width="11" style="1148"/>
    <col min="13559" max="13559" width="44.5703125" style="1148" customWidth="1"/>
    <col min="13560" max="13561" width="14.5703125" style="1148" customWidth="1"/>
    <col min="13562" max="13562" width="37.42578125" style="1148" customWidth="1"/>
    <col min="13563" max="13563" width="7.140625" style="1148" customWidth="1"/>
    <col min="13564" max="13564" width="6.85546875" style="1148" customWidth="1"/>
    <col min="13565" max="13565" width="14.42578125" style="1148" customWidth="1"/>
    <col min="13566" max="13814" width="11" style="1148"/>
    <col min="13815" max="13815" width="44.5703125" style="1148" customWidth="1"/>
    <col min="13816" max="13817" width="14.5703125" style="1148" customWidth="1"/>
    <col min="13818" max="13818" width="37.42578125" style="1148" customWidth="1"/>
    <col min="13819" max="13819" width="7.140625" style="1148" customWidth="1"/>
    <col min="13820" max="13820" width="6.85546875" style="1148" customWidth="1"/>
    <col min="13821" max="13821" width="14.42578125" style="1148" customWidth="1"/>
    <col min="13822" max="14070" width="11" style="1148"/>
    <col min="14071" max="14071" width="44.5703125" style="1148" customWidth="1"/>
    <col min="14072" max="14073" width="14.5703125" style="1148" customWidth="1"/>
    <col min="14074" max="14074" width="37.42578125" style="1148" customWidth="1"/>
    <col min="14075" max="14075" width="7.140625" style="1148" customWidth="1"/>
    <col min="14076" max="14076" width="6.85546875" style="1148" customWidth="1"/>
    <col min="14077" max="14077" width="14.42578125" style="1148" customWidth="1"/>
    <col min="14078" max="14326" width="11" style="1148"/>
    <col min="14327" max="14327" width="44.5703125" style="1148" customWidth="1"/>
    <col min="14328" max="14329" width="14.5703125" style="1148" customWidth="1"/>
    <col min="14330" max="14330" width="37.42578125" style="1148" customWidth="1"/>
    <col min="14331" max="14331" width="7.140625" style="1148" customWidth="1"/>
    <col min="14332" max="14332" width="6.85546875" style="1148" customWidth="1"/>
    <col min="14333" max="14333" width="14.42578125" style="1148" customWidth="1"/>
    <col min="14334" max="14582" width="11" style="1148"/>
    <col min="14583" max="14583" width="44.5703125" style="1148" customWidth="1"/>
    <col min="14584" max="14585" width="14.5703125" style="1148" customWidth="1"/>
    <col min="14586" max="14586" width="37.42578125" style="1148" customWidth="1"/>
    <col min="14587" max="14587" width="7.140625" style="1148" customWidth="1"/>
    <col min="14588" max="14588" width="6.85546875" style="1148" customWidth="1"/>
    <col min="14589" max="14589" width="14.42578125" style="1148" customWidth="1"/>
    <col min="14590" max="14838" width="11" style="1148"/>
    <col min="14839" max="14839" width="44.5703125" style="1148" customWidth="1"/>
    <col min="14840" max="14841" width="14.5703125" style="1148" customWidth="1"/>
    <col min="14842" max="14842" width="37.42578125" style="1148" customWidth="1"/>
    <col min="14843" max="14843" width="7.140625" style="1148" customWidth="1"/>
    <col min="14844" max="14844" width="6.85546875" style="1148" customWidth="1"/>
    <col min="14845" max="14845" width="14.42578125" style="1148" customWidth="1"/>
    <col min="14846" max="15094" width="11" style="1148"/>
    <col min="15095" max="15095" width="44.5703125" style="1148" customWidth="1"/>
    <col min="15096" max="15097" width="14.5703125" style="1148" customWidth="1"/>
    <col min="15098" max="15098" width="37.42578125" style="1148" customWidth="1"/>
    <col min="15099" max="15099" width="7.140625" style="1148" customWidth="1"/>
    <col min="15100" max="15100" width="6.85546875" style="1148" customWidth="1"/>
    <col min="15101" max="15101" width="14.42578125" style="1148" customWidth="1"/>
    <col min="15102" max="15350" width="11" style="1148"/>
    <col min="15351" max="15351" width="44.5703125" style="1148" customWidth="1"/>
    <col min="15352" max="15353" width="14.5703125" style="1148" customWidth="1"/>
    <col min="15354" max="15354" width="37.42578125" style="1148" customWidth="1"/>
    <col min="15355" max="15355" width="7.140625" style="1148" customWidth="1"/>
    <col min="15356" max="15356" width="6.85546875" style="1148" customWidth="1"/>
    <col min="15357" max="15357" width="14.42578125" style="1148" customWidth="1"/>
    <col min="15358" max="15606" width="11" style="1148"/>
    <col min="15607" max="15607" width="44.5703125" style="1148" customWidth="1"/>
    <col min="15608" max="15609" width="14.5703125" style="1148" customWidth="1"/>
    <col min="15610" max="15610" width="37.42578125" style="1148" customWidth="1"/>
    <col min="15611" max="15611" width="7.140625" style="1148" customWidth="1"/>
    <col min="15612" max="15612" width="6.85546875" style="1148" customWidth="1"/>
    <col min="15613" max="15613" width="14.42578125" style="1148" customWidth="1"/>
    <col min="15614" max="15862" width="11" style="1148"/>
    <col min="15863" max="15863" width="44.5703125" style="1148" customWidth="1"/>
    <col min="15864" max="15865" width="14.5703125" style="1148" customWidth="1"/>
    <col min="15866" max="15866" width="37.42578125" style="1148" customWidth="1"/>
    <col min="15867" max="15867" width="7.140625" style="1148" customWidth="1"/>
    <col min="15868" max="15868" width="6.85546875" style="1148" customWidth="1"/>
    <col min="15869" max="15869" width="14.42578125" style="1148" customWidth="1"/>
    <col min="15870" max="16118" width="11" style="1148"/>
    <col min="16119" max="16119" width="44.5703125" style="1148" customWidth="1"/>
    <col min="16120" max="16121" width="14.5703125" style="1148" customWidth="1"/>
    <col min="16122" max="16122" width="37.42578125" style="1148" customWidth="1"/>
    <col min="16123" max="16123" width="7.140625" style="1148" customWidth="1"/>
    <col min="16124" max="16124" width="6.85546875" style="1148" customWidth="1"/>
    <col min="16125" max="16125" width="14.42578125" style="1148" customWidth="1"/>
    <col min="16126" max="16384" width="11" style="1148"/>
  </cols>
  <sheetData>
    <row r="1" spans="1:4" ht="24.75" customHeight="1">
      <c r="A1" s="1852" t="s">
        <v>854</v>
      </c>
      <c r="B1" s="1852"/>
      <c r="C1" s="1852"/>
      <c r="D1" s="1147" t="s">
        <v>855</v>
      </c>
    </row>
    <row r="2" spans="1:4" ht="18.95" customHeight="1">
      <c r="A2" s="1853" t="s">
        <v>259</v>
      </c>
      <c r="B2" s="1853"/>
      <c r="C2" s="1853"/>
      <c r="D2" s="1149"/>
    </row>
    <row r="3" spans="1:4" s="1150" customFormat="1" ht="18.95" customHeight="1">
      <c r="A3" s="1854" t="s">
        <v>1250</v>
      </c>
      <c r="B3" s="1854"/>
      <c r="C3" s="1854"/>
      <c r="D3" s="1860" t="s">
        <v>2466</v>
      </c>
    </row>
    <row r="4" spans="1:4" s="1150" customFormat="1" ht="18.95" customHeight="1">
      <c r="A4" s="1151" t="s">
        <v>1251</v>
      </c>
      <c r="B4" s="1151"/>
      <c r="C4" s="1151"/>
      <c r="D4" s="1860" t="s">
        <v>2467</v>
      </c>
    </row>
    <row r="5" spans="1:4" s="1150" customFormat="1" ht="12" customHeight="1">
      <c r="A5" s="1151"/>
      <c r="B5" s="1151"/>
      <c r="C5" s="1151"/>
      <c r="D5" s="1152"/>
    </row>
    <row r="6" spans="1:4" ht="12" customHeight="1">
      <c r="A6" s="1153"/>
      <c r="B6" s="2618" t="s">
        <v>2244</v>
      </c>
      <c r="C6" s="2618"/>
      <c r="D6" s="1154"/>
    </row>
    <row r="7" spans="1:4" ht="13.5" customHeight="1">
      <c r="A7" s="1153"/>
      <c r="B7" s="1519" t="s">
        <v>15</v>
      </c>
      <c r="C7" s="1519" t="s">
        <v>275</v>
      </c>
      <c r="D7" s="1155"/>
    </row>
    <row r="8" spans="1:4" s="1156" customFormat="1" ht="13.5" customHeight="1">
      <c r="A8" s="1861"/>
      <c r="B8" s="1862" t="s">
        <v>14</v>
      </c>
      <c r="C8" s="377" t="s">
        <v>8</v>
      </c>
      <c r="D8" s="1155"/>
    </row>
    <row r="9" spans="1:4" s="1156" customFormat="1" ht="8.1" customHeight="1">
      <c r="A9" s="1861"/>
      <c r="B9" s="1861"/>
      <c r="C9" s="1861"/>
      <c r="D9" s="1157"/>
    </row>
    <row r="10" spans="1:4" s="1156" customFormat="1" ht="15">
      <c r="A10" s="2133" t="s">
        <v>1252</v>
      </c>
      <c r="B10" s="2136">
        <v>143</v>
      </c>
      <c r="C10" s="2136">
        <v>75</v>
      </c>
      <c r="D10" s="2128" t="s">
        <v>1253</v>
      </c>
    </row>
    <row r="11" spans="1:4" s="1156" customFormat="1" ht="14.1" customHeight="1">
      <c r="A11" s="2133" t="s">
        <v>1256</v>
      </c>
      <c r="B11" s="2136">
        <v>301</v>
      </c>
      <c r="C11" s="2136">
        <v>142</v>
      </c>
      <c r="D11" s="2129" t="s">
        <v>1257</v>
      </c>
    </row>
    <row r="12" spans="1:4" s="1156" customFormat="1" ht="14.1" customHeight="1">
      <c r="A12" s="2133" t="s">
        <v>1260</v>
      </c>
      <c r="B12" s="2136">
        <v>12</v>
      </c>
      <c r="C12" s="2136">
        <v>4</v>
      </c>
      <c r="D12" s="2129" t="s">
        <v>1261</v>
      </c>
    </row>
    <row r="13" spans="1:4" s="1156" customFormat="1" ht="14.1" customHeight="1">
      <c r="A13" s="2133" t="s">
        <v>1262</v>
      </c>
      <c r="B13" s="2136">
        <v>31</v>
      </c>
      <c r="C13" s="2136">
        <v>24</v>
      </c>
      <c r="D13" s="2129" t="s">
        <v>1263</v>
      </c>
    </row>
    <row r="14" spans="1:4" s="1156" customFormat="1" ht="14.1" customHeight="1">
      <c r="A14" s="2133" t="s">
        <v>1266</v>
      </c>
      <c r="B14" s="2136">
        <v>37</v>
      </c>
      <c r="C14" s="2136">
        <v>21</v>
      </c>
      <c r="D14" s="2130" t="s">
        <v>1267</v>
      </c>
    </row>
    <row r="15" spans="1:4" s="1156" customFormat="1" ht="14.1" customHeight="1">
      <c r="A15" s="2133" t="s">
        <v>1264</v>
      </c>
      <c r="B15" s="2136">
        <v>110</v>
      </c>
      <c r="C15" s="2136">
        <v>73</v>
      </c>
      <c r="D15" s="2131" t="s">
        <v>1265</v>
      </c>
    </row>
    <row r="16" spans="1:4" s="1156" customFormat="1" ht="14.1" customHeight="1">
      <c r="A16" s="2133" t="s">
        <v>1268</v>
      </c>
      <c r="B16" s="2136">
        <v>37</v>
      </c>
      <c r="C16" s="2136">
        <v>27</v>
      </c>
      <c r="D16" s="2129" t="s">
        <v>1269</v>
      </c>
    </row>
    <row r="17" spans="1:4" s="1156" customFormat="1" ht="14.1" customHeight="1">
      <c r="A17" s="2133" t="s">
        <v>1258</v>
      </c>
      <c r="B17" s="2136">
        <v>99</v>
      </c>
      <c r="C17" s="2136">
        <v>71</v>
      </c>
      <c r="D17" s="2129" t="s">
        <v>1259</v>
      </c>
    </row>
    <row r="18" spans="1:4" s="1156" customFormat="1" ht="14.1" customHeight="1">
      <c r="A18" s="2133" t="s">
        <v>1270</v>
      </c>
      <c r="B18" s="2136">
        <v>28</v>
      </c>
      <c r="C18" s="2136">
        <v>14</v>
      </c>
      <c r="D18" s="2129" t="s">
        <v>1271</v>
      </c>
    </row>
    <row r="19" spans="1:4" s="1156" customFormat="1" ht="14.1" customHeight="1">
      <c r="A19" s="2133" t="s">
        <v>1272</v>
      </c>
      <c r="B19" s="2136">
        <v>257</v>
      </c>
      <c r="C19" s="2136">
        <v>124</v>
      </c>
      <c r="D19" s="2129" t="s">
        <v>1273</v>
      </c>
    </row>
    <row r="20" spans="1:4" s="1156" customFormat="1" ht="14.1" customHeight="1">
      <c r="A20" s="2133" t="s">
        <v>1274</v>
      </c>
      <c r="B20" s="2136">
        <v>94</v>
      </c>
      <c r="C20" s="2136">
        <v>10</v>
      </c>
      <c r="D20" s="2129" t="s">
        <v>1275</v>
      </c>
    </row>
    <row r="21" spans="1:4" s="1156" customFormat="1" ht="14.1" customHeight="1">
      <c r="A21" s="2133" t="s">
        <v>1276</v>
      </c>
      <c r="B21" s="2136">
        <v>81</v>
      </c>
      <c r="C21" s="2136">
        <v>16</v>
      </c>
      <c r="D21" s="2129" t="s">
        <v>1277</v>
      </c>
    </row>
    <row r="22" spans="1:4" s="1156" customFormat="1" ht="10.5" customHeight="1">
      <c r="A22" s="2133" t="s">
        <v>1254</v>
      </c>
      <c r="B22" s="2136">
        <v>125</v>
      </c>
      <c r="C22" s="2136">
        <v>67</v>
      </c>
      <c r="D22" s="2131" t="s">
        <v>1255</v>
      </c>
    </row>
    <row r="23" spans="1:4" s="1156" customFormat="1" ht="14.1" customHeight="1">
      <c r="A23" s="2133" t="s">
        <v>1278</v>
      </c>
      <c r="B23" s="2136">
        <v>417</v>
      </c>
      <c r="C23" s="2136">
        <v>267</v>
      </c>
      <c r="D23" s="2129" t="s">
        <v>1279</v>
      </c>
    </row>
    <row r="24" spans="1:4" s="1156" customFormat="1" ht="14.1" customHeight="1">
      <c r="A24" s="2133" t="s">
        <v>1280</v>
      </c>
      <c r="B24" s="2136">
        <v>328</v>
      </c>
      <c r="C24" s="2136">
        <v>171</v>
      </c>
      <c r="D24" s="2129" t="s">
        <v>1281</v>
      </c>
    </row>
    <row r="25" spans="1:4" s="1156" customFormat="1" ht="14.1" customHeight="1">
      <c r="A25" s="2134" t="s">
        <v>1302</v>
      </c>
      <c r="B25" s="2137">
        <v>23</v>
      </c>
      <c r="C25" s="2137">
        <v>17</v>
      </c>
      <c r="D25" s="2131" t="s">
        <v>1303</v>
      </c>
    </row>
    <row r="26" spans="1:4" s="1156" customFormat="1" ht="14.1" customHeight="1">
      <c r="A26" s="2133" t="s">
        <v>1282</v>
      </c>
      <c r="B26" s="2136">
        <v>234</v>
      </c>
      <c r="C26" s="2136">
        <v>102</v>
      </c>
      <c r="D26" s="2129" t="s">
        <v>2468</v>
      </c>
    </row>
    <row r="27" spans="1:4" s="1156" customFormat="1" ht="14.1" customHeight="1">
      <c r="A27" s="2135" t="s">
        <v>1283</v>
      </c>
      <c r="B27" s="2138">
        <v>194</v>
      </c>
      <c r="C27" s="2138">
        <v>88</v>
      </c>
      <c r="D27" s="2132" t="s">
        <v>1284</v>
      </c>
    </row>
    <row r="28" spans="1:4" s="1156" customFormat="1" ht="14.1" customHeight="1">
      <c r="A28" s="2133" t="s">
        <v>1285</v>
      </c>
      <c r="B28" s="2136">
        <v>96</v>
      </c>
      <c r="C28" s="2136">
        <v>30</v>
      </c>
      <c r="D28" s="2131" t="s">
        <v>1286</v>
      </c>
    </row>
    <row r="29" spans="1:4" s="1156" customFormat="1" ht="14.1" customHeight="1">
      <c r="A29" s="2133" t="s">
        <v>1287</v>
      </c>
      <c r="B29" s="2136">
        <v>50</v>
      </c>
      <c r="C29" s="2136">
        <v>30</v>
      </c>
      <c r="D29" s="2131" t="s">
        <v>1288</v>
      </c>
    </row>
    <row r="30" spans="1:4" s="1156" customFormat="1" ht="14.1" customHeight="1">
      <c r="A30" s="2133" t="s">
        <v>1289</v>
      </c>
      <c r="B30" s="2136">
        <v>80</v>
      </c>
      <c r="C30" s="2136">
        <v>42</v>
      </c>
      <c r="D30" s="2129" t="s">
        <v>1290</v>
      </c>
    </row>
    <row r="31" spans="1:4" s="1156" customFormat="1" ht="14.1" customHeight="1">
      <c r="A31" s="2134" t="s">
        <v>1295</v>
      </c>
      <c r="B31" s="2137">
        <v>120</v>
      </c>
      <c r="C31" s="2137">
        <v>69</v>
      </c>
      <c r="D31" s="2131" t="s">
        <v>1296</v>
      </c>
    </row>
    <row r="32" spans="1:4" s="1156" customFormat="1" ht="14.1" customHeight="1">
      <c r="A32" s="2133" t="s">
        <v>1291</v>
      </c>
      <c r="B32" s="2139">
        <v>3211</v>
      </c>
      <c r="C32" s="2139">
        <v>2489</v>
      </c>
      <c r="D32" s="2131" t="s">
        <v>1292</v>
      </c>
    </row>
    <row r="33" spans="1:4" s="1156" customFormat="1" ht="14.1" customHeight="1">
      <c r="A33" s="2134" t="s">
        <v>1293</v>
      </c>
      <c r="B33" s="2137">
        <v>61</v>
      </c>
      <c r="C33" s="2137">
        <v>32</v>
      </c>
      <c r="D33" s="2131" t="s">
        <v>1294</v>
      </c>
    </row>
    <row r="34" spans="1:4" s="1156" customFormat="1" ht="14.1" customHeight="1">
      <c r="A34" s="2134" t="s">
        <v>1299</v>
      </c>
      <c r="B34" s="2137">
        <v>76</v>
      </c>
      <c r="C34" s="2137">
        <v>41</v>
      </c>
      <c r="D34" s="2131" t="s">
        <v>1300</v>
      </c>
    </row>
    <row r="35" spans="1:4" s="1156" customFormat="1" ht="14.1" customHeight="1">
      <c r="A35" s="2134" t="s">
        <v>1525</v>
      </c>
      <c r="B35" s="2137">
        <v>52</v>
      </c>
      <c r="C35" s="2137">
        <v>1</v>
      </c>
      <c r="D35" s="2131" t="s">
        <v>2470</v>
      </c>
    </row>
    <row r="36" spans="1:4" s="1156" customFormat="1" ht="14.1" customHeight="1">
      <c r="A36" s="2134" t="s">
        <v>1301</v>
      </c>
      <c r="B36" s="2137">
        <v>387</v>
      </c>
      <c r="C36" s="2137">
        <v>101</v>
      </c>
      <c r="D36" s="2131" t="s">
        <v>1162</v>
      </c>
    </row>
    <row r="37" spans="1:4" s="1156" customFormat="1" ht="14.1" customHeight="1">
      <c r="A37" s="2134" t="s">
        <v>1732</v>
      </c>
      <c r="B37" s="2137">
        <v>20</v>
      </c>
      <c r="C37" s="2137">
        <v>1</v>
      </c>
      <c r="D37" s="2131" t="s">
        <v>2068</v>
      </c>
    </row>
    <row r="38" spans="1:4" s="1156" customFormat="1" ht="14.1" customHeight="1">
      <c r="A38" s="2134" t="s">
        <v>2471</v>
      </c>
      <c r="B38" s="2137">
        <v>106</v>
      </c>
      <c r="C38" s="2137">
        <v>95</v>
      </c>
      <c r="D38" s="2129" t="s">
        <v>2472</v>
      </c>
    </row>
    <row r="39" spans="1:4" s="1156" customFormat="1" ht="14.1" customHeight="1">
      <c r="A39" s="2134" t="s">
        <v>1304</v>
      </c>
      <c r="B39" s="2137">
        <v>30</v>
      </c>
      <c r="C39" s="2137">
        <v>22</v>
      </c>
      <c r="D39" s="2131" t="s">
        <v>1305</v>
      </c>
    </row>
    <row r="40" spans="1:4" s="1156" customFormat="1" ht="14.1" customHeight="1">
      <c r="A40" s="2134" t="s">
        <v>1306</v>
      </c>
      <c r="B40" s="2137">
        <v>25</v>
      </c>
      <c r="C40" s="2137">
        <v>19</v>
      </c>
      <c r="D40" s="2131" t="s">
        <v>2469</v>
      </c>
    </row>
    <row r="41" spans="1:4" s="1156" customFormat="1" ht="14.1" customHeight="1">
      <c r="A41" s="2134" t="s">
        <v>1309</v>
      </c>
      <c r="B41" s="2137">
        <v>23</v>
      </c>
      <c r="C41" s="2137">
        <v>17</v>
      </c>
      <c r="D41" s="2131" t="s">
        <v>1310</v>
      </c>
    </row>
    <row r="42" spans="1:4" s="1156" customFormat="1" ht="14.1" customHeight="1">
      <c r="A42" s="2134" t="s">
        <v>1315</v>
      </c>
      <c r="B42" s="2137">
        <v>89</v>
      </c>
      <c r="C42" s="2137">
        <v>60</v>
      </c>
      <c r="D42" s="2131" t="s">
        <v>1316</v>
      </c>
    </row>
    <row r="43" spans="1:4" s="1156" customFormat="1" ht="14.1" customHeight="1">
      <c r="A43" s="2134" t="s">
        <v>2081</v>
      </c>
      <c r="B43" s="2137">
        <v>49</v>
      </c>
      <c r="C43" s="2137">
        <v>2</v>
      </c>
      <c r="D43" s="2131" t="s">
        <v>1163</v>
      </c>
    </row>
    <row r="44" spans="1:4" s="1156" customFormat="1" ht="14.1" customHeight="1">
      <c r="A44" s="2134" t="s">
        <v>1297</v>
      </c>
      <c r="B44" s="2137" t="s">
        <v>2598</v>
      </c>
      <c r="C44" s="2137" t="s">
        <v>2598</v>
      </c>
      <c r="D44" s="2131" t="s">
        <v>1298</v>
      </c>
    </row>
    <row r="45" spans="1:4" s="1156" customFormat="1" ht="13.5" customHeight="1">
      <c r="A45" s="2134" t="s">
        <v>1311</v>
      </c>
      <c r="B45" s="2137">
        <v>191</v>
      </c>
      <c r="C45" s="2137">
        <v>128</v>
      </c>
      <c r="D45" s="2131" t="s">
        <v>1312</v>
      </c>
    </row>
    <row r="46" spans="1:4" s="1156" customFormat="1" ht="14.1" customHeight="1">
      <c r="A46" s="2134" t="s">
        <v>1313</v>
      </c>
      <c r="B46" s="2137">
        <v>52</v>
      </c>
      <c r="C46" s="2137">
        <v>33</v>
      </c>
      <c r="D46" s="2131" t="s">
        <v>1314</v>
      </c>
    </row>
    <row r="47" spans="1:4" s="1156" customFormat="1" ht="14.1" customHeight="1">
      <c r="A47" s="2134" t="s">
        <v>1317</v>
      </c>
      <c r="B47" s="2137">
        <v>290</v>
      </c>
      <c r="C47" s="2137">
        <v>178</v>
      </c>
      <c r="D47" s="2131" t="s">
        <v>1318</v>
      </c>
    </row>
    <row r="48" spans="1:4" s="1156" customFormat="1" ht="14.1" customHeight="1">
      <c r="A48" s="2134" t="s">
        <v>1319</v>
      </c>
      <c r="B48" s="2137" t="s">
        <v>2598</v>
      </c>
      <c r="C48" s="2137" t="s">
        <v>2598</v>
      </c>
      <c r="D48" s="2131" t="s">
        <v>1320</v>
      </c>
    </row>
    <row r="49" spans="1:4" s="1156" customFormat="1" ht="14.1" customHeight="1">
      <c r="A49" s="2134" t="s">
        <v>1307</v>
      </c>
      <c r="B49" s="2137">
        <v>62</v>
      </c>
      <c r="C49" s="2137">
        <v>39</v>
      </c>
      <c r="D49" s="2131" t="s">
        <v>1308</v>
      </c>
    </row>
    <row r="50" spans="1:4" s="1158" customFormat="1" ht="34.5" customHeight="1">
      <c r="A50" s="1865" t="s">
        <v>457</v>
      </c>
      <c r="B50" s="1866">
        <f>SUM(B10:B49)</f>
        <v>7621</v>
      </c>
      <c r="C50" s="1866">
        <f>SUM(C10:C49)</f>
        <v>4742</v>
      </c>
      <c r="D50" s="1867" t="s">
        <v>1086</v>
      </c>
    </row>
    <row r="51" spans="1:4" s="1158" customFormat="1" ht="93.75" customHeight="1">
      <c r="A51" s="1865"/>
      <c r="B51" s="1865"/>
      <c r="C51" s="1865"/>
      <c r="D51" s="1867"/>
    </row>
    <row r="52" spans="1:4" s="1156" customFormat="1" ht="14.25" customHeight="1">
      <c r="A52" s="1019"/>
      <c r="B52" s="1019"/>
      <c r="C52" s="1019"/>
      <c r="D52" s="1018"/>
    </row>
    <row r="53" spans="1:4" s="1156" customFormat="1" ht="12.75" customHeight="1">
      <c r="A53" s="1019" t="s">
        <v>1321</v>
      </c>
      <c r="B53" s="1019"/>
      <c r="C53" s="1019"/>
      <c r="D53" s="1154" t="s">
        <v>1165</v>
      </c>
    </row>
    <row r="54" spans="1:4" ht="12.75" customHeight="1">
      <c r="A54" s="1857" t="s">
        <v>1933</v>
      </c>
      <c r="B54" s="1857"/>
      <c r="C54" s="1857"/>
      <c r="D54" s="33" t="s">
        <v>2329</v>
      </c>
    </row>
    <row r="55" spans="1:4" s="1156" customFormat="1" ht="12.75" customHeight="1">
      <c r="A55" s="1868"/>
      <c r="B55" s="1868"/>
      <c r="C55" s="1868"/>
      <c r="D55" s="1029"/>
    </row>
    <row r="57" spans="1:4" s="1156" customFormat="1" ht="12.75" customHeight="1">
      <c r="A57" s="2624"/>
      <c r="B57" s="2624"/>
      <c r="C57" s="2624"/>
      <c r="D57" s="2624"/>
    </row>
    <row r="58" spans="1:4" s="1156" customFormat="1" ht="12.75" customHeight="1">
      <c r="A58" s="501"/>
      <c r="B58" s="501"/>
      <c r="C58" s="501"/>
      <c r="D58" s="1157"/>
    </row>
    <row r="59" spans="1:4" s="1156" customFormat="1" ht="12.75" customHeight="1">
      <c r="A59" s="501"/>
      <c r="B59" s="501"/>
      <c r="C59" s="501"/>
      <c r="D59" s="1157"/>
    </row>
    <row r="60" spans="1:4" s="1156" customFormat="1" ht="12.75" customHeight="1">
      <c r="A60" s="501"/>
      <c r="B60" s="501"/>
      <c r="C60" s="501"/>
      <c r="D60" s="1157"/>
    </row>
    <row r="61" spans="1:4" s="1156" customFormat="1" ht="12.75" customHeight="1">
      <c r="A61" s="501"/>
      <c r="B61" s="501"/>
      <c r="C61" s="501"/>
      <c r="D61" s="1157"/>
    </row>
    <row r="62" spans="1:4" s="1156" customFormat="1" ht="12.75" customHeight="1">
      <c r="A62" s="501"/>
      <c r="B62" s="501"/>
      <c r="C62" s="501"/>
      <c r="D62" s="1157"/>
    </row>
    <row r="63" spans="1:4" s="1156" customFormat="1" ht="15">
      <c r="A63" s="501"/>
      <c r="B63" s="501"/>
      <c r="C63" s="501"/>
      <c r="D63" s="1157"/>
    </row>
    <row r="64" spans="1:4" s="1156" customFormat="1" ht="12.95" customHeight="1">
      <c r="A64" s="1869"/>
      <c r="B64" s="1869"/>
      <c r="C64" s="1869"/>
      <c r="D64" s="1157"/>
    </row>
    <row r="65" spans="1:4" s="151" customFormat="1" ht="12.75" customHeight="1">
      <c r="A65" s="1869"/>
      <c r="B65" s="1869"/>
      <c r="C65" s="1869"/>
      <c r="D65" s="501"/>
    </row>
    <row r="66" spans="1:4" s="1156" customFormat="1" ht="12.75" customHeight="1">
      <c r="A66" s="1869"/>
      <c r="B66" s="1869"/>
      <c r="C66" s="1869"/>
      <c r="D66" s="1157"/>
    </row>
    <row r="67" spans="1:4" s="151" customFormat="1" ht="13.5" customHeight="1">
      <c r="A67" s="1869"/>
      <c r="B67" s="1869"/>
      <c r="C67" s="1869"/>
      <c r="D67" s="501"/>
    </row>
    <row r="68" spans="1:4" s="1156" customFormat="1" ht="13.5" customHeight="1">
      <c r="A68" s="1869"/>
      <c r="B68" s="1869"/>
      <c r="C68" s="1869"/>
      <c r="D68" s="1157"/>
    </row>
    <row r="69" spans="1:4" s="1156" customFormat="1" ht="13.5" customHeight="1">
      <c r="A69" s="1869"/>
      <c r="B69" s="1869"/>
      <c r="C69" s="1869"/>
      <c r="D69" s="1157"/>
    </row>
    <row r="70" spans="1:4" s="1156" customFormat="1" ht="15">
      <c r="A70" s="1869"/>
      <c r="B70" s="1869"/>
      <c r="C70" s="1869"/>
      <c r="D70" s="1157"/>
    </row>
    <row r="71" spans="1:4" s="1156" customFormat="1" ht="15">
      <c r="A71" s="1869"/>
      <c r="B71" s="1869"/>
      <c r="C71" s="1869"/>
      <c r="D71" s="1157"/>
    </row>
    <row r="72" spans="1:4" s="1156" customFormat="1" ht="15">
      <c r="A72" s="1869"/>
      <c r="B72" s="1869"/>
      <c r="C72" s="1869"/>
      <c r="D72" s="1157"/>
    </row>
    <row r="73" spans="1:4" s="1156" customFormat="1" ht="15">
      <c r="A73" s="1869"/>
      <c r="B73" s="1869"/>
      <c r="C73" s="1869"/>
      <c r="D73" s="1157"/>
    </row>
    <row r="74" spans="1:4">
      <c r="A74" s="1869"/>
      <c r="B74" s="1869"/>
      <c r="C74" s="1869"/>
    </row>
    <row r="75" spans="1:4">
      <c r="A75" s="1869"/>
      <c r="B75" s="1869"/>
      <c r="C75" s="1869"/>
    </row>
    <row r="76" spans="1:4">
      <c r="A76" s="1870"/>
      <c r="B76" s="1870"/>
      <c r="C76" s="1870"/>
    </row>
    <row r="77" spans="1:4">
      <c r="A77" s="1869"/>
      <c r="B77" s="1869"/>
      <c r="C77" s="1869"/>
    </row>
    <row r="78" spans="1:4">
      <c r="A78" s="1869"/>
      <c r="B78" s="1869"/>
      <c r="C78" s="1869"/>
    </row>
    <row r="79" spans="1:4">
      <c r="A79" s="1869"/>
      <c r="B79" s="1869"/>
      <c r="C79" s="1869"/>
    </row>
    <row r="80" spans="1:4">
      <c r="A80" s="1869"/>
      <c r="B80" s="1869"/>
      <c r="C80" s="1869"/>
    </row>
    <row r="81" spans="1:3">
      <c r="A81" s="1869"/>
      <c r="B81" s="1869"/>
      <c r="C81" s="1869"/>
    </row>
    <row r="82" spans="1:3">
      <c r="A82" s="1870"/>
      <c r="B82" s="1870"/>
      <c r="C82" s="1870"/>
    </row>
    <row r="83" spans="1:3">
      <c r="A83" s="1869"/>
      <c r="B83" s="1869"/>
      <c r="C83" s="1869"/>
    </row>
    <row r="84" spans="1:3">
      <c r="A84" s="1869"/>
      <c r="B84" s="1869"/>
      <c r="C84" s="1869"/>
    </row>
    <row r="85" spans="1:3">
      <c r="A85" s="1869"/>
      <c r="B85" s="1869"/>
      <c r="C85" s="1869"/>
    </row>
    <row r="86" spans="1:3">
      <c r="A86" s="1869"/>
      <c r="B86" s="1869"/>
      <c r="C86" s="1869"/>
    </row>
    <row r="87" spans="1:3">
      <c r="A87" s="1869"/>
      <c r="B87" s="1869"/>
      <c r="C87" s="1869"/>
    </row>
    <row r="88" spans="1:3">
      <c r="A88" s="1869"/>
      <c r="B88" s="1869"/>
      <c r="C88" s="1869"/>
    </row>
    <row r="89" spans="1:3">
      <c r="A89" s="1869"/>
      <c r="B89" s="1869"/>
      <c r="C89" s="1869"/>
    </row>
    <row r="90" spans="1:3">
      <c r="A90" s="1869"/>
      <c r="B90" s="1869"/>
      <c r="C90" s="1869"/>
    </row>
    <row r="91" spans="1:3">
      <c r="A91" s="1869"/>
      <c r="B91" s="1869"/>
      <c r="C91" s="1869"/>
    </row>
    <row r="92" spans="1:3">
      <c r="A92" s="1871"/>
      <c r="B92" s="1871"/>
      <c r="C92" s="1871"/>
    </row>
    <row r="93" spans="1:3">
      <c r="A93" s="1869"/>
      <c r="B93" s="1869"/>
      <c r="C93" s="1869"/>
    </row>
    <row r="94" spans="1:3" ht="17.100000000000001" customHeight="1">
      <c r="A94" s="1869"/>
      <c r="B94" s="1869"/>
      <c r="C94" s="1869"/>
    </row>
    <row r="95" spans="1:3" ht="17.100000000000001" customHeight="1">
      <c r="A95" s="1869"/>
      <c r="B95" s="1869"/>
      <c r="C95" s="1869"/>
    </row>
    <row r="96" spans="1:3" ht="12.95" customHeight="1">
      <c r="A96" s="1869"/>
      <c r="B96" s="1869"/>
      <c r="C96" s="1869"/>
    </row>
    <row r="97" spans="1:3">
      <c r="A97" s="1869"/>
      <c r="B97" s="1869"/>
      <c r="C97" s="1869"/>
    </row>
    <row r="98" spans="1:3">
      <c r="A98" s="1869"/>
      <c r="B98" s="1869"/>
      <c r="C98" s="1869"/>
    </row>
    <row r="99" spans="1:3">
      <c r="A99" s="1870"/>
      <c r="B99" s="1870"/>
      <c r="C99" s="1870"/>
    </row>
    <row r="100" spans="1:3">
      <c r="A100" s="1869"/>
      <c r="B100" s="1869"/>
      <c r="C100" s="1869"/>
    </row>
    <row r="101" spans="1:3">
      <c r="A101" s="1864"/>
      <c r="B101" s="1864"/>
      <c r="C101" s="1864"/>
    </row>
    <row r="102" spans="1:3">
      <c r="A102" s="1864"/>
      <c r="B102" s="1864"/>
      <c r="C102" s="1864"/>
    </row>
    <row r="103" spans="1:3">
      <c r="A103" s="1864"/>
      <c r="B103" s="1864"/>
      <c r="C103" s="1864"/>
    </row>
    <row r="104" spans="1:3">
      <c r="A104" s="1864"/>
      <c r="B104" s="1864"/>
      <c r="C104" s="1864"/>
    </row>
    <row r="105" spans="1:3">
      <c r="A105" s="1872"/>
      <c r="B105" s="1872"/>
      <c r="C105" s="1872"/>
    </row>
    <row r="106" spans="1:3">
      <c r="A106" s="1864"/>
      <c r="B106" s="1864"/>
      <c r="C106" s="1864"/>
    </row>
    <row r="107" spans="1:3">
      <c r="A107" s="1869"/>
      <c r="B107" s="1869"/>
      <c r="C107" s="1869"/>
    </row>
    <row r="108" spans="1:3">
      <c r="A108" s="1872"/>
      <c r="B108" s="1872"/>
      <c r="C108" s="1872"/>
    </row>
    <row r="113" ht="12.95" customHeight="1"/>
  </sheetData>
  <mergeCells count="2">
    <mergeCell ref="B6:C6"/>
    <mergeCell ref="A57:D57"/>
  </mergeCells>
  <printOptions gridLinesSet="0"/>
  <pageMargins left="0.78740157480314965" right="0.578125" top="1.1811023622047245" bottom="0.98425196850393704" header="0.51181102362204722" footer="0.51181102362204722"/>
  <pageSetup paperSize="9" scale="75" pageOrder="overThenDown" orientation="portrait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>
  <sheetPr>
    <tabColor rgb="FF7030A0"/>
  </sheetPr>
  <dimension ref="A1:H46"/>
  <sheetViews>
    <sheetView showGridLines="0" view="pageLayout" zoomScale="80" zoomScalePageLayoutView="80" workbookViewId="0">
      <selection activeCell="A6" sqref="A6:H35"/>
    </sheetView>
  </sheetViews>
  <sheetFormatPr baseColWidth="10" defaultColWidth="11.42578125" defaultRowHeight="15"/>
  <cols>
    <col min="1" max="1" width="25.42578125" style="1335" customWidth="1"/>
    <col min="2" max="2" width="11.140625" style="1335" customWidth="1"/>
    <col min="3" max="3" width="10.5703125" style="1335" customWidth="1"/>
    <col min="4" max="4" width="12.5703125" style="1335" customWidth="1"/>
    <col min="5" max="5" width="11" style="1335" customWidth="1"/>
    <col min="6" max="6" width="8.85546875" style="1335" bestFit="1" customWidth="1"/>
    <col min="7" max="7" width="9.85546875" style="1335" customWidth="1"/>
    <col min="8" max="8" width="25.140625" style="1335" customWidth="1"/>
    <col min="9" max="16384" width="11.42578125" style="1335"/>
  </cols>
  <sheetData>
    <row r="1" spans="1:8" ht="22.5">
      <c r="A1" s="1852" t="s">
        <v>1322</v>
      </c>
      <c r="B1" s="1852"/>
      <c r="C1" s="1159"/>
      <c r="D1" s="1159"/>
      <c r="E1" s="1159"/>
      <c r="F1" s="1159"/>
      <c r="G1" s="1159"/>
      <c r="H1" s="1147" t="s">
        <v>1323</v>
      </c>
    </row>
    <row r="2" spans="1:8" ht="17.100000000000001" customHeight="1">
      <c r="A2" s="1853" t="s">
        <v>259</v>
      </c>
      <c r="B2" s="1853"/>
      <c r="C2" s="1159"/>
      <c r="D2" s="1159"/>
      <c r="E2" s="1159"/>
      <c r="F2" s="1159"/>
      <c r="G2" s="1159"/>
      <c r="H2" s="1149"/>
    </row>
    <row r="3" spans="1:8" ht="20.100000000000001" customHeight="1">
      <c r="A3" s="1854" t="s">
        <v>1324</v>
      </c>
      <c r="B3" s="1854"/>
      <c r="C3" s="1160"/>
      <c r="D3" s="1160"/>
      <c r="E3" s="1160"/>
      <c r="F3" s="2625" t="s">
        <v>2082</v>
      </c>
      <c r="G3" s="2625"/>
      <c r="H3" s="2625"/>
    </row>
    <row r="4" spans="1:8" ht="20.100000000000001" customHeight="1">
      <c r="A4" s="1151"/>
      <c r="B4" s="1151"/>
      <c r="C4" s="1160"/>
      <c r="D4" s="1160"/>
      <c r="E4" s="1160"/>
      <c r="F4" s="1855"/>
      <c r="G4" s="1855"/>
      <c r="H4" s="1835"/>
    </row>
    <row r="5" spans="1:8" ht="18" customHeight="1">
      <c r="A5" s="1151"/>
      <c r="B5" s="1151"/>
      <c r="C5" s="1160"/>
      <c r="D5" s="1160"/>
      <c r="E5" s="1160"/>
      <c r="F5" s="1855"/>
      <c r="G5" s="1855"/>
      <c r="H5" s="1161"/>
    </row>
    <row r="6" spans="1:8" ht="19.5" customHeight="1">
      <c r="A6" s="2398" t="s">
        <v>2357</v>
      </c>
      <c r="B6" s="2626" t="s">
        <v>1325</v>
      </c>
      <c r="C6" s="2626"/>
      <c r="D6" s="2626" t="s">
        <v>1326</v>
      </c>
      <c r="E6" s="2626"/>
      <c r="F6" s="2626" t="s">
        <v>2606</v>
      </c>
      <c r="G6" s="2626"/>
      <c r="H6" s="2399" t="s">
        <v>2356</v>
      </c>
    </row>
    <row r="7" spans="1:8" ht="18.75" customHeight="1">
      <c r="A7" s="2400"/>
      <c r="B7" s="2626" t="s">
        <v>2083</v>
      </c>
      <c r="C7" s="2626"/>
      <c r="D7" s="2626" t="s">
        <v>1327</v>
      </c>
      <c r="E7" s="2626"/>
      <c r="F7" s="2401" t="s">
        <v>2612</v>
      </c>
      <c r="G7" s="2401"/>
      <c r="H7" s="2402"/>
    </row>
    <row r="8" spans="1:8" ht="15.75" customHeight="1">
      <c r="A8" s="2403"/>
      <c r="B8" s="2404" t="s">
        <v>14</v>
      </c>
      <c r="C8" s="2405" t="s">
        <v>8</v>
      </c>
      <c r="D8" s="2406" t="s">
        <v>14</v>
      </c>
      <c r="E8" s="2406" t="s">
        <v>1328</v>
      </c>
      <c r="F8" s="2406" t="s">
        <v>14</v>
      </c>
      <c r="G8" s="2406" t="s">
        <v>1328</v>
      </c>
      <c r="H8" s="2403"/>
    </row>
    <row r="9" spans="1:8">
      <c r="A9" s="2407"/>
      <c r="B9" s="2407"/>
      <c r="C9" s="2408"/>
      <c r="D9" s="2628"/>
      <c r="E9" s="2628"/>
      <c r="F9" s="2409"/>
      <c r="G9" s="2410"/>
      <c r="H9" s="2411"/>
    </row>
    <row r="10" spans="1:8" ht="14.45" customHeight="1">
      <c r="A10" s="2412"/>
      <c r="B10" s="2412"/>
      <c r="C10" s="2408"/>
      <c r="D10" s="2629"/>
      <c r="E10" s="2629"/>
      <c r="F10" s="2413"/>
      <c r="G10" s="2414"/>
      <c r="H10" s="2411"/>
    </row>
    <row r="11" spans="1:8" ht="25.5">
      <c r="A11" s="2415" t="s">
        <v>2456</v>
      </c>
      <c r="B11" s="2408">
        <v>8662</v>
      </c>
      <c r="C11" s="2408">
        <v>4457</v>
      </c>
      <c r="D11" s="2408">
        <v>22298</v>
      </c>
      <c r="E11" s="2408">
        <v>11435</v>
      </c>
      <c r="F11" s="2408">
        <v>6667</v>
      </c>
      <c r="G11" s="2408">
        <v>3531</v>
      </c>
      <c r="H11" s="2411" t="s">
        <v>2457</v>
      </c>
    </row>
    <row r="12" spans="1:8">
      <c r="A12" s="2407" t="s">
        <v>1731</v>
      </c>
      <c r="B12" s="2408">
        <v>727</v>
      </c>
      <c r="C12" s="2408">
        <v>406</v>
      </c>
      <c r="D12" s="2408">
        <v>1914</v>
      </c>
      <c r="E12" s="2408">
        <v>1130</v>
      </c>
      <c r="F12" s="2408">
        <v>559</v>
      </c>
      <c r="G12" s="2408">
        <v>347</v>
      </c>
      <c r="H12" s="2411" t="s">
        <v>2084</v>
      </c>
    </row>
    <row r="13" spans="1:8" ht="14.45" customHeight="1">
      <c r="A13" s="2407" t="s">
        <v>2321</v>
      </c>
      <c r="B13" s="2408">
        <v>12893</v>
      </c>
      <c r="C13" s="2408">
        <v>5124</v>
      </c>
      <c r="D13" s="2408">
        <v>38092</v>
      </c>
      <c r="E13" s="2408">
        <v>15283</v>
      </c>
      <c r="F13" s="2408">
        <v>6302</v>
      </c>
      <c r="G13" s="2408">
        <v>2523</v>
      </c>
      <c r="H13" s="2411" t="s">
        <v>1244</v>
      </c>
    </row>
    <row r="14" spans="1:8" ht="14.45" customHeight="1">
      <c r="A14" s="2407" t="s">
        <v>2085</v>
      </c>
      <c r="B14" s="2408">
        <v>5835</v>
      </c>
      <c r="C14" s="2408">
        <v>4148</v>
      </c>
      <c r="D14" s="2408">
        <v>17005</v>
      </c>
      <c r="E14" s="2408">
        <v>11877</v>
      </c>
      <c r="F14" s="2408">
        <v>1957</v>
      </c>
      <c r="G14" s="2408">
        <v>1412</v>
      </c>
      <c r="H14" s="2411" t="s">
        <v>941</v>
      </c>
    </row>
    <row r="15" spans="1:8" ht="21" customHeight="1">
      <c r="A15" s="2416" t="s">
        <v>14</v>
      </c>
      <c r="B15" s="2417">
        <f>SUM(B11:B14)</f>
        <v>28117</v>
      </c>
      <c r="C15" s="2417">
        <f>SUM(C11:C14)</f>
        <v>14135</v>
      </c>
      <c r="D15" s="2417">
        <f>SUM(D11:D14)</f>
        <v>79309</v>
      </c>
      <c r="E15" s="2417">
        <f t="shared" ref="E15:G15" si="0">SUM(E11:E14)</f>
        <v>39725</v>
      </c>
      <c r="F15" s="2417">
        <f t="shared" si="0"/>
        <v>15485</v>
      </c>
      <c r="G15" s="2417">
        <f t="shared" si="0"/>
        <v>7813</v>
      </c>
      <c r="H15" s="2418" t="s">
        <v>15</v>
      </c>
    </row>
    <row r="16" spans="1:8">
      <c r="A16" s="2412"/>
      <c r="B16" s="2412"/>
      <c r="C16" s="2417"/>
      <c r="D16" s="2417"/>
      <c r="E16" s="2417"/>
      <c r="F16" s="2417"/>
      <c r="G16" s="2417"/>
      <c r="H16" s="2419"/>
    </row>
    <row r="17" spans="1:8" ht="14.45" customHeight="1">
      <c r="A17" s="2408"/>
      <c r="B17" s="2408"/>
      <c r="C17" s="2408"/>
      <c r="D17" s="2408"/>
      <c r="E17" s="2408"/>
      <c r="F17" s="2417"/>
      <c r="G17" s="2417"/>
      <c r="H17" s="2408"/>
    </row>
    <row r="18" spans="1:8" ht="14.45" customHeight="1">
      <c r="A18" s="2412"/>
      <c r="B18" s="2412"/>
      <c r="C18" s="2414"/>
      <c r="D18" s="2414"/>
      <c r="E18" s="2420"/>
      <c r="F18" s="2420"/>
      <c r="G18" s="2420"/>
      <c r="H18" s="2411"/>
    </row>
    <row r="19" spans="1:8">
      <c r="A19" s="2412"/>
      <c r="B19" s="2412"/>
      <c r="C19" s="2414"/>
      <c r="D19" s="2414"/>
      <c r="E19" s="2414"/>
      <c r="F19" s="2414"/>
      <c r="G19" s="2414"/>
      <c r="H19" s="2411"/>
    </row>
    <row r="20" spans="1:8" ht="17.45" customHeight="1">
      <c r="A20" s="2421" t="s">
        <v>1329</v>
      </c>
      <c r="B20" s="2421"/>
      <c r="C20" s="2414"/>
      <c r="D20" s="2414"/>
      <c r="E20" s="2414"/>
      <c r="F20" s="2630" t="s">
        <v>1330</v>
      </c>
      <c r="G20" s="2630"/>
      <c r="H20" s="2630"/>
    </row>
    <row r="21" spans="1:8" ht="20.100000000000001" customHeight="1">
      <c r="A21" s="2422" t="s">
        <v>1331</v>
      </c>
      <c r="B21" s="2422"/>
      <c r="C21" s="2414"/>
      <c r="D21" s="2414"/>
      <c r="E21" s="2414"/>
      <c r="F21" s="2631" t="s">
        <v>1332</v>
      </c>
      <c r="G21" s="2631"/>
      <c r="H21" s="2631"/>
    </row>
    <row r="22" spans="1:8" ht="20.25">
      <c r="A22" s="2421"/>
      <c r="B22" s="2421"/>
      <c r="C22" s="2414"/>
      <c r="D22" s="2414"/>
      <c r="E22" s="2414"/>
      <c r="F22" s="2414"/>
      <c r="G22" s="2414"/>
      <c r="H22" s="2423"/>
    </row>
    <row r="23" spans="1:8">
      <c r="A23" s="2424" t="str">
        <f>A6</f>
        <v>2023-2024</v>
      </c>
      <c r="B23" s="2425"/>
      <c r="C23" s="2408"/>
      <c r="D23" s="2426"/>
      <c r="E23" s="2408"/>
      <c r="F23" s="2426"/>
      <c r="G23" s="2426"/>
      <c r="H23" s="2427" t="str">
        <f>H6</f>
        <v>2024-2023</v>
      </c>
    </row>
    <row r="24" spans="1:8">
      <c r="A24" s="2403"/>
      <c r="B24" s="2403"/>
      <c r="C24" s="2408"/>
      <c r="D24" s="2401"/>
      <c r="E24" s="2408"/>
      <c r="F24" s="2401"/>
      <c r="G24" s="2401"/>
      <c r="H24" s="2403"/>
    </row>
    <row r="25" spans="1:8">
      <c r="A25" s="2412"/>
      <c r="B25" s="2626" t="s">
        <v>1325</v>
      </c>
      <c r="C25" s="2626"/>
      <c r="D25" s="2626" t="s">
        <v>1326</v>
      </c>
      <c r="E25" s="2626"/>
      <c r="F25" s="2626" t="s">
        <v>2606</v>
      </c>
      <c r="G25" s="2626"/>
      <c r="H25" s="2428"/>
    </row>
    <row r="26" spans="1:8" ht="15" customHeight="1">
      <c r="A26" s="2412"/>
      <c r="B26" s="2627" t="s">
        <v>2083</v>
      </c>
      <c r="C26" s="2627"/>
      <c r="D26" s="2626" t="s">
        <v>1327</v>
      </c>
      <c r="E26" s="2626"/>
      <c r="F26" s="2626" t="s">
        <v>2612</v>
      </c>
      <c r="G26" s="2626"/>
      <c r="H26" s="2411"/>
    </row>
    <row r="27" spans="1:8">
      <c r="A27" s="2412"/>
      <c r="B27" s="2429" t="s">
        <v>14</v>
      </c>
      <c r="C27" s="2429" t="s">
        <v>8</v>
      </c>
      <c r="D27" s="2406" t="s">
        <v>14</v>
      </c>
      <c r="E27" s="2406" t="s">
        <v>1328</v>
      </c>
      <c r="F27" s="2406" t="s">
        <v>14</v>
      </c>
      <c r="G27" s="2406" t="s">
        <v>1328</v>
      </c>
      <c r="H27" s="2411"/>
    </row>
    <row r="28" spans="1:8">
      <c r="A28" s="2408"/>
      <c r="B28" s="2430"/>
      <c r="C28" s="2430"/>
      <c r="D28" s="2408"/>
      <c r="E28" s="2408"/>
      <c r="F28" s="2408"/>
      <c r="G28" s="2408"/>
      <c r="H28" s="2408"/>
    </row>
    <row r="29" spans="1:8">
      <c r="A29" s="2403" t="s">
        <v>2458</v>
      </c>
      <c r="B29" s="2430"/>
      <c r="C29" s="2430"/>
      <c r="D29" s="2430"/>
      <c r="E29" s="2430"/>
      <c r="F29" s="2430"/>
      <c r="G29" s="2430"/>
      <c r="H29" s="2403" t="s">
        <v>2460</v>
      </c>
    </row>
    <row r="30" spans="1:8">
      <c r="A30" s="2403" t="s">
        <v>2459</v>
      </c>
      <c r="B30" s="2408">
        <v>14750</v>
      </c>
      <c r="C30" s="2408">
        <v>6428</v>
      </c>
      <c r="D30" s="2408">
        <v>38933</v>
      </c>
      <c r="E30" s="2408">
        <v>16875</v>
      </c>
      <c r="F30" s="2408">
        <v>8864</v>
      </c>
      <c r="G30" s="2408">
        <v>4132</v>
      </c>
      <c r="H30" s="2403" t="s">
        <v>2461</v>
      </c>
    </row>
    <row r="31" spans="1:8">
      <c r="A31" s="2403" t="s">
        <v>1333</v>
      </c>
      <c r="B31" s="2408">
        <v>4728</v>
      </c>
      <c r="C31" s="2408">
        <v>2626</v>
      </c>
      <c r="D31" s="2408">
        <v>12928</v>
      </c>
      <c r="E31" s="2408">
        <v>6754</v>
      </c>
      <c r="F31" s="2408">
        <v>2865</v>
      </c>
      <c r="G31" s="2408">
        <v>1505</v>
      </c>
      <c r="H31" s="2403" t="s">
        <v>1334</v>
      </c>
    </row>
    <row r="32" spans="1:8">
      <c r="A32" s="2403" t="s">
        <v>2462</v>
      </c>
      <c r="B32" s="2430"/>
      <c r="C32" s="2430"/>
      <c r="D32" s="2430"/>
      <c r="E32" s="2430"/>
      <c r="F32" s="2430"/>
      <c r="G32" s="2430"/>
      <c r="H32" s="2431" t="s">
        <v>2464</v>
      </c>
    </row>
    <row r="33" spans="1:8">
      <c r="A33" s="2403" t="s">
        <v>2463</v>
      </c>
      <c r="B33" s="2408">
        <v>7420</v>
      </c>
      <c r="C33" s="2408">
        <v>4432</v>
      </c>
      <c r="D33" s="2408">
        <v>23694</v>
      </c>
      <c r="E33" s="2408">
        <v>14086</v>
      </c>
      <c r="F33" s="2408">
        <v>3254</v>
      </c>
      <c r="G33" s="2408">
        <v>1883</v>
      </c>
      <c r="H33" s="2431" t="s">
        <v>2465</v>
      </c>
    </row>
    <row r="34" spans="1:8">
      <c r="A34" s="2432" t="s">
        <v>14</v>
      </c>
      <c r="B34" s="2417">
        <f t="shared" ref="B34:G34" si="1">SUM(B30:B33)</f>
        <v>26898</v>
      </c>
      <c r="C34" s="2417">
        <f t="shared" si="1"/>
        <v>13486</v>
      </c>
      <c r="D34" s="2417">
        <f t="shared" si="1"/>
        <v>75555</v>
      </c>
      <c r="E34" s="2417">
        <f t="shared" si="1"/>
        <v>37715</v>
      </c>
      <c r="F34" s="2417">
        <f t="shared" si="1"/>
        <v>14983</v>
      </c>
      <c r="G34" s="2417">
        <f t="shared" si="1"/>
        <v>7520</v>
      </c>
      <c r="H34" s="2418" t="s">
        <v>15</v>
      </c>
    </row>
    <row r="35" spans="1:8">
      <c r="A35" s="2433" t="s">
        <v>1335</v>
      </c>
      <c r="B35" s="2408">
        <v>1219</v>
      </c>
      <c r="C35" s="2408">
        <v>649</v>
      </c>
      <c r="D35" s="2408">
        <v>3754</v>
      </c>
      <c r="E35" s="2408">
        <v>2010</v>
      </c>
      <c r="F35" s="2408">
        <v>502</v>
      </c>
      <c r="G35" s="2408">
        <v>293</v>
      </c>
      <c r="H35" s="2411" t="s">
        <v>1336</v>
      </c>
    </row>
    <row r="36" spans="1:8">
      <c r="A36" s="1859" t="s">
        <v>14</v>
      </c>
      <c r="B36" s="1158">
        <f>B34+B35</f>
        <v>28117</v>
      </c>
      <c r="C36" s="1158">
        <f t="shared" ref="C36:G36" si="2">C34+C35</f>
        <v>14135</v>
      </c>
      <c r="D36" s="1158">
        <f t="shared" si="2"/>
        <v>79309</v>
      </c>
      <c r="E36" s="1158">
        <f t="shared" si="2"/>
        <v>39725</v>
      </c>
      <c r="F36" s="1158">
        <f t="shared" si="2"/>
        <v>15485</v>
      </c>
      <c r="G36" s="1158">
        <f t="shared" si="2"/>
        <v>7813</v>
      </c>
      <c r="H36" s="1163" t="s">
        <v>15</v>
      </c>
    </row>
    <row r="37" spans="1:8">
      <c r="A37" s="28"/>
      <c r="B37" s="28"/>
      <c r="C37" s="1164"/>
      <c r="D37" s="1164"/>
      <c r="E37" s="1159"/>
      <c r="F37" s="1159"/>
      <c r="G37" s="1159"/>
      <c r="H37" s="1157"/>
    </row>
    <row r="38" spans="1:8">
      <c r="A38" s="28"/>
      <c r="B38" s="28"/>
      <c r="C38" s="1164"/>
      <c r="D38" s="1164"/>
      <c r="E38" s="1159"/>
      <c r="F38" s="1159"/>
      <c r="G38" s="1159"/>
      <c r="H38" s="1157"/>
    </row>
    <row r="39" spans="1:8">
      <c r="A39" s="28"/>
      <c r="B39" s="28"/>
      <c r="C39" s="1164"/>
      <c r="D39" s="1164"/>
      <c r="E39" s="1159"/>
      <c r="F39" s="1159"/>
      <c r="G39" s="1159"/>
      <c r="H39" s="1157"/>
    </row>
    <row r="40" spans="1:8">
      <c r="A40" s="28"/>
      <c r="B40" s="28"/>
      <c r="C40" s="1164"/>
      <c r="D40" s="1164"/>
      <c r="E40" s="1159"/>
      <c r="F40" s="1159"/>
      <c r="G40" s="1159"/>
      <c r="H40" s="1157"/>
    </row>
    <row r="41" spans="1:8">
      <c r="A41" s="28"/>
      <c r="B41" s="28"/>
      <c r="C41" s="1164"/>
      <c r="D41" s="1164"/>
      <c r="E41" s="1159"/>
      <c r="F41" s="1159"/>
      <c r="G41" s="1159"/>
      <c r="H41" s="1157"/>
    </row>
    <row r="42" spans="1:8">
      <c r="A42" s="28"/>
      <c r="B42" s="28"/>
      <c r="C42" s="1164"/>
      <c r="D42" s="1164"/>
      <c r="E42" s="1159"/>
      <c r="F42" s="1159"/>
      <c r="G42" s="1159"/>
      <c r="H42" s="1157"/>
    </row>
    <row r="43" spans="1:8">
      <c r="A43" s="1856"/>
      <c r="B43" s="1856"/>
      <c r="C43" s="1164"/>
      <c r="D43" s="1164"/>
      <c r="E43" s="1159"/>
      <c r="F43" s="1159"/>
      <c r="G43" s="1159"/>
      <c r="H43" s="1162"/>
    </row>
    <row r="44" spans="1:8">
      <c r="B44" s="1857"/>
      <c r="C44" s="1857"/>
      <c r="D44" s="1857"/>
      <c r="F44" s="1025"/>
      <c r="G44" s="1025"/>
    </row>
    <row r="45" spans="1:8">
      <c r="A45" s="1857" t="s">
        <v>1933</v>
      </c>
      <c r="B45" s="1857"/>
      <c r="F45" s="1165"/>
      <c r="G45" s="1165"/>
      <c r="H45" s="33" t="s">
        <v>1934</v>
      </c>
    </row>
    <row r="46" spans="1:8">
      <c r="A46" s="1858"/>
      <c r="B46" s="1858"/>
      <c r="C46" s="1030"/>
      <c r="D46" s="1030"/>
    </row>
  </sheetData>
  <mergeCells count="16">
    <mergeCell ref="B26:C26"/>
    <mergeCell ref="D26:E26"/>
    <mergeCell ref="F26:G26"/>
    <mergeCell ref="D9:E9"/>
    <mergeCell ref="D10:E10"/>
    <mergeCell ref="F20:H20"/>
    <mergeCell ref="F21:H21"/>
    <mergeCell ref="B25:C25"/>
    <mergeCell ref="D25:E25"/>
    <mergeCell ref="F25:G25"/>
    <mergeCell ref="F3:H3"/>
    <mergeCell ref="B6:C6"/>
    <mergeCell ref="D6:E6"/>
    <mergeCell ref="F6:G6"/>
    <mergeCell ref="B7:C7"/>
    <mergeCell ref="D7:E7"/>
  </mergeCells>
  <pageMargins left="0.7" right="0.7" top="0.75" bottom="0.75" header="0.3" footer="0.3"/>
  <pageSetup paperSize="9" scale="7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5" tint="-0.249977111117893"/>
  </sheetPr>
  <dimension ref="A1:J115"/>
  <sheetViews>
    <sheetView view="pageLayout" zoomScale="70" zoomScalePageLayoutView="70" workbookViewId="0">
      <selection activeCell="E105" sqref="E105"/>
    </sheetView>
  </sheetViews>
  <sheetFormatPr baseColWidth="10" defaultRowHeight="15"/>
  <cols>
    <col min="1" max="1" width="32" customWidth="1"/>
    <col min="2" max="3" width="14.7109375" customWidth="1"/>
    <col min="4" max="4" width="17" customWidth="1"/>
    <col min="5" max="5" width="35" customWidth="1"/>
  </cols>
  <sheetData>
    <row r="1" spans="1:5" ht="22.5">
      <c r="A1" s="108" t="s">
        <v>0</v>
      </c>
      <c r="B1" s="109"/>
      <c r="C1" s="109"/>
      <c r="D1" s="109"/>
      <c r="E1" s="110" t="s">
        <v>1</v>
      </c>
    </row>
    <row r="2" spans="1:5">
      <c r="A2" s="109"/>
      <c r="B2" s="109"/>
      <c r="C2" s="109"/>
      <c r="D2" s="109"/>
      <c r="E2" s="111"/>
    </row>
    <row r="3" spans="1:5" ht="20.25">
      <c r="A3" s="112" t="s">
        <v>208</v>
      </c>
      <c r="B3" s="113"/>
      <c r="C3" s="114"/>
      <c r="D3" s="2475" t="s">
        <v>209</v>
      </c>
      <c r="E3" s="2475"/>
    </row>
    <row r="4" spans="1:5" ht="20.25">
      <c r="A4" s="115" t="s">
        <v>210</v>
      </c>
      <c r="B4" s="113"/>
      <c r="C4" s="113"/>
      <c r="D4" s="113"/>
      <c r="E4" s="116" t="s">
        <v>211</v>
      </c>
    </row>
    <row r="5" spans="1:5" ht="20.25">
      <c r="A5" s="115" t="s">
        <v>212</v>
      </c>
      <c r="B5" s="109"/>
      <c r="C5" s="109"/>
      <c r="D5" s="109"/>
      <c r="E5" s="116" t="s">
        <v>213</v>
      </c>
    </row>
    <row r="6" spans="1:5" ht="18.75">
      <c r="A6" s="115"/>
      <c r="B6" s="109"/>
      <c r="C6" s="109"/>
      <c r="D6" s="109"/>
      <c r="E6" s="109"/>
    </row>
    <row r="7" spans="1:5">
      <c r="A7" s="1750" t="s">
        <v>2357</v>
      </c>
      <c r="B7" s="2476" t="s">
        <v>2086</v>
      </c>
      <c r="C7" s="2476"/>
      <c r="D7" s="2477" t="s">
        <v>30</v>
      </c>
      <c r="E7" s="1659" t="s">
        <v>2356</v>
      </c>
    </row>
    <row r="8" spans="1:5" ht="15.75">
      <c r="A8" s="118"/>
      <c r="B8" s="119" t="s">
        <v>15</v>
      </c>
      <c r="C8" s="119" t="s">
        <v>31</v>
      </c>
      <c r="D8" s="2477"/>
      <c r="E8" s="120"/>
    </row>
    <row r="9" spans="1:5">
      <c r="A9" s="47"/>
      <c r="B9" s="121" t="s">
        <v>215</v>
      </c>
      <c r="C9" s="121" t="s">
        <v>216</v>
      </c>
      <c r="D9" s="122" t="s">
        <v>32</v>
      </c>
      <c r="E9" s="49"/>
    </row>
    <row r="10" spans="1:5">
      <c r="A10" s="123"/>
      <c r="B10" s="124"/>
      <c r="C10" s="124"/>
      <c r="D10" s="124"/>
      <c r="E10" s="123"/>
    </row>
    <row r="11" spans="1:5">
      <c r="A11" s="51" t="s">
        <v>35</v>
      </c>
      <c r="B11" s="52">
        <f>SUM(B12:B19)</f>
        <v>88335</v>
      </c>
      <c r="C11" s="52">
        <f>SUM(C12:C19)</f>
        <v>43549</v>
      </c>
      <c r="D11" s="52">
        <f>SUM(D12:D19)</f>
        <v>4013</v>
      </c>
      <c r="E11" s="53" t="s">
        <v>36</v>
      </c>
    </row>
    <row r="12" spans="1:5">
      <c r="A12" s="54" t="s">
        <v>37</v>
      </c>
      <c r="B12" s="55">
        <v>9699</v>
      </c>
      <c r="C12" s="55">
        <v>4698</v>
      </c>
      <c r="D12" s="55">
        <v>536</v>
      </c>
      <c r="E12" s="56" t="s">
        <v>38</v>
      </c>
    </row>
    <row r="13" spans="1:5">
      <c r="A13" s="54" t="s">
        <v>39</v>
      </c>
      <c r="B13" s="55">
        <v>11338</v>
      </c>
      <c r="C13" s="55">
        <v>5637</v>
      </c>
      <c r="D13" s="55">
        <v>306</v>
      </c>
      <c r="E13" s="56" t="s">
        <v>40</v>
      </c>
    </row>
    <row r="14" spans="1:5">
      <c r="A14" s="57" t="s">
        <v>41</v>
      </c>
      <c r="B14" s="55">
        <v>3833</v>
      </c>
      <c r="C14" s="55">
        <v>1840</v>
      </c>
      <c r="D14" s="55">
        <v>233</v>
      </c>
      <c r="E14" s="56" t="s">
        <v>42</v>
      </c>
    </row>
    <row r="15" spans="1:5">
      <c r="A15" s="58" t="s">
        <v>43</v>
      </c>
      <c r="B15" s="55">
        <v>12356</v>
      </c>
      <c r="C15" s="55">
        <v>6169</v>
      </c>
      <c r="D15" s="55">
        <v>808</v>
      </c>
      <c r="E15" s="56" t="s">
        <v>44</v>
      </c>
    </row>
    <row r="16" spans="1:5">
      <c r="A16" s="58" t="s">
        <v>45</v>
      </c>
      <c r="B16" s="55">
        <v>7491</v>
      </c>
      <c r="C16" s="55">
        <v>3724</v>
      </c>
      <c r="D16" s="55">
        <v>395</v>
      </c>
      <c r="E16" s="56" t="s">
        <v>46</v>
      </c>
    </row>
    <row r="17" spans="1:5">
      <c r="A17" s="58" t="s">
        <v>47</v>
      </c>
      <c r="B17" s="55">
        <v>23109</v>
      </c>
      <c r="C17" s="55">
        <v>11342</v>
      </c>
      <c r="D17" s="55">
        <v>591</v>
      </c>
      <c r="E17" s="56" t="s">
        <v>48</v>
      </c>
    </row>
    <row r="18" spans="1:5">
      <c r="A18" s="58" t="s">
        <v>49</v>
      </c>
      <c r="B18" s="55">
        <v>15827</v>
      </c>
      <c r="C18" s="55">
        <v>7836</v>
      </c>
      <c r="D18" s="55">
        <v>885</v>
      </c>
      <c r="E18" s="56" t="s">
        <v>50</v>
      </c>
    </row>
    <row r="19" spans="1:5">
      <c r="A19" s="58" t="s">
        <v>51</v>
      </c>
      <c r="B19" s="55">
        <v>4682</v>
      </c>
      <c r="C19" s="55">
        <v>2303</v>
      </c>
      <c r="D19" s="55">
        <v>259</v>
      </c>
      <c r="E19" s="56" t="s">
        <v>52</v>
      </c>
    </row>
    <row r="20" spans="1:5">
      <c r="A20" s="59" t="s">
        <v>53</v>
      </c>
      <c r="B20" s="52">
        <f>SUM(B21:B28)</f>
        <v>57482</v>
      </c>
      <c r="C20" s="52">
        <f>SUM(C21:C28)</f>
        <v>28263</v>
      </c>
      <c r="D20" s="52">
        <f>SUM(D21:D28)</f>
        <v>1349</v>
      </c>
      <c r="E20" s="60" t="s">
        <v>54</v>
      </c>
    </row>
    <row r="21" spans="1:5">
      <c r="A21" s="54" t="s">
        <v>55</v>
      </c>
      <c r="B21" s="55">
        <v>6952</v>
      </c>
      <c r="C21" s="55">
        <v>3407</v>
      </c>
      <c r="D21" s="55">
        <v>108</v>
      </c>
      <c r="E21" s="61" t="s">
        <v>56</v>
      </c>
    </row>
    <row r="22" spans="1:5">
      <c r="A22" s="54" t="s">
        <v>57</v>
      </c>
      <c r="B22" s="55">
        <v>4963</v>
      </c>
      <c r="C22" s="55">
        <v>2411</v>
      </c>
      <c r="D22" s="55">
        <v>79</v>
      </c>
      <c r="E22" s="61" t="s">
        <v>58</v>
      </c>
    </row>
    <row r="23" spans="1:5">
      <c r="A23" s="54" t="s">
        <v>59</v>
      </c>
      <c r="B23" s="55">
        <v>3913</v>
      </c>
      <c r="C23" s="55">
        <v>1961</v>
      </c>
      <c r="D23" s="55">
        <v>141</v>
      </c>
      <c r="E23" s="61" t="s">
        <v>1534</v>
      </c>
    </row>
    <row r="24" spans="1:5">
      <c r="A24" s="54" t="s">
        <v>61</v>
      </c>
      <c r="B24" s="55">
        <v>6363</v>
      </c>
      <c r="C24" s="55">
        <v>3057</v>
      </c>
      <c r="D24" s="55">
        <v>140</v>
      </c>
      <c r="E24" s="56" t="s">
        <v>62</v>
      </c>
    </row>
    <row r="25" spans="1:5">
      <c r="A25" s="54" t="s">
        <v>63</v>
      </c>
      <c r="B25" s="55">
        <v>2873</v>
      </c>
      <c r="C25" s="55">
        <v>1474</v>
      </c>
      <c r="D25" s="55">
        <v>39</v>
      </c>
      <c r="E25" s="61" t="s">
        <v>64</v>
      </c>
    </row>
    <row r="26" spans="1:5">
      <c r="A26" s="54" t="s">
        <v>65</v>
      </c>
      <c r="B26" s="55">
        <v>13111</v>
      </c>
      <c r="C26" s="55">
        <v>6463</v>
      </c>
      <c r="D26" s="55">
        <v>396</v>
      </c>
      <c r="E26" s="61" t="s">
        <v>66</v>
      </c>
    </row>
    <row r="27" spans="1:5">
      <c r="A27" s="54" t="s">
        <v>67</v>
      </c>
      <c r="B27" s="55">
        <v>13328</v>
      </c>
      <c r="C27" s="55">
        <v>6507</v>
      </c>
      <c r="D27" s="55">
        <v>202</v>
      </c>
      <c r="E27" s="61" t="s">
        <v>68</v>
      </c>
    </row>
    <row r="28" spans="1:5">
      <c r="A28" s="54" t="s">
        <v>69</v>
      </c>
      <c r="B28" s="55">
        <v>5979</v>
      </c>
      <c r="C28" s="55">
        <v>2983</v>
      </c>
      <c r="D28" s="55">
        <v>244</v>
      </c>
      <c r="E28" s="61" t="s">
        <v>70</v>
      </c>
    </row>
    <row r="29" spans="1:5">
      <c r="A29" s="51" t="s">
        <v>71</v>
      </c>
      <c r="B29" s="52">
        <f>SUM(B30:B38)</f>
        <v>98024</v>
      </c>
      <c r="C29" s="52">
        <f>SUM(C30:C38)</f>
        <v>48493</v>
      </c>
      <c r="D29" s="52">
        <f>SUM(D30:D38)</f>
        <v>3033</v>
      </c>
      <c r="E29" s="53" t="s">
        <v>72</v>
      </c>
    </row>
    <row r="30" spans="1:5">
      <c r="A30" s="62" t="s">
        <v>73</v>
      </c>
      <c r="B30" s="55">
        <v>17417</v>
      </c>
      <c r="C30" s="55">
        <v>8624</v>
      </c>
      <c r="D30" s="55">
        <v>514</v>
      </c>
      <c r="E30" s="56" t="s">
        <v>74</v>
      </c>
    </row>
    <row r="31" spans="1:5">
      <c r="A31" s="63" t="s">
        <v>75</v>
      </c>
      <c r="B31" s="55">
        <v>5394</v>
      </c>
      <c r="C31" s="55">
        <v>2624</v>
      </c>
      <c r="D31" s="55">
        <v>148</v>
      </c>
      <c r="E31" s="56" t="s">
        <v>76</v>
      </c>
    </row>
    <row r="32" spans="1:5">
      <c r="A32" s="62" t="s">
        <v>77</v>
      </c>
      <c r="B32" s="55">
        <v>6708</v>
      </c>
      <c r="C32" s="55">
        <v>3303</v>
      </c>
      <c r="D32" s="55">
        <v>158</v>
      </c>
      <c r="E32" s="56" t="s">
        <v>78</v>
      </c>
    </row>
    <row r="33" spans="1:5">
      <c r="A33" s="54" t="s">
        <v>79</v>
      </c>
      <c r="B33" s="55">
        <v>24299</v>
      </c>
      <c r="C33" s="55">
        <v>12171</v>
      </c>
      <c r="D33" s="55">
        <v>899</v>
      </c>
      <c r="E33" s="56" t="s">
        <v>80</v>
      </c>
    </row>
    <row r="34" spans="1:5">
      <c r="A34" s="63" t="s">
        <v>81</v>
      </c>
      <c r="B34" s="55">
        <v>4185</v>
      </c>
      <c r="C34" s="55">
        <v>2135</v>
      </c>
      <c r="D34" s="55">
        <v>101</v>
      </c>
      <c r="E34" s="56" t="s">
        <v>1535</v>
      </c>
    </row>
    <row r="35" spans="1:5">
      <c r="A35" s="54" t="s">
        <v>82</v>
      </c>
      <c r="B35" s="55">
        <v>7993</v>
      </c>
      <c r="C35" s="55">
        <v>3919</v>
      </c>
      <c r="D35" s="55">
        <v>491</v>
      </c>
      <c r="E35" s="56" t="s">
        <v>83</v>
      </c>
    </row>
    <row r="36" spans="1:5">
      <c r="A36" s="54" t="s">
        <v>84</v>
      </c>
      <c r="B36" s="55">
        <v>13477</v>
      </c>
      <c r="C36" s="55">
        <v>6667</v>
      </c>
      <c r="D36" s="55">
        <v>121</v>
      </c>
      <c r="E36" s="56" t="s">
        <v>85</v>
      </c>
    </row>
    <row r="37" spans="1:5">
      <c r="A37" s="54" t="s">
        <v>86</v>
      </c>
      <c r="B37" s="55">
        <v>11580</v>
      </c>
      <c r="C37" s="55">
        <v>5602</v>
      </c>
      <c r="D37" s="55">
        <v>222</v>
      </c>
      <c r="E37" s="56" t="s">
        <v>87</v>
      </c>
    </row>
    <row r="38" spans="1:5">
      <c r="A38" s="54" t="s">
        <v>88</v>
      </c>
      <c r="B38" s="55">
        <v>6971</v>
      </c>
      <c r="C38" s="55">
        <v>3448</v>
      </c>
      <c r="D38" s="55">
        <v>379</v>
      </c>
      <c r="E38" s="56" t="s">
        <v>89</v>
      </c>
    </row>
    <row r="39" spans="1:5">
      <c r="A39" s="64" t="s">
        <v>90</v>
      </c>
      <c r="B39" s="52">
        <f>SUM(B40:B46)</f>
        <v>113318</v>
      </c>
      <c r="C39" s="52">
        <f>SUM(C40:C46)</f>
        <v>56437</v>
      </c>
      <c r="D39" s="52">
        <f>SUM(D40:D46)</f>
        <v>6074</v>
      </c>
      <c r="E39" s="53" t="s">
        <v>91</v>
      </c>
    </row>
    <row r="40" spans="1:5">
      <c r="A40" s="62" t="s">
        <v>92</v>
      </c>
      <c r="B40" s="55">
        <v>27910</v>
      </c>
      <c r="C40" s="55">
        <v>14047</v>
      </c>
      <c r="D40" s="55">
        <v>1137</v>
      </c>
      <c r="E40" s="61" t="s">
        <v>93</v>
      </c>
    </row>
    <row r="41" spans="1:5">
      <c r="A41" s="62" t="s">
        <v>94</v>
      </c>
      <c r="B41" s="55">
        <v>12131</v>
      </c>
      <c r="C41" s="55">
        <v>5972</v>
      </c>
      <c r="D41" s="55">
        <v>708</v>
      </c>
      <c r="E41" s="56" t="s">
        <v>95</v>
      </c>
    </row>
    <row r="42" spans="1:5">
      <c r="A42" s="62" t="s">
        <v>96</v>
      </c>
      <c r="B42" s="55">
        <v>11848</v>
      </c>
      <c r="C42" s="55">
        <v>5823</v>
      </c>
      <c r="D42" s="55">
        <v>1024</v>
      </c>
      <c r="E42" s="56" t="s">
        <v>97</v>
      </c>
    </row>
    <row r="43" spans="1:5">
      <c r="A43" s="62" t="s">
        <v>98</v>
      </c>
      <c r="B43" s="55">
        <v>19915</v>
      </c>
      <c r="C43" s="55">
        <v>9985</v>
      </c>
      <c r="D43" s="55">
        <v>1226</v>
      </c>
      <c r="E43" s="56" t="s">
        <v>99</v>
      </c>
    </row>
    <row r="44" spans="1:5">
      <c r="A44" s="62" t="s">
        <v>100</v>
      </c>
      <c r="B44" s="55">
        <v>15720</v>
      </c>
      <c r="C44" s="55">
        <v>7855</v>
      </c>
      <c r="D44" s="55">
        <v>777</v>
      </c>
      <c r="E44" s="61" t="s">
        <v>101</v>
      </c>
    </row>
    <row r="45" spans="1:5">
      <c r="A45" s="62" t="s">
        <v>102</v>
      </c>
      <c r="B45" s="55">
        <v>9975</v>
      </c>
      <c r="C45" s="55">
        <v>4931</v>
      </c>
      <c r="D45" s="55">
        <v>390</v>
      </c>
      <c r="E45" s="61" t="s">
        <v>103</v>
      </c>
    </row>
    <row r="46" spans="1:5">
      <c r="A46" s="62" t="s">
        <v>104</v>
      </c>
      <c r="B46" s="55">
        <v>15819</v>
      </c>
      <c r="C46" s="55">
        <v>7824</v>
      </c>
      <c r="D46" s="55">
        <v>812</v>
      </c>
      <c r="E46" s="56" t="s">
        <v>105</v>
      </c>
    </row>
    <row r="47" spans="1:5">
      <c r="A47" s="65" t="s">
        <v>106</v>
      </c>
      <c r="B47" s="52">
        <f>SUM(B48:B52)</f>
        <v>52505</v>
      </c>
      <c r="C47" s="52">
        <f>SUM(C48:C52)</f>
        <v>25874</v>
      </c>
      <c r="D47" s="52">
        <f>SUM(D48:D52)</f>
        <v>2616</v>
      </c>
      <c r="E47" s="53" t="s">
        <v>107</v>
      </c>
    </row>
    <row r="48" spans="1:5">
      <c r="A48" s="66" t="s">
        <v>108</v>
      </c>
      <c r="B48" s="55">
        <v>12038</v>
      </c>
      <c r="C48" s="55">
        <v>5939</v>
      </c>
      <c r="D48" s="55">
        <v>583</v>
      </c>
      <c r="E48" s="56" t="s">
        <v>109</v>
      </c>
    </row>
    <row r="49" spans="1:10">
      <c r="A49" s="62" t="s">
        <v>110</v>
      </c>
      <c r="B49" s="55">
        <v>11228</v>
      </c>
      <c r="C49" s="55">
        <v>5620</v>
      </c>
      <c r="D49" s="55">
        <v>606</v>
      </c>
      <c r="E49" s="56" t="s">
        <v>111</v>
      </c>
      <c r="H49" s="1749"/>
      <c r="I49" s="1749"/>
      <c r="J49" s="1749"/>
    </row>
    <row r="50" spans="1:10">
      <c r="A50" s="62" t="s">
        <v>112</v>
      </c>
      <c r="B50" s="55">
        <v>10702</v>
      </c>
      <c r="C50" s="55">
        <v>5198</v>
      </c>
      <c r="D50" s="55">
        <v>386</v>
      </c>
      <c r="E50" s="56" t="s">
        <v>113</v>
      </c>
    </row>
    <row r="51" spans="1:10">
      <c r="A51" s="62" t="s">
        <v>114</v>
      </c>
      <c r="B51" s="55">
        <v>7205</v>
      </c>
      <c r="C51" s="55">
        <v>3551</v>
      </c>
      <c r="D51" s="55">
        <v>388</v>
      </c>
      <c r="E51" s="56" t="s">
        <v>115</v>
      </c>
    </row>
    <row r="52" spans="1:10">
      <c r="A52" s="62" t="s">
        <v>116</v>
      </c>
      <c r="B52" s="55">
        <v>11332</v>
      </c>
      <c r="C52" s="55">
        <v>5566</v>
      </c>
      <c r="D52" s="55">
        <v>653</v>
      </c>
      <c r="E52" s="61" t="s">
        <v>117</v>
      </c>
    </row>
    <row r="53" spans="1:10">
      <c r="B53" s="125"/>
    </row>
    <row r="55" spans="1:10" ht="22.5">
      <c r="A55" s="126" t="s">
        <v>0</v>
      </c>
      <c r="B55" s="127"/>
      <c r="C55" s="127"/>
      <c r="D55" s="127"/>
      <c r="E55" s="128" t="s">
        <v>1</v>
      </c>
    </row>
    <row r="56" spans="1:10">
      <c r="A56" s="127"/>
      <c r="B56" s="127"/>
      <c r="C56" s="127"/>
      <c r="D56" s="127"/>
      <c r="E56" s="129"/>
    </row>
    <row r="57" spans="1:10" ht="20.25">
      <c r="A57" s="130" t="s">
        <v>208</v>
      </c>
      <c r="B57" s="131"/>
      <c r="C57" s="132"/>
      <c r="D57" s="2478" t="s">
        <v>217</v>
      </c>
      <c r="E57" s="2478"/>
    </row>
    <row r="58" spans="1:10" ht="20.25">
      <c r="A58" s="133" t="s">
        <v>218</v>
      </c>
      <c r="B58" s="131"/>
      <c r="C58" s="131"/>
      <c r="D58" s="131"/>
      <c r="E58" s="134" t="s">
        <v>211</v>
      </c>
    </row>
    <row r="59" spans="1:10" ht="20.25">
      <c r="A59" s="133" t="s">
        <v>219</v>
      </c>
      <c r="B59" s="127"/>
      <c r="C59" s="127"/>
      <c r="D59" s="127"/>
      <c r="E59" s="135" t="s">
        <v>2359</v>
      </c>
    </row>
    <row r="60" spans="1:10" ht="18.75">
      <c r="A60" s="130"/>
      <c r="B60" s="127"/>
      <c r="C60" s="127"/>
      <c r="D60" s="127"/>
      <c r="E60" s="127"/>
    </row>
    <row r="61" spans="1:10">
      <c r="A61" s="1750" t="s">
        <v>2357</v>
      </c>
      <c r="B61" s="2479" t="s">
        <v>214</v>
      </c>
      <c r="C61" s="2479"/>
      <c r="D61" s="2477" t="s">
        <v>30</v>
      </c>
      <c r="E61" s="1659" t="s">
        <v>2356</v>
      </c>
    </row>
    <row r="62" spans="1:10" ht="15.75">
      <c r="A62" s="136"/>
      <c r="B62" s="137" t="s">
        <v>15</v>
      </c>
      <c r="C62" s="137" t="s">
        <v>31</v>
      </c>
      <c r="D62" s="2477"/>
      <c r="E62" s="138"/>
    </row>
    <row r="63" spans="1:10">
      <c r="A63" s="81"/>
      <c r="B63" s="139" t="s">
        <v>215</v>
      </c>
      <c r="C63" s="139" t="s">
        <v>216</v>
      </c>
      <c r="D63" s="140" t="s">
        <v>32</v>
      </c>
      <c r="E63" s="83"/>
    </row>
    <row r="64" spans="1:10">
      <c r="A64" s="141"/>
      <c r="B64" s="142"/>
      <c r="C64" s="142"/>
      <c r="D64" s="142"/>
      <c r="E64" s="141"/>
    </row>
    <row r="65" spans="1:5">
      <c r="A65" s="85" t="s">
        <v>120</v>
      </c>
      <c r="B65" s="52">
        <f>SUM(B66:B74)</f>
        <v>163623</v>
      </c>
      <c r="C65" s="52">
        <f>SUM(C66:C74)</f>
        <v>81006</v>
      </c>
      <c r="D65" s="52">
        <f>SUM(D66:D74)</f>
        <v>9374</v>
      </c>
      <c r="E65" s="96" t="s">
        <v>121</v>
      </c>
    </row>
    <row r="66" spans="1:5">
      <c r="A66" s="89" t="s">
        <v>122</v>
      </c>
      <c r="B66" s="55">
        <v>6511</v>
      </c>
      <c r="C66" s="55">
        <v>3282</v>
      </c>
      <c r="D66" s="55">
        <v>313</v>
      </c>
      <c r="E66" s="90" t="s">
        <v>123</v>
      </c>
    </row>
    <row r="67" spans="1:5">
      <c r="A67" s="89" t="s">
        <v>124</v>
      </c>
      <c r="B67" s="55">
        <v>17862</v>
      </c>
      <c r="C67" s="55">
        <v>8888</v>
      </c>
      <c r="D67" s="55">
        <v>996</v>
      </c>
      <c r="E67" s="90" t="s">
        <v>125</v>
      </c>
    </row>
    <row r="68" spans="1:5">
      <c r="A68" s="91" t="s">
        <v>220</v>
      </c>
      <c r="B68" s="92">
        <v>59905</v>
      </c>
      <c r="C68" s="92">
        <v>29651</v>
      </c>
      <c r="D68" s="92">
        <v>4383</v>
      </c>
      <c r="E68" s="90" t="s">
        <v>127</v>
      </c>
    </row>
    <row r="69" spans="1:5">
      <c r="A69" s="89" t="s">
        <v>128</v>
      </c>
      <c r="B69" s="55">
        <v>23386</v>
      </c>
      <c r="C69" s="55">
        <v>11498</v>
      </c>
      <c r="D69" s="55">
        <v>1364</v>
      </c>
      <c r="E69" s="90" t="s">
        <v>129</v>
      </c>
    </row>
    <row r="70" spans="1:5">
      <c r="A70" s="89" t="s">
        <v>130</v>
      </c>
      <c r="B70" s="55">
        <v>9349</v>
      </c>
      <c r="C70" s="55">
        <v>4582</v>
      </c>
      <c r="D70" s="55">
        <v>226</v>
      </c>
      <c r="E70" s="90" t="s">
        <v>131</v>
      </c>
    </row>
    <row r="71" spans="1:5">
      <c r="A71" s="89" t="s">
        <v>132</v>
      </c>
      <c r="B71" s="55">
        <v>9481</v>
      </c>
      <c r="C71" s="55">
        <v>4680</v>
      </c>
      <c r="D71" s="55">
        <v>593</v>
      </c>
      <c r="E71" s="90" t="s">
        <v>133</v>
      </c>
    </row>
    <row r="72" spans="1:5">
      <c r="A72" s="89" t="s">
        <v>134</v>
      </c>
      <c r="B72" s="55">
        <v>10375</v>
      </c>
      <c r="C72" s="55">
        <v>5159</v>
      </c>
      <c r="D72" s="55">
        <v>301</v>
      </c>
      <c r="E72" s="90" t="s">
        <v>135</v>
      </c>
    </row>
    <row r="73" spans="1:5">
      <c r="A73" s="89" t="s">
        <v>136</v>
      </c>
      <c r="B73" s="55">
        <v>15849</v>
      </c>
      <c r="C73" s="55">
        <v>7862</v>
      </c>
      <c r="D73" s="55">
        <v>729</v>
      </c>
      <c r="E73" s="90" t="s">
        <v>137</v>
      </c>
    </row>
    <row r="74" spans="1:5">
      <c r="A74" s="89" t="s">
        <v>138</v>
      </c>
      <c r="B74" s="55">
        <v>10905</v>
      </c>
      <c r="C74" s="55">
        <v>5404</v>
      </c>
      <c r="D74" s="55">
        <v>469</v>
      </c>
      <c r="E74" s="90" t="s">
        <v>139</v>
      </c>
    </row>
    <row r="75" spans="1:5">
      <c r="A75" s="93" t="s">
        <v>140</v>
      </c>
      <c r="B75" s="52">
        <f>SUM(B76:B83)</f>
        <v>109024</v>
      </c>
      <c r="C75" s="52">
        <f>SUM(C76:C83)</f>
        <v>53915</v>
      </c>
      <c r="D75" s="52">
        <f>SUM(D76:D83)</f>
        <v>7162</v>
      </c>
      <c r="E75" s="94" t="s">
        <v>141</v>
      </c>
    </row>
    <row r="76" spans="1:5">
      <c r="A76" s="89" t="s">
        <v>142</v>
      </c>
      <c r="B76" s="55">
        <v>14889</v>
      </c>
      <c r="C76" s="55">
        <v>7314</v>
      </c>
      <c r="D76" s="55">
        <v>899</v>
      </c>
      <c r="E76" s="90" t="s">
        <v>143</v>
      </c>
    </row>
    <row r="77" spans="1:5">
      <c r="A77" s="89" t="s">
        <v>144</v>
      </c>
      <c r="B77" s="55">
        <v>10951</v>
      </c>
      <c r="C77" s="55">
        <v>5264</v>
      </c>
      <c r="D77" s="55">
        <v>686</v>
      </c>
      <c r="E77" s="90" t="s">
        <v>145</v>
      </c>
    </row>
    <row r="78" spans="1:5">
      <c r="A78" s="89" t="s">
        <v>146</v>
      </c>
      <c r="B78" s="55">
        <v>13874</v>
      </c>
      <c r="C78" s="55">
        <v>6887</v>
      </c>
      <c r="D78" s="55">
        <v>673</v>
      </c>
      <c r="E78" s="90" t="s">
        <v>147</v>
      </c>
    </row>
    <row r="79" spans="1:5">
      <c r="A79" s="89" t="s">
        <v>148</v>
      </c>
      <c r="B79" s="55">
        <v>11333</v>
      </c>
      <c r="C79" s="55">
        <v>5594</v>
      </c>
      <c r="D79" s="55">
        <v>919</v>
      </c>
      <c r="E79" s="90" t="s">
        <v>149</v>
      </c>
    </row>
    <row r="80" spans="1:5">
      <c r="A80" s="89" t="s">
        <v>150</v>
      </c>
      <c r="B80" s="55">
        <v>26050</v>
      </c>
      <c r="C80" s="55">
        <v>12929</v>
      </c>
      <c r="D80" s="55">
        <v>1759</v>
      </c>
      <c r="E80" s="90" t="s">
        <v>151</v>
      </c>
    </row>
    <row r="81" spans="1:5">
      <c r="A81" s="89" t="s">
        <v>152</v>
      </c>
      <c r="B81" s="55">
        <v>7831</v>
      </c>
      <c r="C81" s="55">
        <v>3908</v>
      </c>
      <c r="D81" s="55">
        <v>490</v>
      </c>
      <c r="E81" s="90" t="s">
        <v>153</v>
      </c>
    </row>
    <row r="82" spans="1:5">
      <c r="A82" s="89" t="s">
        <v>154</v>
      </c>
      <c r="B82" s="55">
        <v>16673</v>
      </c>
      <c r="C82" s="55">
        <v>8323</v>
      </c>
      <c r="D82" s="55">
        <v>1219</v>
      </c>
      <c r="E82" s="90" t="s">
        <v>1823</v>
      </c>
    </row>
    <row r="83" spans="1:5">
      <c r="A83" s="89" t="s">
        <v>155</v>
      </c>
      <c r="B83" s="55">
        <v>7423</v>
      </c>
      <c r="C83" s="55">
        <v>3696</v>
      </c>
      <c r="D83" s="55">
        <v>517</v>
      </c>
      <c r="E83" s="90" t="s">
        <v>156</v>
      </c>
    </row>
    <row r="84" spans="1:5">
      <c r="A84" s="95" t="s">
        <v>157</v>
      </c>
      <c r="B84" s="52">
        <f>SUM(B85:B89)</f>
        <v>50407</v>
      </c>
      <c r="C84" s="52">
        <f>SUM(C85:C89)</f>
        <v>25176</v>
      </c>
      <c r="D84" s="52">
        <f>SUM(D85:D89)</f>
        <v>3065</v>
      </c>
      <c r="E84" s="96" t="s">
        <v>158</v>
      </c>
    </row>
    <row r="85" spans="1:5">
      <c r="A85" s="89" t="s">
        <v>159</v>
      </c>
      <c r="B85" s="55">
        <v>10155</v>
      </c>
      <c r="C85" s="55">
        <v>5004</v>
      </c>
      <c r="D85" s="55">
        <v>538</v>
      </c>
      <c r="E85" s="90" t="s">
        <v>160</v>
      </c>
    </row>
    <row r="86" spans="1:5">
      <c r="A86" s="89" t="s">
        <v>161</v>
      </c>
      <c r="B86" s="55">
        <v>7884</v>
      </c>
      <c r="C86" s="55">
        <v>3990</v>
      </c>
      <c r="D86" s="55">
        <v>491</v>
      </c>
      <c r="E86" s="90" t="s">
        <v>162</v>
      </c>
    </row>
    <row r="87" spans="1:5">
      <c r="A87" s="89" t="s">
        <v>163</v>
      </c>
      <c r="B87" s="55">
        <v>9787</v>
      </c>
      <c r="C87" s="55">
        <v>4856</v>
      </c>
      <c r="D87" s="55">
        <v>641</v>
      </c>
      <c r="E87" s="90" t="s">
        <v>164</v>
      </c>
    </row>
    <row r="88" spans="1:5">
      <c r="A88" s="89" t="s">
        <v>165</v>
      </c>
      <c r="B88" s="55">
        <v>11543</v>
      </c>
      <c r="C88" s="55">
        <v>5760</v>
      </c>
      <c r="D88" s="55">
        <v>751</v>
      </c>
      <c r="E88" s="90" t="s">
        <v>166</v>
      </c>
    </row>
    <row r="89" spans="1:5">
      <c r="A89" s="89" t="s">
        <v>167</v>
      </c>
      <c r="B89" s="55">
        <v>11038</v>
      </c>
      <c r="C89" s="55">
        <v>5566</v>
      </c>
      <c r="D89" s="55">
        <v>644</v>
      </c>
      <c r="E89" s="90" t="s">
        <v>168</v>
      </c>
    </row>
    <row r="90" spans="1:5">
      <c r="A90" s="93" t="s">
        <v>169</v>
      </c>
      <c r="B90" s="52">
        <f>SUM(B91:B96)</f>
        <v>58060</v>
      </c>
      <c r="C90" s="52">
        <f>SUM(C91:C96)</f>
        <v>28776</v>
      </c>
      <c r="D90" s="52">
        <f>SUM(D91:D96)</f>
        <v>3204</v>
      </c>
      <c r="E90" s="94" t="s">
        <v>170</v>
      </c>
    </row>
    <row r="91" spans="1:5">
      <c r="A91" s="89" t="s">
        <v>171</v>
      </c>
      <c r="B91" s="55">
        <v>12840</v>
      </c>
      <c r="C91" s="55">
        <v>6347</v>
      </c>
      <c r="D91" s="55">
        <v>969</v>
      </c>
      <c r="E91" s="90" t="s">
        <v>172</v>
      </c>
    </row>
    <row r="92" spans="1:5">
      <c r="A92" s="89" t="s">
        <v>173</v>
      </c>
      <c r="B92" s="55">
        <v>8668</v>
      </c>
      <c r="C92" s="55">
        <v>4262</v>
      </c>
      <c r="D92" s="55">
        <v>349</v>
      </c>
      <c r="E92" s="90" t="s">
        <v>174</v>
      </c>
    </row>
    <row r="93" spans="1:5">
      <c r="A93" s="89" t="s">
        <v>175</v>
      </c>
      <c r="B93" s="55">
        <v>10979</v>
      </c>
      <c r="C93" s="55">
        <v>5516</v>
      </c>
      <c r="D93" s="55">
        <v>631</v>
      </c>
      <c r="E93" s="90" t="s">
        <v>176</v>
      </c>
    </row>
    <row r="94" spans="1:5">
      <c r="A94" s="89" t="s">
        <v>177</v>
      </c>
      <c r="B94" s="55">
        <v>16646</v>
      </c>
      <c r="C94" s="55">
        <v>8254</v>
      </c>
      <c r="D94" s="55">
        <v>688</v>
      </c>
      <c r="E94" s="90" t="s">
        <v>178</v>
      </c>
    </row>
    <row r="95" spans="1:5">
      <c r="A95" s="89" t="s">
        <v>179</v>
      </c>
      <c r="B95" s="55">
        <v>3658</v>
      </c>
      <c r="C95" s="55">
        <v>1818</v>
      </c>
      <c r="D95" s="55">
        <v>217</v>
      </c>
      <c r="E95" s="90" t="s">
        <v>180</v>
      </c>
    </row>
    <row r="96" spans="1:5">
      <c r="A96" s="89" t="s">
        <v>181</v>
      </c>
      <c r="B96" s="55">
        <v>5269</v>
      </c>
      <c r="C96" s="55">
        <v>2579</v>
      </c>
      <c r="D96" s="55">
        <v>350</v>
      </c>
      <c r="E96" s="90" t="s">
        <v>182</v>
      </c>
    </row>
    <row r="97" spans="1:5">
      <c r="A97" s="98" t="s">
        <v>183</v>
      </c>
      <c r="B97" s="52">
        <f>SUM(B98:B101)</f>
        <v>11229</v>
      </c>
      <c r="C97" s="52">
        <f>SUM(C98:C101)</f>
        <v>5516</v>
      </c>
      <c r="D97" s="52">
        <f>SUM(D98:D101)</f>
        <v>824</v>
      </c>
      <c r="E97" s="94" t="s">
        <v>184</v>
      </c>
    </row>
    <row r="98" spans="1:5">
      <c r="A98" s="89" t="s">
        <v>185</v>
      </c>
      <c r="B98" s="55">
        <v>1120</v>
      </c>
      <c r="C98" s="55">
        <v>538</v>
      </c>
      <c r="D98" s="55">
        <v>119</v>
      </c>
      <c r="E98" s="90" t="s">
        <v>186</v>
      </c>
    </row>
    <row r="99" spans="1:5">
      <c r="A99" s="89" t="s">
        <v>187</v>
      </c>
      <c r="B99" s="55">
        <v>5192</v>
      </c>
      <c r="C99" s="55">
        <v>2567</v>
      </c>
      <c r="D99" s="55">
        <v>346</v>
      </c>
      <c r="E99" s="90" t="s">
        <v>188</v>
      </c>
    </row>
    <row r="100" spans="1:5">
      <c r="A100" s="89" t="s">
        <v>189</v>
      </c>
      <c r="B100" s="55">
        <v>2697</v>
      </c>
      <c r="C100" s="55">
        <v>1310</v>
      </c>
      <c r="D100" s="55">
        <v>246</v>
      </c>
      <c r="E100" s="90" t="s">
        <v>190</v>
      </c>
    </row>
    <row r="101" spans="1:5">
      <c r="A101" s="89" t="s">
        <v>191</v>
      </c>
      <c r="B101" s="55">
        <v>2220</v>
      </c>
      <c r="C101" s="55">
        <v>1101</v>
      </c>
      <c r="D101" s="55">
        <v>113</v>
      </c>
      <c r="E101" s="90" t="s">
        <v>192</v>
      </c>
    </row>
    <row r="102" spans="1:5">
      <c r="A102" s="85" t="s">
        <v>193</v>
      </c>
      <c r="B102" s="52">
        <f>SUM(B103:B106)</f>
        <v>13150</v>
      </c>
      <c r="C102" s="52">
        <f>SUM(C103:C106)</f>
        <v>6574</v>
      </c>
      <c r="D102" s="52">
        <f>SUM(D103:D106)</f>
        <v>793</v>
      </c>
      <c r="E102" s="94" t="s">
        <v>194</v>
      </c>
    </row>
    <row r="103" spans="1:5">
      <c r="A103" s="89" t="s">
        <v>195</v>
      </c>
      <c r="B103" s="55">
        <v>2308</v>
      </c>
      <c r="C103" s="55">
        <v>1145</v>
      </c>
      <c r="D103" s="55">
        <v>106</v>
      </c>
      <c r="E103" s="90" t="s">
        <v>196</v>
      </c>
    </row>
    <row r="104" spans="1:5">
      <c r="A104" s="89" t="s">
        <v>197</v>
      </c>
      <c r="B104" s="55">
        <v>1781</v>
      </c>
      <c r="C104" s="55">
        <v>925</v>
      </c>
      <c r="D104" s="55">
        <v>105</v>
      </c>
      <c r="E104" s="90" t="s">
        <v>198</v>
      </c>
    </row>
    <row r="105" spans="1:5">
      <c r="A105" s="89" t="s">
        <v>2361</v>
      </c>
      <c r="B105" s="55">
        <v>8533</v>
      </c>
      <c r="C105" s="55">
        <v>4268</v>
      </c>
      <c r="D105" s="55">
        <v>546</v>
      </c>
      <c r="E105" s="90" t="s">
        <v>199</v>
      </c>
    </row>
    <row r="106" spans="1:5">
      <c r="A106" s="89" t="s">
        <v>200</v>
      </c>
      <c r="B106" s="55">
        <v>528</v>
      </c>
      <c r="C106" s="55">
        <v>236</v>
      </c>
      <c r="D106" s="55">
        <v>36</v>
      </c>
      <c r="E106" s="90" t="s">
        <v>201</v>
      </c>
    </row>
    <row r="107" spans="1:5">
      <c r="A107" s="98" t="s">
        <v>202</v>
      </c>
      <c r="B107" s="52">
        <f>SUM(B108:B109)</f>
        <v>6257</v>
      </c>
      <c r="C107" s="52">
        <f>SUM(C108:C109)</f>
        <v>3201</v>
      </c>
      <c r="D107" s="52">
        <f>SUM(D108:D109)</f>
        <v>261</v>
      </c>
      <c r="E107" s="94" t="s">
        <v>203</v>
      </c>
    </row>
    <row r="108" spans="1:5">
      <c r="A108" s="99" t="s">
        <v>204</v>
      </c>
      <c r="B108" s="55">
        <v>131</v>
      </c>
      <c r="C108" s="55">
        <v>62</v>
      </c>
      <c r="D108" s="55">
        <v>7</v>
      </c>
      <c r="E108" s="100" t="s">
        <v>205</v>
      </c>
    </row>
    <row r="109" spans="1:5">
      <c r="A109" s="101" t="s">
        <v>206</v>
      </c>
      <c r="B109" s="55">
        <v>6126</v>
      </c>
      <c r="C109" s="55">
        <v>3139</v>
      </c>
      <c r="D109" s="55">
        <v>254</v>
      </c>
      <c r="E109" s="100" t="s">
        <v>2358</v>
      </c>
    </row>
    <row r="110" spans="1:5">
      <c r="A110" s="143" t="s">
        <v>14</v>
      </c>
      <c r="B110" s="144">
        <f>B107+B102+B97+B90+B84+B75+B65+B47+B39+B29+B20+B11</f>
        <v>821414</v>
      </c>
      <c r="C110" s="144">
        <f t="shared" ref="C110:D110" si="0">C107+C102+C97+C90+C84+C75+C65+C47+C39+C29+C20+C11</f>
        <v>406780</v>
      </c>
      <c r="D110" s="144">
        <f t="shared" si="0"/>
        <v>41768</v>
      </c>
      <c r="E110" s="104" t="s">
        <v>15</v>
      </c>
    </row>
    <row r="111" spans="1:5">
      <c r="A111" s="99" t="s">
        <v>221</v>
      </c>
      <c r="B111" s="55">
        <v>5007</v>
      </c>
      <c r="C111" s="55">
        <v>2448</v>
      </c>
      <c r="D111" s="55">
        <v>0</v>
      </c>
      <c r="E111" s="100" t="s">
        <v>222</v>
      </c>
    </row>
    <row r="112" spans="1:5">
      <c r="A112" s="143" t="s">
        <v>223</v>
      </c>
      <c r="B112" s="145">
        <f>B110+B111</f>
        <v>826421</v>
      </c>
      <c r="C112" s="145">
        <f>C110+C111</f>
        <v>409228</v>
      </c>
      <c r="D112" s="145">
        <f>D110+D111</f>
        <v>41768</v>
      </c>
      <c r="E112" s="104" t="s">
        <v>224</v>
      </c>
    </row>
    <row r="113" spans="1:5">
      <c r="A113" s="146"/>
      <c r="B113" s="147"/>
      <c r="C113" s="147"/>
      <c r="D113" s="147"/>
      <c r="E113" s="141"/>
    </row>
    <row r="114" spans="1:5">
      <c r="A114" s="32" t="s">
        <v>225</v>
      </c>
      <c r="B114" s="127"/>
      <c r="C114" s="127"/>
      <c r="D114" s="127"/>
      <c r="E114" s="11" t="s">
        <v>226</v>
      </c>
    </row>
    <row r="115" spans="1:5">
      <c r="A115" s="32" t="s">
        <v>1828</v>
      </c>
      <c r="B115" s="32"/>
      <c r="C115" s="32"/>
      <c r="D115" s="2"/>
      <c r="E115" s="33" t="s">
        <v>1827</v>
      </c>
    </row>
  </sheetData>
  <mergeCells count="6">
    <mergeCell ref="D3:E3"/>
    <mergeCell ref="B7:C7"/>
    <mergeCell ref="D7:D8"/>
    <mergeCell ref="D57:E57"/>
    <mergeCell ref="B61:C61"/>
    <mergeCell ref="D61:D62"/>
  </mergeCells>
  <pageMargins left="0.7" right="0.7" top="0.75" bottom="0.75" header="0.3" footer="0.3"/>
  <pageSetup paperSize="9" scale="75" orientation="portrait" r:id="rId1"/>
  <rowBreaks count="1" manualBreakCount="1">
    <brk id="54" max="16383" man="1"/>
  </rowBreaks>
</worksheet>
</file>

<file path=xl/worksheets/sheet50.xml><?xml version="1.0" encoding="utf-8"?>
<worksheet xmlns="http://schemas.openxmlformats.org/spreadsheetml/2006/main" xmlns:r="http://schemas.openxmlformats.org/officeDocument/2006/relationships">
  <sheetPr>
    <tabColor theme="9" tint="0.39997558519241921"/>
  </sheetPr>
  <dimension ref="A1:F86"/>
  <sheetViews>
    <sheetView showGridLines="0" view="pageLayout" zoomScale="70" zoomScalePageLayoutView="70" workbookViewId="0">
      <selection activeCell="D23" sqref="D23"/>
    </sheetView>
  </sheetViews>
  <sheetFormatPr baseColWidth="10" defaultRowHeight="12.75"/>
  <cols>
    <col min="1" max="1" width="35.85546875" style="1173" customWidth="1"/>
    <col min="2" max="2" width="11.28515625" style="1173" customWidth="1"/>
    <col min="3" max="3" width="12.28515625" style="1173" customWidth="1"/>
    <col min="4" max="4" width="13.85546875" style="1173" customWidth="1"/>
    <col min="5" max="5" width="32.7109375" style="1173" customWidth="1"/>
    <col min="6" max="6" width="2.85546875" style="1173" hidden="1" customWidth="1"/>
    <col min="7" max="239" width="11.42578125" style="1173"/>
    <col min="240" max="240" width="35.85546875" style="1173" customWidth="1"/>
    <col min="241" max="241" width="18.7109375" style="1173" customWidth="1"/>
    <col min="242" max="242" width="19.42578125" style="1173" customWidth="1"/>
    <col min="243" max="243" width="32.7109375" style="1173" customWidth="1"/>
    <col min="244" max="244" width="0" style="1173" hidden="1" customWidth="1"/>
    <col min="245" max="245" width="31.140625" style="1173" customWidth="1"/>
    <col min="246" max="495" width="11.42578125" style="1173"/>
    <col min="496" max="496" width="35.85546875" style="1173" customWidth="1"/>
    <col min="497" max="497" width="18.7109375" style="1173" customWidth="1"/>
    <col min="498" max="498" width="19.42578125" style="1173" customWidth="1"/>
    <col min="499" max="499" width="32.7109375" style="1173" customWidth="1"/>
    <col min="500" max="500" width="0" style="1173" hidden="1" customWidth="1"/>
    <col min="501" max="501" width="31.140625" style="1173" customWidth="1"/>
    <col min="502" max="751" width="11.42578125" style="1173"/>
    <col min="752" max="752" width="35.85546875" style="1173" customWidth="1"/>
    <col min="753" max="753" width="18.7109375" style="1173" customWidth="1"/>
    <col min="754" max="754" width="19.42578125" style="1173" customWidth="1"/>
    <col min="755" max="755" width="32.7109375" style="1173" customWidth="1"/>
    <col min="756" max="756" width="0" style="1173" hidden="1" customWidth="1"/>
    <col min="757" max="757" width="31.140625" style="1173" customWidth="1"/>
    <col min="758" max="1007" width="11.42578125" style="1173"/>
    <col min="1008" max="1008" width="35.85546875" style="1173" customWidth="1"/>
    <col min="1009" max="1009" width="18.7109375" style="1173" customWidth="1"/>
    <col min="1010" max="1010" width="19.42578125" style="1173" customWidth="1"/>
    <col min="1011" max="1011" width="32.7109375" style="1173" customWidth="1"/>
    <col min="1012" max="1012" width="0" style="1173" hidden="1" customWidth="1"/>
    <col min="1013" max="1013" width="31.140625" style="1173" customWidth="1"/>
    <col min="1014" max="1263" width="11.42578125" style="1173"/>
    <col min="1264" max="1264" width="35.85546875" style="1173" customWidth="1"/>
    <col min="1265" max="1265" width="18.7109375" style="1173" customWidth="1"/>
    <col min="1266" max="1266" width="19.42578125" style="1173" customWidth="1"/>
    <col min="1267" max="1267" width="32.7109375" style="1173" customWidth="1"/>
    <col min="1268" max="1268" width="0" style="1173" hidden="1" customWidth="1"/>
    <col min="1269" max="1269" width="31.140625" style="1173" customWidth="1"/>
    <col min="1270" max="1519" width="11.42578125" style="1173"/>
    <col min="1520" max="1520" width="35.85546875" style="1173" customWidth="1"/>
    <col min="1521" max="1521" width="18.7109375" style="1173" customWidth="1"/>
    <col min="1522" max="1522" width="19.42578125" style="1173" customWidth="1"/>
    <col min="1523" max="1523" width="32.7109375" style="1173" customWidth="1"/>
    <col min="1524" max="1524" width="0" style="1173" hidden="1" customWidth="1"/>
    <col min="1525" max="1525" width="31.140625" style="1173" customWidth="1"/>
    <col min="1526" max="1775" width="11.42578125" style="1173"/>
    <col min="1776" max="1776" width="35.85546875" style="1173" customWidth="1"/>
    <col min="1777" max="1777" width="18.7109375" style="1173" customWidth="1"/>
    <col min="1778" max="1778" width="19.42578125" style="1173" customWidth="1"/>
    <col min="1779" max="1779" width="32.7109375" style="1173" customWidth="1"/>
    <col min="1780" max="1780" width="0" style="1173" hidden="1" customWidth="1"/>
    <col min="1781" max="1781" width="31.140625" style="1173" customWidth="1"/>
    <col min="1782" max="2031" width="11.42578125" style="1173"/>
    <col min="2032" max="2032" width="35.85546875" style="1173" customWidth="1"/>
    <col min="2033" max="2033" width="18.7109375" style="1173" customWidth="1"/>
    <col min="2034" max="2034" width="19.42578125" style="1173" customWidth="1"/>
    <col min="2035" max="2035" width="32.7109375" style="1173" customWidth="1"/>
    <col min="2036" max="2036" width="0" style="1173" hidden="1" customWidth="1"/>
    <col min="2037" max="2037" width="31.140625" style="1173" customWidth="1"/>
    <col min="2038" max="2287" width="11.42578125" style="1173"/>
    <col min="2288" max="2288" width="35.85546875" style="1173" customWidth="1"/>
    <col min="2289" max="2289" width="18.7109375" style="1173" customWidth="1"/>
    <col min="2290" max="2290" width="19.42578125" style="1173" customWidth="1"/>
    <col min="2291" max="2291" width="32.7109375" style="1173" customWidth="1"/>
    <col min="2292" max="2292" width="0" style="1173" hidden="1" customWidth="1"/>
    <col min="2293" max="2293" width="31.140625" style="1173" customWidth="1"/>
    <col min="2294" max="2543" width="11.42578125" style="1173"/>
    <col min="2544" max="2544" width="35.85546875" style="1173" customWidth="1"/>
    <col min="2545" max="2545" width="18.7109375" style="1173" customWidth="1"/>
    <col min="2546" max="2546" width="19.42578125" style="1173" customWidth="1"/>
    <col min="2547" max="2547" width="32.7109375" style="1173" customWidth="1"/>
    <col min="2548" max="2548" width="0" style="1173" hidden="1" customWidth="1"/>
    <col min="2549" max="2549" width="31.140625" style="1173" customWidth="1"/>
    <col min="2550" max="2799" width="11.42578125" style="1173"/>
    <col min="2800" max="2800" width="35.85546875" style="1173" customWidth="1"/>
    <col min="2801" max="2801" width="18.7109375" style="1173" customWidth="1"/>
    <col min="2802" max="2802" width="19.42578125" style="1173" customWidth="1"/>
    <col min="2803" max="2803" width="32.7109375" style="1173" customWidth="1"/>
    <col min="2804" max="2804" width="0" style="1173" hidden="1" customWidth="1"/>
    <col min="2805" max="2805" width="31.140625" style="1173" customWidth="1"/>
    <col min="2806" max="3055" width="11.42578125" style="1173"/>
    <col min="3056" max="3056" width="35.85546875" style="1173" customWidth="1"/>
    <col min="3057" max="3057" width="18.7109375" style="1173" customWidth="1"/>
    <col min="3058" max="3058" width="19.42578125" style="1173" customWidth="1"/>
    <col min="3059" max="3059" width="32.7109375" style="1173" customWidth="1"/>
    <col min="3060" max="3060" width="0" style="1173" hidden="1" customWidth="1"/>
    <col min="3061" max="3061" width="31.140625" style="1173" customWidth="1"/>
    <col min="3062" max="3311" width="11.42578125" style="1173"/>
    <col min="3312" max="3312" width="35.85546875" style="1173" customWidth="1"/>
    <col min="3313" max="3313" width="18.7109375" style="1173" customWidth="1"/>
    <col min="3314" max="3314" width="19.42578125" style="1173" customWidth="1"/>
    <col min="3315" max="3315" width="32.7109375" style="1173" customWidth="1"/>
    <col min="3316" max="3316" width="0" style="1173" hidden="1" customWidth="1"/>
    <col min="3317" max="3317" width="31.140625" style="1173" customWidth="1"/>
    <col min="3318" max="3567" width="11.42578125" style="1173"/>
    <col min="3568" max="3568" width="35.85546875" style="1173" customWidth="1"/>
    <col min="3569" max="3569" width="18.7109375" style="1173" customWidth="1"/>
    <col min="3570" max="3570" width="19.42578125" style="1173" customWidth="1"/>
    <col min="3571" max="3571" width="32.7109375" style="1173" customWidth="1"/>
    <col min="3572" max="3572" width="0" style="1173" hidden="1" customWidth="1"/>
    <col min="3573" max="3573" width="31.140625" style="1173" customWidth="1"/>
    <col min="3574" max="3823" width="11.42578125" style="1173"/>
    <col min="3824" max="3824" width="35.85546875" style="1173" customWidth="1"/>
    <col min="3825" max="3825" width="18.7109375" style="1173" customWidth="1"/>
    <col min="3826" max="3826" width="19.42578125" style="1173" customWidth="1"/>
    <col min="3827" max="3827" width="32.7109375" style="1173" customWidth="1"/>
    <col min="3828" max="3828" width="0" style="1173" hidden="1" customWidth="1"/>
    <col min="3829" max="3829" width="31.140625" style="1173" customWidth="1"/>
    <col min="3830" max="4079" width="11.42578125" style="1173"/>
    <col min="4080" max="4080" width="35.85546875" style="1173" customWidth="1"/>
    <col min="4081" max="4081" width="18.7109375" style="1173" customWidth="1"/>
    <col min="4082" max="4082" width="19.42578125" style="1173" customWidth="1"/>
    <col min="4083" max="4083" width="32.7109375" style="1173" customWidth="1"/>
    <col min="4084" max="4084" width="0" style="1173" hidden="1" customWidth="1"/>
    <col min="4085" max="4085" width="31.140625" style="1173" customWidth="1"/>
    <col min="4086" max="4335" width="11.42578125" style="1173"/>
    <col min="4336" max="4336" width="35.85546875" style="1173" customWidth="1"/>
    <col min="4337" max="4337" width="18.7109375" style="1173" customWidth="1"/>
    <col min="4338" max="4338" width="19.42578125" style="1173" customWidth="1"/>
    <col min="4339" max="4339" width="32.7109375" style="1173" customWidth="1"/>
    <col min="4340" max="4340" width="0" style="1173" hidden="1" customWidth="1"/>
    <col min="4341" max="4341" width="31.140625" style="1173" customWidth="1"/>
    <col min="4342" max="4591" width="11.42578125" style="1173"/>
    <col min="4592" max="4592" width="35.85546875" style="1173" customWidth="1"/>
    <col min="4593" max="4593" width="18.7109375" style="1173" customWidth="1"/>
    <col min="4594" max="4594" width="19.42578125" style="1173" customWidth="1"/>
    <col min="4595" max="4595" width="32.7109375" style="1173" customWidth="1"/>
    <col min="4596" max="4596" width="0" style="1173" hidden="1" customWidth="1"/>
    <col min="4597" max="4597" width="31.140625" style="1173" customWidth="1"/>
    <col min="4598" max="4847" width="11.42578125" style="1173"/>
    <col min="4848" max="4848" width="35.85546875" style="1173" customWidth="1"/>
    <col min="4849" max="4849" width="18.7109375" style="1173" customWidth="1"/>
    <col min="4850" max="4850" width="19.42578125" style="1173" customWidth="1"/>
    <col min="4851" max="4851" width="32.7109375" style="1173" customWidth="1"/>
    <col min="4852" max="4852" width="0" style="1173" hidden="1" customWidth="1"/>
    <col min="4853" max="4853" width="31.140625" style="1173" customWidth="1"/>
    <col min="4854" max="5103" width="11.42578125" style="1173"/>
    <col min="5104" max="5104" width="35.85546875" style="1173" customWidth="1"/>
    <col min="5105" max="5105" width="18.7109375" style="1173" customWidth="1"/>
    <col min="5106" max="5106" width="19.42578125" style="1173" customWidth="1"/>
    <col min="5107" max="5107" width="32.7109375" style="1173" customWidth="1"/>
    <col min="5108" max="5108" width="0" style="1173" hidden="1" customWidth="1"/>
    <col min="5109" max="5109" width="31.140625" style="1173" customWidth="1"/>
    <col min="5110" max="5359" width="11.42578125" style="1173"/>
    <col min="5360" max="5360" width="35.85546875" style="1173" customWidth="1"/>
    <col min="5361" max="5361" width="18.7109375" style="1173" customWidth="1"/>
    <col min="5362" max="5362" width="19.42578125" style="1173" customWidth="1"/>
    <col min="5363" max="5363" width="32.7109375" style="1173" customWidth="1"/>
    <col min="5364" max="5364" width="0" style="1173" hidden="1" customWidth="1"/>
    <col min="5365" max="5365" width="31.140625" style="1173" customWidth="1"/>
    <col min="5366" max="5615" width="11.42578125" style="1173"/>
    <col min="5616" max="5616" width="35.85546875" style="1173" customWidth="1"/>
    <col min="5617" max="5617" width="18.7109375" style="1173" customWidth="1"/>
    <col min="5618" max="5618" width="19.42578125" style="1173" customWidth="1"/>
    <col min="5619" max="5619" width="32.7109375" style="1173" customWidth="1"/>
    <col min="5620" max="5620" width="0" style="1173" hidden="1" customWidth="1"/>
    <col min="5621" max="5621" width="31.140625" style="1173" customWidth="1"/>
    <col min="5622" max="5871" width="11.42578125" style="1173"/>
    <col min="5872" max="5872" width="35.85546875" style="1173" customWidth="1"/>
    <col min="5873" max="5873" width="18.7109375" style="1173" customWidth="1"/>
    <col min="5874" max="5874" width="19.42578125" style="1173" customWidth="1"/>
    <col min="5875" max="5875" width="32.7109375" style="1173" customWidth="1"/>
    <col min="5876" max="5876" width="0" style="1173" hidden="1" customWidth="1"/>
    <col min="5877" max="5877" width="31.140625" style="1173" customWidth="1"/>
    <col min="5878" max="6127" width="11.42578125" style="1173"/>
    <col min="6128" max="6128" width="35.85546875" style="1173" customWidth="1"/>
    <col min="6129" max="6129" width="18.7109375" style="1173" customWidth="1"/>
    <col min="6130" max="6130" width="19.42578125" style="1173" customWidth="1"/>
    <col min="6131" max="6131" width="32.7109375" style="1173" customWidth="1"/>
    <col min="6132" max="6132" width="0" style="1173" hidden="1" customWidth="1"/>
    <col min="6133" max="6133" width="31.140625" style="1173" customWidth="1"/>
    <col min="6134" max="6383" width="11.42578125" style="1173"/>
    <col min="6384" max="6384" width="35.85546875" style="1173" customWidth="1"/>
    <col min="6385" max="6385" width="18.7109375" style="1173" customWidth="1"/>
    <col min="6386" max="6386" width="19.42578125" style="1173" customWidth="1"/>
    <col min="6387" max="6387" width="32.7109375" style="1173" customWidth="1"/>
    <col min="6388" max="6388" width="0" style="1173" hidden="1" customWidth="1"/>
    <col min="6389" max="6389" width="31.140625" style="1173" customWidth="1"/>
    <col min="6390" max="6639" width="11.42578125" style="1173"/>
    <col min="6640" max="6640" width="35.85546875" style="1173" customWidth="1"/>
    <col min="6641" max="6641" width="18.7109375" style="1173" customWidth="1"/>
    <col min="6642" max="6642" width="19.42578125" style="1173" customWidth="1"/>
    <col min="6643" max="6643" width="32.7109375" style="1173" customWidth="1"/>
    <col min="6644" max="6644" width="0" style="1173" hidden="1" customWidth="1"/>
    <col min="6645" max="6645" width="31.140625" style="1173" customWidth="1"/>
    <col min="6646" max="6895" width="11.42578125" style="1173"/>
    <col min="6896" max="6896" width="35.85546875" style="1173" customWidth="1"/>
    <col min="6897" max="6897" width="18.7109375" style="1173" customWidth="1"/>
    <col min="6898" max="6898" width="19.42578125" style="1173" customWidth="1"/>
    <col min="6899" max="6899" width="32.7109375" style="1173" customWidth="1"/>
    <col min="6900" max="6900" width="0" style="1173" hidden="1" customWidth="1"/>
    <col min="6901" max="6901" width="31.140625" style="1173" customWidth="1"/>
    <col min="6902" max="7151" width="11.42578125" style="1173"/>
    <col min="7152" max="7152" width="35.85546875" style="1173" customWidth="1"/>
    <col min="7153" max="7153" width="18.7109375" style="1173" customWidth="1"/>
    <col min="7154" max="7154" width="19.42578125" style="1173" customWidth="1"/>
    <col min="7155" max="7155" width="32.7109375" style="1173" customWidth="1"/>
    <col min="7156" max="7156" width="0" style="1173" hidden="1" customWidth="1"/>
    <col min="7157" max="7157" width="31.140625" style="1173" customWidth="1"/>
    <col min="7158" max="7407" width="11.42578125" style="1173"/>
    <col min="7408" max="7408" width="35.85546875" style="1173" customWidth="1"/>
    <col min="7409" max="7409" width="18.7109375" style="1173" customWidth="1"/>
    <col min="7410" max="7410" width="19.42578125" style="1173" customWidth="1"/>
    <col min="7411" max="7411" width="32.7109375" style="1173" customWidth="1"/>
    <col min="7412" max="7412" width="0" style="1173" hidden="1" customWidth="1"/>
    <col min="7413" max="7413" width="31.140625" style="1173" customWidth="1"/>
    <col min="7414" max="7663" width="11.42578125" style="1173"/>
    <col min="7664" max="7664" width="35.85546875" style="1173" customWidth="1"/>
    <col min="7665" max="7665" width="18.7109375" style="1173" customWidth="1"/>
    <col min="7666" max="7666" width="19.42578125" style="1173" customWidth="1"/>
    <col min="7667" max="7667" width="32.7109375" style="1173" customWidth="1"/>
    <col min="7668" max="7668" width="0" style="1173" hidden="1" customWidth="1"/>
    <col min="7669" max="7669" width="31.140625" style="1173" customWidth="1"/>
    <col min="7670" max="7919" width="11.42578125" style="1173"/>
    <col min="7920" max="7920" width="35.85546875" style="1173" customWidth="1"/>
    <col min="7921" max="7921" width="18.7109375" style="1173" customWidth="1"/>
    <col min="7922" max="7922" width="19.42578125" style="1173" customWidth="1"/>
    <col min="7923" max="7923" width="32.7109375" style="1173" customWidth="1"/>
    <col min="7924" max="7924" width="0" style="1173" hidden="1" customWidth="1"/>
    <col min="7925" max="7925" width="31.140625" style="1173" customWidth="1"/>
    <col min="7926" max="8175" width="11.42578125" style="1173"/>
    <col min="8176" max="8176" width="35.85546875" style="1173" customWidth="1"/>
    <col min="8177" max="8177" width="18.7109375" style="1173" customWidth="1"/>
    <col min="8178" max="8178" width="19.42578125" style="1173" customWidth="1"/>
    <col min="8179" max="8179" width="32.7109375" style="1173" customWidth="1"/>
    <col min="8180" max="8180" width="0" style="1173" hidden="1" customWidth="1"/>
    <col min="8181" max="8181" width="31.140625" style="1173" customWidth="1"/>
    <col min="8182" max="8431" width="11.42578125" style="1173"/>
    <col min="8432" max="8432" width="35.85546875" style="1173" customWidth="1"/>
    <col min="8433" max="8433" width="18.7109375" style="1173" customWidth="1"/>
    <col min="8434" max="8434" width="19.42578125" style="1173" customWidth="1"/>
    <col min="8435" max="8435" width="32.7109375" style="1173" customWidth="1"/>
    <col min="8436" max="8436" width="0" style="1173" hidden="1" customWidth="1"/>
    <col min="8437" max="8437" width="31.140625" style="1173" customWidth="1"/>
    <col min="8438" max="8687" width="11.42578125" style="1173"/>
    <col min="8688" max="8688" width="35.85546875" style="1173" customWidth="1"/>
    <col min="8689" max="8689" width="18.7109375" style="1173" customWidth="1"/>
    <col min="8690" max="8690" width="19.42578125" style="1173" customWidth="1"/>
    <col min="8691" max="8691" width="32.7109375" style="1173" customWidth="1"/>
    <col min="8692" max="8692" width="0" style="1173" hidden="1" customWidth="1"/>
    <col min="8693" max="8693" width="31.140625" style="1173" customWidth="1"/>
    <col min="8694" max="8943" width="11.42578125" style="1173"/>
    <col min="8944" max="8944" width="35.85546875" style="1173" customWidth="1"/>
    <col min="8945" max="8945" width="18.7109375" style="1173" customWidth="1"/>
    <col min="8946" max="8946" width="19.42578125" style="1173" customWidth="1"/>
    <col min="8947" max="8947" width="32.7109375" style="1173" customWidth="1"/>
    <col min="8948" max="8948" width="0" style="1173" hidden="1" customWidth="1"/>
    <col min="8949" max="8949" width="31.140625" style="1173" customWidth="1"/>
    <col min="8950" max="9199" width="11.42578125" style="1173"/>
    <col min="9200" max="9200" width="35.85546875" style="1173" customWidth="1"/>
    <col min="9201" max="9201" width="18.7109375" style="1173" customWidth="1"/>
    <col min="9202" max="9202" width="19.42578125" style="1173" customWidth="1"/>
    <col min="9203" max="9203" width="32.7109375" style="1173" customWidth="1"/>
    <col min="9204" max="9204" width="0" style="1173" hidden="1" customWidth="1"/>
    <col min="9205" max="9205" width="31.140625" style="1173" customWidth="1"/>
    <col min="9206" max="9455" width="11.42578125" style="1173"/>
    <col min="9456" max="9456" width="35.85546875" style="1173" customWidth="1"/>
    <col min="9457" max="9457" width="18.7109375" style="1173" customWidth="1"/>
    <col min="9458" max="9458" width="19.42578125" style="1173" customWidth="1"/>
    <col min="9459" max="9459" width="32.7109375" style="1173" customWidth="1"/>
    <col min="9460" max="9460" width="0" style="1173" hidden="1" customWidth="1"/>
    <col min="9461" max="9461" width="31.140625" style="1173" customWidth="1"/>
    <col min="9462" max="9711" width="11.42578125" style="1173"/>
    <col min="9712" max="9712" width="35.85546875" style="1173" customWidth="1"/>
    <col min="9713" max="9713" width="18.7109375" style="1173" customWidth="1"/>
    <col min="9714" max="9714" width="19.42578125" style="1173" customWidth="1"/>
    <col min="9715" max="9715" width="32.7109375" style="1173" customWidth="1"/>
    <col min="9716" max="9716" width="0" style="1173" hidden="1" customWidth="1"/>
    <col min="9717" max="9717" width="31.140625" style="1173" customWidth="1"/>
    <col min="9718" max="9967" width="11.42578125" style="1173"/>
    <col min="9968" max="9968" width="35.85546875" style="1173" customWidth="1"/>
    <col min="9969" max="9969" width="18.7109375" style="1173" customWidth="1"/>
    <col min="9970" max="9970" width="19.42578125" style="1173" customWidth="1"/>
    <col min="9971" max="9971" width="32.7109375" style="1173" customWidth="1"/>
    <col min="9972" max="9972" width="0" style="1173" hidden="1" customWidth="1"/>
    <col min="9973" max="9973" width="31.140625" style="1173" customWidth="1"/>
    <col min="9974" max="10223" width="11.42578125" style="1173"/>
    <col min="10224" max="10224" width="35.85546875" style="1173" customWidth="1"/>
    <col min="10225" max="10225" width="18.7109375" style="1173" customWidth="1"/>
    <col min="10226" max="10226" width="19.42578125" style="1173" customWidth="1"/>
    <col min="10227" max="10227" width="32.7109375" style="1173" customWidth="1"/>
    <col min="10228" max="10228" width="0" style="1173" hidden="1" customWidth="1"/>
    <col min="10229" max="10229" width="31.140625" style="1173" customWidth="1"/>
    <col min="10230" max="10479" width="11.42578125" style="1173"/>
    <col min="10480" max="10480" width="35.85546875" style="1173" customWidth="1"/>
    <col min="10481" max="10481" width="18.7109375" style="1173" customWidth="1"/>
    <col min="10482" max="10482" width="19.42578125" style="1173" customWidth="1"/>
    <col min="10483" max="10483" width="32.7109375" style="1173" customWidth="1"/>
    <col min="10484" max="10484" width="0" style="1173" hidden="1" customWidth="1"/>
    <col min="10485" max="10485" width="31.140625" style="1173" customWidth="1"/>
    <col min="10486" max="10735" width="11.42578125" style="1173"/>
    <col min="10736" max="10736" width="35.85546875" style="1173" customWidth="1"/>
    <col min="10737" max="10737" width="18.7109375" style="1173" customWidth="1"/>
    <col min="10738" max="10738" width="19.42578125" style="1173" customWidth="1"/>
    <col min="10739" max="10739" width="32.7109375" style="1173" customWidth="1"/>
    <col min="10740" max="10740" width="0" style="1173" hidden="1" customWidth="1"/>
    <col min="10741" max="10741" width="31.140625" style="1173" customWidth="1"/>
    <col min="10742" max="10991" width="11.42578125" style="1173"/>
    <col min="10992" max="10992" width="35.85546875" style="1173" customWidth="1"/>
    <col min="10993" max="10993" width="18.7109375" style="1173" customWidth="1"/>
    <col min="10994" max="10994" width="19.42578125" style="1173" customWidth="1"/>
    <col min="10995" max="10995" width="32.7109375" style="1173" customWidth="1"/>
    <col min="10996" max="10996" width="0" style="1173" hidden="1" customWidth="1"/>
    <col min="10997" max="10997" width="31.140625" style="1173" customWidth="1"/>
    <col min="10998" max="11247" width="11.42578125" style="1173"/>
    <col min="11248" max="11248" width="35.85546875" style="1173" customWidth="1"/>
    <col min="11249" max="11249" width="18.7109375" style="1173" customWidth="1"/>
    <col min="11250" max="11250" width="19.42578125" style="1173" customWidth="1"/>
    <col min="11251" max="11251" width="32.7109375" style="1173" customWidth="1"/>
    <col min="11252" max="11252" width="0" style="1173" hidden="1" customWidth="1"/>
    <col min="11253" max="11253" width="31.140625" style="1173" customWidth="1"/>
    <col min="11254" max="11503" width="11.42578125" style="1173"/>
    <col min="11504" max="11504" width="35.85546875" style="1173" customWidth="1"/>
    <col min="11505" max="11505" width="18.7109375" style="1173" customWidth="1"/>
    <col min="11506" max="11506" width="19.42578125" style="1173" customWidth="1"/>
    <col min="11507" max="11507" width="32.7109375" style="1173" customWidth="1"/>
    <col min="11508" max="11508" width="0" style="1173" hidden="1" customWidth="1"/>
    <col min="11509" max="11509" width="31.140625" style="1173" customWidth="1"/>
    <col min="11510" max="11759" width="11.42578125" style="1173"/>
    <col min="11760" max="11760" width="35.85546875" style="1173" customWidth="1"/>
    <col min="11761" max="11761" width="18.7109375" style="1173" customWidth="1"/>
    <col min="11762" max="11762" width="19.42578125" style="1173" customWidth="1"/>
    <col min="11763" max="11763" width="32.7109375" style="1173" customWidth="1"/>
    <col min="11764" max="11764" width="0" style="1173" hidden="1" customWidth="1"/>
    <col min="11765" max="11765" width="31.140625" style="1173" customWidth="1"/>
    <col min="11766" max="12015" width="11.42578125" style="1173"/>
    <col min="12016" max="12016" width="35.85546875" style="1173" customWidth="1"/>
    <col min="12017" max="12017" width="18.7109375" style="1173" customWidth="1"/>
    <col min="12018" max="12018" width="19.42578125" style="1173" customWidth="1"/>
    <col min="12019" max="12019" width="32.7109375" style="1173" customWidth="1"/>
    <col min="12020" max="12020" width="0" style="1173" hidden="1" customWidth="1"/>
    <col min="12021" max="12021" width="31.140625" style="1173" customWidth="1"/>
    <col min="12022" max="12271" width="11.42578125" style="1173"/>
    <col min="12272" max="12272" width="35.85546875" style="1173" customWidth="1"/>
    <col min="12273" max="12273" width="18.7109375" style="1173" customWidth="1"/>
    <col min="12274" max="12274" width="19.42578125" style="1173" customWidth="1"/>
    <col min="12275" max="12275" width="32.7109375" style="1173" customWidth="1"/>
    <col min="12276" max="12276" width="0" style="1173" hidden="1" customWidth="1"/>
    <col min="12277" max="12277" width="31.140625" style="1173" customWidth="1"/>
    <col min="12278" max="12527" width="11.42578125" style="1173"/>
    <col min="12528" max="12528" width="35.85546875" style="1173" customWidth="1"/>
    <col min="12529" max="12529" width="18.7109375" style="1173" customWidth="1"/>
    <col min="12530" max="12530" width="19.42578125" style="1173" customWidth="1"/>
    <col min="12531" max="12531" width="32.7109375" style="1173" customWidth="1"/>
    <col min="12532" max="12532" width="0" style="1173" hidden="1" customWidth="1"/>
    <col min="12533" max="12533" width="31.140625" style="1173" customWidth="1"/>
    <col min="12534" max="12783" width="11.42578125" style="1173"/>
    <col min="12784" max="12784" width="35.85546875" style="1173" customWidth="1"/>
    <col min="12785" max="12785" width="18.7109375" style="1173" customWidth="1"/>
    <col min="12786" max="12786" width="19.42578125" style="1173" customWidth="1"/>
    <col min="12787" max="12787" width="32.7109375" style="1173" customWidth="1"/>
    <col min="12788" max="12788" width="0" style="1173" hidden="1" customWidth="1"/>
    <col min="12789" max="12789" width="31.140625" style="1173" customWidth="1"/>
    <col min="12790" max="13039" width="11.42578125" style="1173"/>
    <col min="13040" max="13040" width="35.85546875" style="1173" customWidth="1"/>
    <col min="13041" max="13041" width="18.7109375" style="1173" customWidth="1"/>
    <col min="13042" max="13042" width="19.42578125" style="1173" customWidth="1"/>
    <col min="13043" max="13043" width="32.7109375" style="1173" customWidth="1"/>
    <col min="13044" max="13044" width="0" style="1173" hidden="1" customWidth="1"/>
    <col min="13045" max="13045" width="31.140625" style="1173" customWidth="1"/>
    <col min="13046" max="13295" width="11.42578125" style="1173"/>
    <col min="13296" max="13296" width="35.85546875" style="1173" customWidth="1"/>
    <col min="13297" max="13297" width="18.7109375" style="1173" customWidth="1"/>
    <col min="13298" max="13298" width="19.42578125" style="1173" customWidth="1"/>
    <col min="13299" max="13299" width="32.7109375" style="1173" customWidth="1"/>
    <col min="13300" max="13300" width="0" style="1173" hidden="1" customWidth="1"/>
    <col min="13301" max="13301" width="31.140625" style="1173" customWidth="1"/>
    <col min="13302" max="13551" width="11.42578125" style="1173"/>
    <col min="13552" max="13552" width="35.85546875" style="1173" customWidth="1"/>
    <col min="13553" max="13553" width="18.7109375" style="1173" customWidth="1"/>
    <col min="13554" max="13554" width="19.42578125" style="1173" customWidth="1"/>
    <col min="13555" max="13555" width="32.7109375" style="1173" customWidth="1"/>
    <col min="13556" max="13556" width="0" style="1173" hidden="1" customWidth="1"/>
    <col min="13557" max="13557" width="31.140625" style="1173" customWidth="1"/>
    <col min="13558" max="13807" width="11.42578125" style="1173"/>
    <col min="13808" max="13808" width="35.85546875" style="1173" customWidth="1"/>
    <col min="13809" max="13809" width="18.7109375" style="1173" customWidth="1"/>
    <col min="13810" max="13810" width="19.42578125" style="1173" customWidth="1"/>
    <col min="13811" max="13811" width="32.7109375" style="1173" customWidth="1"/>
    <col min="13812" max="13812" width="0" style="1173" hidden="1" customWidth="1"/>
    <col min="13813" max="13813" width="31.140625" style="1173" customWidth="1"/>
    <col min="13814" max="14063" width="11.42578125" style="1173"/>
    <col min="14064" max="14064" width="35.85546875" style="1173" customWidth="1"/>
    <col min="14065" max="14065" width="18.7109375" style="1173" customWidth="1"/>
    <col min="14066" max="14066" width="19.42578125" style="1173" customWidth="1"/>
    <col min="14067" max="14067" width="32.7109375" style="1173" customWidth="1"/>
    <col min="14068" max="14068" width="0" style="1173" hidden="1" customWidth="1"/>
    <col min="14069" max="14069" width="31.140625" style="1173" customWidth="1"/>
    <col min="14070" max="14319" width="11.42578125" style="1173"/>
    <col min="14320" max="14320" width="35.85546875" style="1173" customWidth="1"/>
    <col min="14321" max="14321" width="18.7109375" style="1173" customWidth="1"/>
    <col min="14322" max="14322" width="19.42578125" style="1173" customWidth="1"/>
    <col min="14323" max="14323" width="32.7109375" style="1173" customWidth="1"/>
    <col min="14324" max="14324" width="0" style="1173" hidden="1" customWidth="1"/>
    <col min="14325" max="14325" width="31.140625" style="1173" customWidth="1"/>
    <col min="14326" max="14575" width="11.42578125" style="1173"/>
    <col min="14576" max="14576" width="35.85546875" style="1173" customWidth="1"/>
    <col min="14577" max="14577" width="18.7109375" style="1173" customWidth="1"/>
    <col min="14578" max="14578" width="19.42578125" style="1173" customWidth="1"/>
    <col min="14579" max="14579" width="32.7109375" style="1173" customWidth="1"/>
    <col min="14580" max="14580" width="0" style="1173" hidden="1" customWidth="1"/>
    <col min="14581" max="14581" width="31.140625" style="1173" customWidth="1"/>
    <col min="14582" max="14831" width="11.42578125" style="1173"/>
    <col min="14832" max="14832" width="35.85546875" style="1173" customWidth="1"/>
    <col min="14833" max="14833" width="18.7109375" style="1173" customWidth="1"/>
    <col min="14834" max="14834" width="19.42578125" style="1173" customWidth="1"/>
    <col min="14835" max="14835" width="32.7109375" style="1173" customWidth="1"/>
    <col min="14836" max="14836" width="0" style="1173" hidden="1" customWidth="1"/>
    <col min="14837" max="14837" width="31.140625" style="1173" customWidth="1"/>
    <col min="14838" max="15087" width="11.42578125" style="1173"/>
    <col min="15088" max="15088" width="35.85546875" style="1173" customWidth="1"/>
    <col min="15089" max="15089" width="18.7109375" style="1173" customWidth="1"/>
    <col min="15090" max="15090" width="19.42578125" style="1173" customWidth="1"/>
    <col min="15091" max="15091" width="32.7109375" style="1173" customWidth="1"/>
    <col min="15092" max="15092" width="0" style="1173" hidden="1" customWidth="1"/>
    <col min="15093" max="15093" width="31.140625" style="1173" customWidth="1"/>
    <col min="15094" max="15343" width="11.42578125" style="1173"/>
    <col min="15344" max="15344" width="35.85546875" style="1173" customWidth="1"/>
    <col min="15345" max="15345" width="18.7109375" style="1173" customWidth="1"/>
    <col min="15346" max="15346" width="19.42578125" style="1173" customWidth="1"/>
    <col min="15347" max="15347" width="32.7109375" style="1173" customWidth="1"/>
    <col min="15348" max="15348" width="0" style="1173" hidden="1" customWidth="1"/>
    <col min="15349" max="15349" width="31.140625" style="1173" customWidth="1"/>
    <col min="15350" max="15599" width="11.42578125" style="1173"/>
    <col min="15600" max="15600" width="35.85546875" style="1173" customWidth="1"/>
    <col min="15601" max="15601" width="18.7109375" style="1173" customWidth="1"/>
    <col min="15602" max="15602" width="19.42578125" style="1173" customWidth="1"/>
    <col min="15603" max="15603" width="32.7109375" style="1173" customWidth="1"/>
    <col min="15604" max="15604" width="0" style="1173" hidden="1" customWidth="1"/>
    <col min="15605" max="15605" width="31.140625" style="1173" customWidth="1"/>
    <col min="15606" max="15855" width="11.42578125" style="1173"/>
    <col min="15856" max="15856" width="35.85546875" style="1173" customWidth="1"/>
    <col min="15857" max="15857" width="18.7109375" style="1173" customWidth="1"/>
    <col min="15858" max="15858" width="19.42578125" style="1173" customWidth="1"/>
    <col min="15859" max="15859" width="32.7109375" style="1173" customWidth="1"/>
    <col min="15860" max="15860" width="0" style="1173" hidden="1" customWidth="1"/>
    <col min="15861" max="15861" width="31.140625" style="1173" customWidth="1"/>
    <col min="15862" max="16111" width="11.42578125" style="1173"/>
    <col min="16112" max="16112" width="35.85546875" style="1173" customWidth="1"/>
    <col min="16113" max="16113" width="18.7109375" style="1173" customWidth="1"/>
    <col min="16114" max="16114" width="19.42578125" style="1173" customWidth="1"/>
    <col min="16115" max="16115" width="32.7109375" style="1173" customWidth="1"/>
    <col min="16116" max="16116" width="0" style="1173" hidden="1" customWidth="1"/>
    <col min="16117" max="16117" width="31.140625" style="1173" customWidth="1"/>
    <col min="16118" max="16366" width="11.42578125" style="1173"/>
    <col min="16367" max="16371" width="11.42578125" style="1173" customWidth="1"/>
    <col min="16372" max="16384" width="11.42578125" style="1173"/>
  </cols>
  <sheetData>
    <row r="1" spans="1:6" s="1167" customFormat="1" ht="24.75" customHeight="1">
      <c r="A1" s="1166" t="s">
        <v>1337</v>
      </c>
      <c r="E1" s="1168" t="s">
        <v>1338</v>
      </c>
    </row>
    <row r="2" spans="1:6" s="1169" customFormat="1" ht="18.95" customHeight="1"/>
    <row r="3" spans="1:6" s="1170" customFormat="1" ht="18.95" customHeight="1">
      <c r="A3" s="1615" t="s">
        <v>1339</v>
      </c>
      <c r="B3" s="1616"/>
      <c r="C3" s="2632" t="s">
        <v>2108</v>
      </c>
      <c r="D3" s="2632"/>
      <c r="E3" s="2632"/>
      <c r="F3" s="1171"/>
    </row>
    <row r="4" spans="1:6" s="1172" customFormat="1" ht="20.25">
      <c r="A4" s="1166" t="s">
        <v>1889</v>
      </c>
      <c r="B4" s="1616"/>
      <c r="C4" s="1616"/>
      <c r="D4" s="1616"/>
      <c r="E4" s="1630" t="s">
        <v>2109</v>
      </c>
    </row>
    <row r="5" spans="1:6" s="1172" customFormat="1" ht="18.95" customHeight="1">
      <c r="A5" s="1616"/>
      <c r="B5" s="1616"/>
      <c r="C5" s="1616"/>
      <c r="D5" s="1616"/>
      <c r="E5" s="1616"/>
    </row>
    <row r="6" spans="1:6" s="1169" customFormat="1" ht="18.95" customHeight="1"/>
    <row r="7" spans="1:6" ht="15.75">
      <c r="A7" s="1759" t="s">
        <v>2357</v>
      </c>
      <c r="B7" s="1618" t="s">
        <v>1340</v>
      </c>
      <c r="C7" s="1618" t="s">
        <v>1341</v>
      </c>
      <c r="D7" s="1618" t="s">
        <v>15</v>
      </c>
      <c r="E7" s="1658" t="s">
        <v>2356</v>
      </c>
    </row>
    <row r="8" spans="1:6" ht="15.75">
      <c r="A8" s="1383"/>
      <c r="B8" s="1619" t="s">
        <v>1342</v>
      </c>
      <c r="C8" s="1619" t="s">
        <v>1343</v>
      </c>
      <c r="D8" s="1619" t="s">
        <v>14</v>
      </c>
      <c r="E8" s="1383"/>
    </row>
    <row r="9" spans="1:6" ht="14.25" customHeight="1">
      <c r="A9" s="1620"/>
      <c r="B9" s="1397"/>
      <c r="C9" s="1617"/>
      <c r="D9" s="1617"/>
      <c r="E9" s="1620"/>
    </row>
    <row r="10" spans="1:6" ht="27.6" customHeight="1">
      <c r="A10" s="1380" t="s">
        <v>1344</v>
      </c>
      <c r="B10" s="1385">
        <v>865</v>
      </c>
      <c r="C10" s="1385">
        <v>36</v>
      </c>
      <c r="D10" s="1386">
        <f>B10+C10</f>
        <v>901</v>
      </c>
      <c r="E10" s="1384" t="s">
        <v>1345</v>
      </c>
    </row>
    <row r="11" spans="1:6" ht="27.6" customHeight="1">
      <c r="A11" s="1380" t="s">
        <v>1346</v>
      </c>
      <c r="B11" s="1385">
        <v>445</v>
      </c>
      <c r="C11" s="1385">
        <v>37</v>
      </c>
      <c r="D11" s="1386">
        <f t="shared" ref="D11:D21" si="0">B11+C11</f>
        <v>482</v>
      </c>
      <c r="E11" s="1384" t="s">
        <v>54</v>
      </c>
    </row>
    <row r="12" spans="1:6" ht="27.6" customHeight="1">
      <c r="A12" s="1380" t="s">
        <v>1347</v>
      </c>
      <c r="B12" s="1385">
        <v>564</v>
      </c>
      <c r="C12" s="1385">
        <v>48</v>
      </c>
      <c r="D12" s="1386">
        <f t="shared" si="0"/>
        <v>612</v>
      </c>
      <c r="E12" s="1384" t="s">
        <v>1348</v>
      </c>
    </row>
    <row r="13" spans="1:6" ht="27.6" customHeight="1">
      <c r="A13" s="1381" t="s">
        <v>1349</v>
      </c>
      <c r="B13" s="1385">
        <v>1170</v>
      </c>
      <c r="C13" s="1385">
        <v>32</v>
      </c>
      <c r="D13" s="1386">
        <f t="shared" si="0"/>
        <v>1202</v>
      </c>
      <c r="E13" s="1384" t="s">
        <v>1350</v>
      </c>
      <c r="F13" s="1177"/>
    </row>
    <row r="14" spans="1:6" ht="27.6" customHeight="1">
      <c r="A14" s="1380" t="s">
        <v>1351</v>
      </c>
      <c r="B14" s="1385">
        <v>663</v>
      </c>
      <c r="C14" s="1385">
        <v>32</v>
      </c>
      <c r="D14" s="1386">
        <f t="shared" si="0"/>
        <v>695</v>
      </c>
      <c r="E14" s="1384" t="s">
        <v>1352</v>
      </c>
      <c r="F14" s="1177"/>
    </row>
    <row r="15" spans="1:6" ht="27.6" customHeight="1">
      <c r="A15" s="1380" t="s">
        <v>120</v>
      </c>
      <c r="B15" s="1385">
        <v>1508</v>
      </c>
      <c r="C15" s="1385">
        <v>63</v>
      </c>
      <c r="D15" s="1386">
        <f t="shared" si="0"/>
        <v>1571</v>
      </c>
      <c r="E15" s="1384" t="s">
        <v>1353</v>
      </c>
      <c r="F15" s="1177"/>
    </row>
    <row r="16" spans="1:6" ht="27.6" customHeight="1">
      <c r="A16" s="1380" t="s">
        <v>140</v>
      </c>
      <c r="B16" s="1385">
        <v>798</v>
      </c>
      <c r="C16" s="1385">
        <v>38</v>
      </c>
      <c r="D16" s="1386">
        <f t="shared" si="0"/>
        <v>836</v>
      </c>
      <c r="E16" s="1384" t="s">
        <v>1901</v>
      </c>
      <c r="F16" s="1177"/>
    </row>
    <row r="17" spans="1:6" ht="27.6" customHeight="1">
      <c r="A17" s="1380" t="s">
        <v>157</v>
      </c>
      <c r="B17" s="1385">
        <v>539</v>
      </c>
      <c r="C17" s="1385">
        <v>37</v>
      </c>
      <c r="D17" s="1386">
        <f t="shared" si="0"/>
        <v>576</v>
      </c>
      <c r="E17" s="1384" t="s">
        <v>702</v>
      </c>
      <c r="F17" s="1177"/>
    </row>
    <row r="18" spans="1:6" ht="27.6" customHeight="1">
      <c r="A18" s="1382" t="s">
        <v>1354</v>
      </c>
      <c r="B18" s="1385">
        <v>326</v>
      </c>
      <c r="C18" s="1385">
        <v>28</v>
      </c>
      <c r="D18" s="1386">
        <f t="shared" si="0"/>
        <v>354</v>
      </c>
      <c r="E18" s="1384" t="s">
        <v>1355</v>
      </c>
      <c r="F18" s="1177"/>
    </row>
    <row r="19" spans="1:6" ht="27.6" customHeight="1">
      <c r="A19" s="1383" t="s">
        <v>1356</v>
      </c>
      <c r="B19" s="1385">
        <v>35</v>
      </c>
      <c r="C19" s="1385">
        <v>25</v>
      </c>
      <c r="D19" s="1386">
        <f t="shared" si="0"/>
        <v>60</v>
      </c>
      <c r="E19" s="1383" t="s">
        <v>1357</v>
      </c>
      <c r="F19" s="1177"/>
    </row>
    <row r="20" spans="1:6" ht="27.6" customHeight="1">
      <c r="A20" s="1382" t="s">
        <v>193</v>
      </c>
      <c r="B20" s="1385">
        <v>75</v>
      </c>
      <c r="C20" s="1385">
        <v>19</v>
      </c>
      <c r="D20" s="1386">
        <f t="shared" si="0"/>
        <v>94</v>
      </c>
      <c r="E20" s="1384" t="s">
        <v>1358</v>
      </c>
      <c r="F20" s="1177"/>
    </row>
    <row r="21" spans="1:6" ht="27.6" customHeight="1">
      <c r="A21" s="1382" t="s">
        <v>2448</v>
      </c>
      <c r="B21" s="1385">
        <v>12</v>
      </c>
      <c r="C21" s="1385">
        <v>5</v>
      </c>
      <c r="D21" s="1386">
        <f t="shared" si="0"/>
        <v>17</v>
      </c>
      <c r="E21" s="1384" t="s">
        <v>1359</v>
      </c>
      <c r="F21" s="1177"/>
    </row>
    <row r="22" spans="1:6" ht="18" customHeight="1">
      <c r="A22" s="1380"/>
      <c r="B22" s="1397"/>
      <c r="C22" s="1621"/>
      <c r="D22" s="1621"/>
      <c r="E22" s="1384"/>
      <c r="F22" s="1177"/>
    </row>
    <row r="23" spans="1:6" ht="18" customHeight="1">
      <c r="A23" s="1394" t="s">
        <v>14</v>
      </c>
      <c r="B23" s="1622">
        <f>SUM(B10:B21)</f>
        <v>7000</v>
      </c>
      <c r="C23" s="1622">
        <f>SUM(C10:C21)</f>
        <v>400</v>
      </c>
      <c r="D23" s="1622">
        <f>SUM(D10:D21)</f>
        <v>7400</v>
      </c>
      <c r="E23" s="1395" t="s">
        <v>15</v>
      </c>
      <c r="F23" s="1177"/>
    </row>
    <row r="24" spans="1:6" ht="18" customHeight="1">
      <c r="A24" s="1378"/>
      <c r="B24" s="1377"/>
      <c r="C24" s="1379"/>
      <c r="D24" s="1379"/>
      <c r="E24" s="1176"/>
      <c r="F24" s="1177"/>
    </row>
    <row r="25" spans="1:6" ht="18" customHeight="1">
      <c r="A25" s="57"/>
      <c r="B25" s="1174"/>
      <c r="C25" s="1178"/>
      <c r="D25" s="1178"/>
      <c r="E25" s="1176"/>
      <c r="F25" s="1177"/>
    </row>
    <row r="26" spans="1:6" ht="18" customHeight="1">
      <c r="A26" s="1175"/>
      <c r="B26" s="1174"/>
      <c r="C26" s="1178"/>
      <c r="D26" s="1178"/>
      <c r="E26" s="1176"/>
      <c r="F26" s="1177"/>
    </row>
    <row r="27" spans="1:6" ht="18" customHeight="1">
      <c r="A27" s="57"/>
      <c r="B27" s="1174"/>
      <c r="C27" s="1178"/>
      <c r="D27" s="1178"/>
      <c r="E27" s="1176"/>
      <c r="F27" s="1177"/>
    </row>
    <row r="28" spans="1:6" ht="18" customHeight="1">
      <c r="F28" s="1177"/>
    </row>
    <row r="29" spans="1:6" ht="18" customHeight="1"/>
    <row r="30" spans="1:6" ht="15.95" customHeight="1">
      <c r="A30" s="1180"/>
      <c r="B30" s="1181"/>
      <c r="C30" s="1182"/>
      <c r="D30" s="1182"/>
      <c r="E30" s="1183"/>
    </row>
    <row r="31" spans="1:6" ht="15.95" customHeight="1">
      <c r="A31" s="1180"/>
      <c r="B31" s="1181"/>
      <c r="C31" s="1182"/>
      <c r="D31" s="1182"/>
      <c r="E31" s="1183"/>
    </row>
    <row r="32" spans="1:6" ht="15.95" customHeight="1">
      <c r="A32" s="1180"/>
      <c r="B32" s="1181"/>
      <c r="C32" s="1182"/>
      <c r="D32" s="1182"/>
      <c r="E32" s="1183"/>
    </row>
    <row r="33" spans="1:5" ht="15.95" customHeight="1">
      <c r="A33" s="1180"/>
      <c r="B33" s="1181"/>
      <c r="C33" s="1182"/>
      <c r="D33" s="1182"/>
      <c r="E33" s="1183"/>
    </row>
    <row r="34" spans="1:5" ht="15.95" customHeight="1">
      <c r="A34" s="1180"/>
      <c r="B34" s="1181"/>
      <c r="C34" s="1182"/>
      <c r="D34" s="1182"/>
      <c r="E34" s="1183"/>
    </row>
    <row r="35" spans="1:5" ht="15.95" customHeight="1">
      <c r="A35" s="1180"/>
      <c r="B35" s="1181"/>
      <c r="C35" s="1182"/>
      <c r="D35" s="1182"/>
      <c r="E35" s="1183"/>
    </row>
    <row r="36" spans="1:5" ht="15.95" customHeight="1">
      <c r="A36" s="1180"/>
      <c r="B36" s="1181"/>
      <c r="C36" s="1182"/>
      <c r="D36" s="1182"/>
      <c r="E36" s="1183"/>
    </row>
    <row r="37" spans="1:5" ht="15.95" customHeight="1">
      <c r="A37" s="1180"/>
      <c r="B37" s="1181"/>
      <c r="C37" s="1174"/>
      <c r="D37" s="1174"/>
      <c r="E37" s="1183"/>
    </row>
    <row r="38" spans="1:5" ht="15.95" customHeight="1">
      <c r="A38" s="1180"/>
      <c r="B38" s="1181"/>
      <c r="C38" s="1182"/>
      <c r="D38" s="1182"/>
      <c r="E38" s="1183"/>
    </row>
    <row r="39" spans="1:5" ht="15.95" customHeight="1">
      <c r="A39" s="1180"/>
      <c r="B39" s="1181"/>
      <c r="C39" s="1174"/>
      <c r="D39" s="1174"/>
      <c r="E39" s="1183"/>
    </row>
    <row r="40" spans="1:5" ht="14.25">
      <c r="A40" s="1185"/>
      <c r="B40" s="1185"/>
      <c r="E40" s="1184"/>
    </row>
    <row r="41" spans="1:5" ht="14.25">
      <c r="A41" s="1185"/>
      <c r="B41" s="1185"/>
      <c r="E41" s="1184"/>
    </row>
    <row r="42" spans="1:5" ht="14.25">
      <c r="A42" s="1185"/>
      <c r="B42" s="1185"/>
      <c r="E42" s="1184"/>
    </row>
    <row r="43" spans="1:5" s="1169" customFormat="1" ht="12.75" customHeight="1">
      <c r="A43" s="434" t="s">
        <v>1828</v>
      </c>
      <c r="B43" s="434"/>
      <c r="C43" s="434"/>
      <c r="D43" s="434"/>
      <c r="E43" s="586" t="s">
        <v>1827</v>
      </c>
    </row>
    <row r="44" spans="1:5" ht="14.25">
      <c r="A44" s="1185"/>
      <c r="B44" s="1185"/>
      <c r="E44" s="1184"/>
    </row>
    <row r="45" spans="1:5" ht="14.25">
      <c r="A45" s="1185"/>
      <c r="B45" s="1185"/>
      <c r="E45" s="1184"/>
    </row>
    <row r="46" spans="1:5" ht="14.25">
      <c r="A46" s="1185"/>
      <c r="B46" s="1185"/>
      <c r="E46" s="1184"/>
    </row>
    <row r="47" spans="1:5" s="1169" customFormat="1" ht="12.75" customHeight="1">
      <c r="A47" s="1186"/>
      <c r="B47" s="1187"/>
      <c r="C47" s="1171"/>
      <c r="D47" s="1171"/>
      <c r="E47" s="1187"/>
    </row>
    <row r="48" spans="1:5" s="1169" customFormat="1" ht="12.75" customHeight="1"/>
    <row r="51" spans="1:5">
      <c r="E51" s="1184"/>
    </row>
    <row r="52" spans="1:5">
      <c r="E52" s="1184"/>
    </row>
    <row r="60" spans="1:5">
      <c r="E60" s="1184"/>
    </row>
    <row r="61" spans="1:5">
      <c r="E61" s="1184"/>
    </row>
    <row r="62" spans="1:5">
      <c r="E62" s="1184"/>
    </row>
    <row r="63" spans="1:5">
      <c r="E63" s="1184"/>
    </row>
    <row r="64" spans="1:5">
      <c r="A64" s="1188"/>
      <c r="B64" s="1184"/>
      <c r="C64" s="1184"/>
      <c r="D64" s="1184"/>
      <c r="E64" s="1184"/>
    </row>
    <row r="65" spans="1:5">
      <c r="A65" s="1184"/>
      <c r="B65" s="1184"/>
      <c r="C65" s="1184"/>
      <c r="D65" s="1184"/>
      <c r="E65" s="1184"/>
    </row>
    <row r="66" spans="1:5">
      <c r="A66" s="1184"/>
      <c r="B66" s="1184"/>
      <c r="C66" s="1184"/>
      <c r="D66" s="1184"/>
      <c r="E66" s="1184"/>
    </row>
    <row r="67" spans="1:5">
      <c r="A67" s="1188"/>
      <c r="B67" s="1184"/>
      <c r="C67" s="1184"/>
      <c r="D67" s="1184"/>
      <c r="E67" s="1184"/>
    </row>
    <row r="68" spans="1:5">
      <c r="A68" s="1184"/>
      <c r="B68" s="1184"/>
      <c r="C68" s="1184"/>
      <c r="D68" s="1184"/>
      <c r="E68" s="1184"/>
    </row>
    <row r="69" spans="1:5">
      <c r="A69" s="1184"/>
      <c r="B69" s="1184"/>
      <c r="C69" s="1184"/>
      <c r="D69" s="1184"/>
      <c r="E69" s="1184"/>
    </row>
    <row r="86" spans="1:1">
      <c r="A86" s="1184"/>
    </row>
  </sheetData>
  <mergeCells count="1">
    <mergeCell ref="C3:E3"/>
  </mergeCells>
  <pageMargins left="0.78740157480314965" right="0.78740157480314965" top="1.1811023622047245" bottom="0.98425196850393704" header="0.51181102362204722" footer="0.51181102362204722"/>
  <pageSetup paperSize="9" scale="80" orientation="portrait" horizontalDpi="1200" verticalDpi="1200" r:id="rId1"/>
</worksheet>
</file>

<file path=xl/worksheets/sheet51.xml><?xml version="1.0" encoding="utf-8"?>
<worksheet xmlns="http://schemas.openxmlformats.org/spreadsheetml/2006/main" xmlns:r="http://schemas.openxmlformats.org/officeDocument/2006/relationships">
  <sheetPr syncVertical="1" syncRef="A1">
    <tabColor theme="9" tint="0.39997558519241921"/>
  </sheetPr>
  <dimension ref="A1:E39"/>
  <sheetViews>
    <sheetView showGridLines="0" view="pageLayout" zoomScale="70" zoomScalePageLayoutView="70" workbookViewId="0">
      <selection activeCell="B21" sqref="B21:C21"/>
    </sheetView>
  </sheetViews>
  <sheetFormatPr baseColWidth="10" defaultColWidth="11" defaultRowHeight="12.75"/>
  <cols>
    <col min="1" max="1" width="34.7109375" style="1192" customWidth="1"/>
    <col min="2" max="2" width="19" style="1192" customWidth="1"/>
    <col min="3" max="3" width="17.140625" style="1192" customWidth="1"/>
    <col min="4" max="4" width="34.7109375" style="1192" customWidth="1"/>
    <col min="5" max="5" width="4.7109375" style="1192" customWidth="1"/>
    <col min="6" max="6" width="11" style="1192" customWidth="1"/>
    <col min="7" max="15" width="9.85546875" style="1192" customWidth="1"/>
    <col min="16" max="19" width="11" style="1192" customWidth="1"/>
    <col min="20" max="20" width="14.42578125" style="1192" customWidth="1"/>
    <col min="21" max="21" width="4.140625" style="1192" customWidth="1"/>
    <col min="22" max="22" width="13.28515625" style="1192" customWidth="1"/>
    <col min="23" max="23" width="28.140625" style="1192" customWidth="1"/>
    <col min="24" max="24" width="11" style="1192" customWidth="1"/>
    <col min="25" max="25" width="14.42578125" style="1192" customWidth="1"/>
    <col min="26" max="26" width="4.140625" style="1192" customWidth="1"/>
    <col min="27" max="28" width="11" style="1192" customWidth="1"/>
    <col min="29" max="29" width="14.42578125" style="1192" customWidth="1"/>
    <col min="30" max="30" width="4.140625" style="1192" customWidth="1"/>
    <col min="31" max="31" width="14.42578125" style="1192" customWidth="1"/>
    <col min="32" max="243" width="11" style="1192"/>
    <col min="244" max="244" width="34.7109375" style="1192" customWidth="1"/>
    <col min="245" max="245" width="19" style="1192" customWidth="1"/>
    <col min="246" max="246" width="17.140625" style="1192" customWidth="1"/>
    <col min="247" max="247" width="34.7109375" style="1192" customWidth="1"/>
    <col min="248" max="248" width="4.7109375" style="1192" customWidth="1"/>
    <col min="249" max="261" width="11" style="1192" customWidth="1"/>
    <col min="262" max="271" width="9.85546875" style="1192" customWidth="1"/>
    <col min="272" max="275" width="11" style="1192" customWidth="1"/>
    <col min="276" max="276" width="14.42578125" style="1192" customWidth="1"/>
    <col min="277" max="277" width="4.140625" style="1192" customWidth="1"/>
    <col min="278" max="278" width="13.28515625" style="1192" customWidth="1"/>
    <col min="279" max="279" width="28.140625" style="1192" customWidth="1"/>
    <col min="280" max="280" width="11" style="1192" customWidth="1"/>
    <col min="281" max="281" width="14.42578125" style="1192" customWidth="1"/>
    <col min="282" max="282" width="4.140625" style="1192" customWidth="1"/>
    <col min="283" max="284" width="11" style="1192" customWidth="1"/>
    <col min="285" max="285" width="14.42578125" style="1192" customWidth="1"/>
    <col min="286" max="286" width="4.140625" style="1192" customWidth="1"/>
    <col min="287" max="287" width="14.42578125" style="1192" customWidth="1"/>
    <col min="288" max="499" width="11" style="1192"/>
    <col min="500" max="500" width="34.7109375" style="1192" customWidth="1"/>
    <col min="501" max="501" width="19" style="1192" customWidth="1"/>
    <col min="502" max="502" width="17.140625" style="1192" customWidth="1"/>
    <col min="503" max="503" width="34.7109375" style="1192" customWidth="1"/>
    <col min="504" max="504" width="4.7109375" style="1192" customWidth="1"/>
    <col min="505" max="517" width="11" style="1192" customWidth="1"/>
    <col min="518" max="527" width="9.85546875" style="1192" customWidth="1"/>
    <col min="528" max="531" width="11" style="1192" customWidth="1"/>
    <col min="532" max="532" width="14.42578125" style="1192" customWidth="1"/>
    <col min="533" max="533" width="4.140625" style="1192" customWidth="1"/>
    <col min="534" max="534" width="13.28515625" style="1192" customWidth="1"/>
    <col min="535" max="535" width="28.140625" style="1192" customWidth="1"/>
    <col min="536" max="536" width="11" style="1192" customWidth="1"/>
    <col min="537" max="537" width="14.42578125" style="1192" customWidth="1"/>
    <col min="538" max="538" width="4.140625" style="1192" customWidth="1"/>
    <col min="539" max="540" width="11" style="1192" customWidth="1"/>
    <col min="541" max="541" width="14.42578125" style="1192" customWidth="1"/>
    <col min="542" max="542" width="4.140625" style="1192" customWidth="1"/>
    <col min="543" max="543" width="14.42578125" style="1192" customWidth="1"/>
    <col min="544" max="755" width="11" style="1192"/>
    <col min="756" max="756" width="34.7109375" style="1192" customWidth="1"/>
    <col min="757" max="757" width="19" style="1192" customWidth="1"/>
    <col min="758" max="758" width="17.140625" style="1192" customWidth="1"/>
    <col min="759" max="759" width="34.7109375" style="1192" customWidth="1"/>
    <col min="760" max="760" width="4.7109375" style="1192" customWidth="1"/>
    <col min="761" max="773" width="11" style="1192" customWidth="1"/>
    <col min="774" max="783" width="9.85546875" style="1192" customWidth="1"/>
    <col min="784" max="787" width="11" style="1192" customWidth="1"/>
    <col min="788" max="788" width="14.42578125" style="1192" customWidth="1"/>
    <col min="789" max="789" width="4.140625" style="1192" customWidth="1"/>
    <col min="790" max="790" width="13.28515625" style="1192" customWidth="1"/>
    <col min="791" max="791" width="28.140625" style="1192" customWidth="1"/>
    <col min="792" max="792" width="11" style="1192" customWidth="1"/>
    <col min="793" max="793" width="14.42578125" style="1192" customWidth="1"/>
    <col min="794" max="794" width="4.140625" style="1192" customWidth="1"/>
    <col min="795" max="796" width="11" style="1192" customWidth="1"/>
    <col min="797" max="797" width="14.42578125" style="1192" customWidth="1"/>
    <col min="798" max="798" width="4.140625" style="1192" customWidth="1"/>
    <col min="799" max="799" width="14.42578125" style="1192" customWidth="1"/>
    <col min="800" max="1011" width="11" style="1192"/>
    <col min="1012" max="1012" width="34.7109375" style="1192" customWidth="1"/>
    <col min="1013" max="1013" width="19" style="1192" customWidth="1"/>
    <col min="1014" max="1014" width="17.140625" style="1192" customWidth="1"/>
    <col min="1015" max="1015" width="34.7109375" style="1192" customWidth="1"/>
    <col min="1016" max="1016" width="4.7109375" style="1192" customWidth="1"/>
    <col min="1017" max="1029" width="11" style="1192" customWidth="1"/>
    <col min="1030" max="1039" width="9.85546875" style="1192" customWidth="1"/>
    <col min="1040" max="1043" width="11" style="1192" customWidth="1"/>
    <col min="1044" max="1044" width="14.42578125" style="1192" customWidth="1"/>
    <col min="1045" max="1045" width="4.140625" style="1192" customWidth="1"/>
    <col min="1046" max="1046" width="13.28515625" style="1192" customWidth="1"/>
    <col min="1047" max="1047" width="28.140625" style="1192" customWidth="1"/>
    <col min="1048" max="1048" width="11" style="1192" customWidth="1"/>
    <col min="1049" max="1049" width="14.42578125" style="1192" customWidth="1"/>
    <col min="1050" max="1050" width="4.140625" style="1192" customWidth="1"/>
    <col min="1051" max="1052" width="11" style="1192" customWidth="1"/>
    <col min="1053" max="1053" width="14.42578125" style="1192" customWidth="1"/>
    <col min="1054" max="1054" width="4.140625" style="1192" customWidth="1"/>
    <col min="1055" max="1055" width="14.42578125" style="1192" customWidth="1"/>
    <col min="1056" max="1267" width="11" style="1192"/>
    <col min="1268" max="1268" width="34.7109375" style="1192" customWidth="1"/>
    <col min="1269" max="1269" width="19" style="1192" customWidth="1"/>
    <col min="1270" max="1270" width="17.140625" style="1192" customWidth="1"/>
    <col min="1271" max="1271" width="34.7109375" style="1192" customWidth="1"/>
    <col min="1272" max="1272" width="4.7109375" style="1192" customWidth="1"/>
    <col min="1273" max="1285" width="11" style="1192" customWidth="1"/>
    <col min="1286" max="1295" width="9.85546875" style="1192" customWidth="1"/>
    <col min="1296" max="1299" width="11" style="1192" customWidth="1"/>
    <col min="1300" max="1300" width="14.42578125" style="1192" customWidth="1"/>
    <col min="1301" max="1301" width="4.140625" style="1192" customWidth="1"/>
    <col min="1302" max="1302" width="13.28515625" style="1192" customWidth="1"/>
    <col min="1303" max="1303" width="28.140625" style="1192" customWidth="1"/>
    <col min="1304" max="1304" width="11" style="1192" customWidth="1"/>
    <col min="1305" max="1305" width="14.42578125" style="1192" customWidth="1"/>
    <col min="1306" max="1306" width="4.140625" style="1192" customWidth="1"/>
    <col min="1307" max="1308" width="11" style="1192" customWidth="1"/>
    <col min="1309" max="1309" width="14.42578125" style="1192" customWidth="1"/>
    <col min="1310" max="1310" width="4.140625" style="1192" customWidth="1"/>
    <col min="1311" max="1311" width="14.42578125" style="1192" customWidth="1"/>
    <col min="1312" max="1523" width="11" style="1192"/>
    <col min="1524" max="1524" width="34.7109375" style="1192" customWidth="1"/>
    <col min="1525" max="1525" width="19" style="1192" customWidth="1"/>
    <col min="1526" max="1526" width="17.140625" style="1192" customWidth="1"/>
    <col min="1527" max="1527" width="34.7109375" style="1192" customWidth="1"/>
    <col min="1528" max="1528" width="4.7109375" style="1192" customWidth="1"/>
    <col min="1529" max="1541" width="11" style="1192" customWidth="1"/>
    <col min="1542" max="1551" width="9.85546875" style="1192" customWidth="1"/>
    <col min="1552" max="1555" width="11" style="1192" customWidth="1"/>
    <col min="1556" max="1556" width="14.42578125" style="1192" customWidth="1"/>
    <col min="1557" max="1557" width="4.140625" style="1192" customWidth="1"/>
    <col min="1558" max="1558" width="13.28515625" style="1192" customWidth="1"/>
    <col min="1559" max="1559" width="28.140625" style="1192" customWidth="1"/>
    <col min="1560" max="1560" width="11" style="1192" customWidth="1"/>
    <col min="1561" max="1561" width="14.42578125" style="1192" customWidth="1"/>
    <col min="1562" max="1562" width="4.140625" style="1192" customWidth="1"/>
    <col min="1563" max="1564" width="11" style="1192" customWidth="1"/>
    <col min="1565" max="1565" width="14.42578125" style="1192" customWidth="1"/>
    <col min="1566" max="1566" width="4.140625" style="1192" customWidth="1"/>
    <col min="1567" max="1567" width="14.42578125" style="1192" customWidth="1"/>
    <col min="1568" max="1779" width="11" style="1192"/>
    <col min="1780" max="1780" width="34.7109375" style="1192" customWidth="1"/>
    <col min="1781" max="1781" width="19" style="1192" customWidth="1"/>
    <col min="1782" max="1782" width="17.140625" style="1192" customWidth="1"/>
    <col min="1783" max="1783" width="34.7109375" style="1192" customWidth="1"/>
    <col min="1784" max="1784" width="4.7109375" style="1192" customWidth="1"/>
    <col min="1785" max="1797" width="11" style="1192" customWidth="1"/>
    <col min="1798" max="1807" width="9.85546875" style="1192" customWidth="1"/>
    <col min="1808" max="1811" width="11" style="1192" customWidth="1"/>
    <col min="1812" max="1812" width="14.42578125" style="1192" customWidth="1"/>
    <col min="1813" max="1813" width="4.140625" style="1192" customWidth="1"/>
    <col min="1814" max="1814" width="13.28515625" style="1192" customWidth="1"/>
    <col min="1815" max="1815" width="28.140625" style="1192" customWidth="1"/>
    <col min="1816" max="1816" width="11" style="1192" customWidth="1"/>
    <col min="1817" max="1817" width="14.42578125" style="1192" customWidth="1"/>
    <col min="1818" max="1818" width="4.140625" style="1192" customWidth="1"/>
    <col min="1819" max="1820" width="11" style="1192" customWidth="1"/>
    <col min="1821" max="1821" width="14.42578125" style="1192" customWidth="1"/>
    <col min="1822" max="1822" width="4.140625" style="1192" customWidth="1"/>
    <col min="1823" max="1823" width="14.42578125" style="1192" customWidth="1"/>
    <col min="1824" max="2035" width="11" style="1192"/>
    <col min="2036" max="2036" width="34.7109375" style="1192" customWidth="1"/>
    <col min="2037" max="2037" width="19" style="1192" customWidth="1"/>
    <col min="2038" max="2038" width="17.140625" style="1192" customWidth="1"/>
    <col min="2039" max="2039" width="34.7109375" style="1192" customWidth="1"/>
    <col min="2040" max="2040" width="4.7109375" style="1192" customWidth="1"/>
    <col min="2041" max="2053" width="11" style="1192" customWidth="1"/>
    <col min="2054" max="2063" width="9.85546875" style="1192" customWidth="1"/>
    <col min="2064" max="2067" width="11" style="1192" customWidth="1"/>
    <col min="2068" max="2068" width="14.42578125" style="1192" customWidth="1"/>
    <col min="2069" max="2069" width="4.140625" style="1192" customWidth="1"/>
    <col min="2070" max="2070" width="13.28515625" style="1192" customWidth="1"/>
    <col min="2071" max="2071" width="28.140625" style="1192" customWidth="1"/>
    <col min="2072" max="2072" width="11" style="1192" customWidth="1"/>
    <col min="2073" max="2073" width="14.42578125" style="1192" customWidth="1"/>
    <col min="2074" max="2074" width="4.140625" style="1192" customWidth="1"/>
    <col min="2075" max="2076" width="11" style="1192" customWidth="1"/>
    <col min="2077" max="2077" width="14.42578125" style="1192" customWidth="1"/>
    <col min="2078" max="2078" width="4.140625" style="1192" customWidth="1"/>
    <col min="2079" max="2079" width="14.42578125" style="1192" customWidth="1"/>
    <col min="2080" max="2291" width="11" style="1192"/>
    <col min="2292" max="2292" width="34.7109375" style="1192" customWidth="1"/>
    <col min="2293" max="2293" width="19" style="1192" customWidth="1"/>
    <col min="2294" max="2294" width="17.140625" style="1192" customWidth="1"/>
    <col min="2295" max="2295" width="34.7109375" style="1192" customWidth="1"/>
    <col min="2296" max="2296" width="4.7109375" style="1192" customWidth="1"/>
    <col min="2297" max="2309" width="11" style="1192" customWidth="1"/>
    <col min="2310" max="2319" width="9.85546875" style="1192" customWidth="1"/>
    <col min="2320" max="2323" width="11" style="1192" customWidth="1"/>
    <col min="2324" max="2324" width="14.42578125" style="1192" customWidth="1"/>
    <col min="2325" max="2325" width="4.140625" style="1192" customWidth="1"/>
    <col min="2326" max="2326" width="13.28515625" style="1192" customWidth="1"/>
    <col min="2327" max="2327" width="28.140625" style="1192" customWidth="1"/>
    <col min="2328" max="2328" width="11" style="1192" customWidth="1"/>
    <col min="2329" max="2329" width="14.42578125" style="1192" customWidth="1"/>
    <col min="2330" max="2330" width="4.140625" style="1192" customWidth="1"/>
    <col min="2331" max="2332" width="11" style="1192" customWidth="1"/>
    <col min="2333" max="2333" width="14.42578125" style="1192" customWidth="1"/>
    <col min="2334" max="2334" width="4.140625" style="1192" customWidth="1"/>
    <col min="2335" max="2335" width="14.42578125" style="1192" customWidth="1"/>
    <col min="2336" max="2547" width="11" style="1192"/>
    <col min="2548" max="2548" width="34.7109375" style="1192" customWidth="1"/>
    <col min="2549" max="2549" width="19" style="1192" customWidth="1"/>
    <col min="2550" max="2550" width="17.140625" style="1192" customWidth="1"/>
    <col min="2551" max="2551" width="34.7109375" style="1192" customWidth="1"/>
    <col min="2552" max="2552" width="4.7109375" style="1192" customWidth="1"/>
    <col min="2553" max="2565" width="11" style="1192" customWidth="1"/>
    <col min="2566" max="2575" width="9.85546875" style="1192" customWidth="1"/>
    <col min="2576" max="2579" width="11" style="1192" customWidth="1"/>
    <col min="2580" max="2580" width="14.42578125" style="1192" customWidth="1"/>
    <col min="2581" max="2581" width="4.140625" style="1192" customWidth="1"/>
    <col min="2582" max="2582" width="13.28515625" style="1192" customWidth="1"/>
    <col min="2583" max="2583" width="28.140625" style="1192" customWidth="1"/>
    <col min="2584" max="2584" width="11" style="1192" customWidth="1"/>
    <col min="2585" max="2585" width="14.42578125" style="1192" customWidth="1"/>
    <col min="2586" max="2586" width="4.140625" style="1192" customWidth="1"/>
    <col min="2587" max="2588" width="11" style="1192" customWidth="1"/>
    <col min="2589" max="2589" width="14.42578125" style="1192" customWidth="1"/>
    <col min="2590" max="2590" width="4.140625" style="1192" customWidth="1"/>
    <col min="2591" max="2591" width="14.42578125" style="1192" customWidth="1"/>
    <col min="2592" max="2803" width="11" style="1192"/>
    <col min="2804" max="2804" width="34.7109375" style="1192" customWidth="1"/>
    <col min="2805" max="2805" width="19" style="1192" customWidth="1"/>
    <col min="2806" max="2806" width="17.140625" style="1192" customWidth="1"/>
    <col min="2807" max="2807" width="34.7109375" style="1192" customWidth="1"/>
    <col min="2808" max="2808" width="4.7109375" style="1192" customWidth="1"/>
    <col min="2809" max="2821" width="11" style="1192" customWidth="1"/>
    <col min="2822" max="2831" width="9.85546875" style="1192" customWidth="1"/>
    <col min="2832" max="2835" width="11" style="1192" customWidth="1"/>
    <col min="2836" max="2836" width="14.42578125" style="1192" customWidth="1"/>
    <col min="2837" max="2837" width="4.140625" style="1192" customWidth="1"/>
    <col min="2838" max="2838" width="13.28515625" style="1192" customWidth="1"/>
    <col min="2839" max="2839" width="28.140625" style="1192" customWidth="1"/>
    <col min="2840" max="2840" width="11" style="1192" customWidth="1"/>
    <col min="2841" max="2841" width="14.42578125" style="1192" customWidth="1"/>
    <col min="2842" max="2842" width="4.140625" style="1192" customWidth="1"/>
    <col min="2843" max="2844" width="11" style="1192" customWidth="1"/>
    <col min="2845" max="2845" width="14.42578125" style="1192" customWidth="1"/>
    <col min="2846" max="2846" width="4.140625" style="1192" customWidth="1"/>
    <col min="2847" max="2847" width="14.42578125" style="1192" customWidth="1"/>
    <col min="2848" max="3059" width="11" style="1192"/>
    <col min="3060" max="3060" width="34.7109375" style="1192" customWidth="1"/>
    <col min="3061" max="3061" width="19" style="1192" customWidth="1"/>
    <col min="3062" max="3062" width="17.140625" style="1192" customWidth="1"/>
    <col min="3063" max="3063" width="34.7109375" style="1192" customWidth="1"/>
    <col min="3064" max="3064" width="4.7109375" style="1192" customWidth="1"/>
    <col min="3065" max="3077" width="11" style="1192" customWidth="1"/>
    <col min="3078" max="3087" width="9.85546875" style="1192" customWidth="1"/>
    <col min="3088" max="3091" width="11" style="1192" customWidth="1"/>
    <col min="3092" max="3092" width="14.42578125" style="1192" customWidth="1"/>
    <col min="3093" max="3093" width="4.140625" style="1192" customWidth="1"/>
    <col min="3094" max="3094" width="13.28515625" style="1192" customWidth="1"/>
    <col min="3095" max="3095" width="28.140625" style="1192" customWidth="1"/>
    <col min="3096" max="3096" width="11" style="1192" customWidth="1"/>
    <col min="3097" max="3097" width="14.42578125" style="1192" customWidth="1"/>
    <col min="3098" max="3098" width="4.140625" style="1192" customWidth="1"/>
    <col min="3099" max="3100" width="11" style="1192" customWidth="1"/>
    <col min="3101" max="3101" width="14.42578125" style="1192" customWidth="1"/>
    <col min="3102" max="3102" width="4.140625" style="1192" customWidth="1"/>
    <col min="3103" max="3103" width="14.42578125" style="1192" customWidth="1"/>
    <col min="3104" max="3315" width="11" style="1192"/>
    <col min="3316" max="3316" width="34.7109375" style="1192" customWidth="1"/>
    <col min="3317" max="3317" width="19" style="1192" customWidth="1"/>
    <col min="3318" max="3318" width="17.140625" style="1192" customWidth="1"/>
    <col min="3319" max="3319" width="34.7109375" style="1192" customWidth="1"/>
    <col min="3320" max="3320" width="4.7109375" style="1192" customWidth="1"/>
    <col min="3321" max="3333" width="11" style="1192" customWidth="1"/>
    <col min="3334" max="3343" width="9.85546875" style="1192" customWidth="1"/>
    <col min="3344" max="3347" width="11" style="1192" customWidth="1"/>
    <col min="3348" max="3348" width="14.42578125" style="1192" customWidth="1"/>
    <col min="3349" max="3349" width="4.140625" style="1192" customWidth="1"/>
    <col min="3350" max="3350" width="13.28515625" style="1192" customWidth="1"/>
    <col min="3351" max="3351" width="28.140625" style="1192" customWidth="1"/>
    <col min="3352" max="3352" width="11" style="1192" customWidth="1"/>
    <col min="3353" max="3353" width="14.42578125" style="1192" customWidth="1"/>
    <col min="3354" max="3354" width="4.140625" style="1192" customWidth="1"/>
    <col min="3355" max="3356" width="11" style="1192" customWidth="1"/>
    <col min="3357" max="3357" width="14.42578125" style="1192" customWidth="1"/>
    <col min="3358" max="3358" width="4.140625" style="1192" customWidth="1"/>
    <col min="3359" max="3359" width="14.42578125" style="1192" customWidth="1"/>
    <col min="3360" max="3571" width="11" style="1192"/>
    <col min="3572" max="3572" width="34.7109375" style="1192" customWidth="1"/>
    <col min="3573" max="3573" width="19" style="1192" customWidth="1"/>
    <col min="3574" max="3574" width="17.140625" style="1192" customWidth="1"/>
    <col min="3575" max="3575" width="34.7109375" style="1192" customWidth="1"/>
    <col min="3576" max="3576" width="4.7109375" style="1192" customWidth="1"/>
    <col min="3577" max="3589" width="11" style="1192" customWidth="1"/>
    <col min="3590" max="3599" width="9.85546875" style="1192" customWidth="1"/>
    <col min="3600" max="3603" width="11" style="1192" customWidth="1"/>
    <col min="3604" max="3604" width="14.42578125" style="1192" customWidth="1"/>
    <col min="3605" max="3605" width="4.140625" style="1192" customWidth="1"/>
    <col min="3606" max="3606" width="13.28515625" style="1192" customWidth="1"/>
    <col min="3607" max="3607" width="28.140625" style="1192" customWidth="1"/>
    <col min="3608" max="3608" width="11" style="1192" customWidth="1"/>
    <col min="3609" max="3609" width="14.42578125" style="1192" customWidth="1"/>
    <col min="3610" max="3610" width="4.140625" style="1192" customWidth="1"/>
    <col min="3611" max="3612" width="11" style="1192" customWidth="1"/>
    <col min="3613" max="3613" width="14.42578125" style="1192" customWidth="1"/>
    <col min="3614" max="3614" width="4.140625" style="1192" customWidth="1"/>
    <col min="3615" max="3615" width="14.42578125" style="1192" customWidth="1"/>
    <col min="3616" max="3827" width="11" style="1192"/>
    <col min="3828" max="3828" width="34.7109375" style="1192" customWidth="1"/>
    <col min="3829" max="3829" width="19" style="1192" customWidth="1"/>
    <col min="3830" max="3830" width="17.140625" style="1192" customWidth="1"/>
    <col min="3831" max="3831" width="34.7109375" style="1192" customWidth="1"/>
    <col min="3832" max="3832" width="4.7109375" style="1192" customWidth="1"/>
    <col min="3833" max="3845" width="11" style="1192" customWidth="1"/>
    <col min="3846" max="3855" width="9.85546875" style="1192" customWidth="1"/>
    <col min="3856" max="3859" width="11" style="1192" customWidth="1"/>
    <col min="3860" max="3860" width="14.42578125" style="1192" customWidth="1"/>
    <col min="3861" max="3861" width="4.140625" style="1192" customWidth="1"/>
    <col min="3862" max="3862" width="13.28515625" style="1192" customWidth="1"/>
    <col min="3863" max="3863" width="28.140625" style="1192" customWidth="1"/>
    <col min="3864" max="3864" width="11" style="1192" customWidth="1"/>
    <col min="3865" max="3865" width="14.42578125" style="1192" customWidth="1"/>
    <col min="3866" max="3866" width="4.140625" style="1192" customWidth="1"/>
    <col min="3867" max="3868" width="11" style="1192" customWidth="1"/>
    <col min="3869" max="3869" width="14.42578125" style="1192" customWidth="1"/>
    <col min="3870" max="3870" width="4.140625" style="1192" customWidth="1"/>
    <col min="3871" max="3871" width="14.42578125" style="1192" customWidth="1"/>
    <col min="3872" max="4083" width="11" style="1192"/>
    <col min="4084" max="4084" width="34.7109375" style="1192" customWidth="1"/>
    <col min="4085" max="4085" width="19" style="1192" customWidth="1"/>
    <col min="4086" max="4086" width="17.140625" style="1192" customWidth="1"/>
    <col min="4087" max="4087" width="34.7109375" style="1192" customWidth="1"/>
    <col min="4088" max="4088" width="4.7109375" style="1192" customWidth="1"/>
    <col min="4089" max="4101" width="11" style="1192" customWidth="1"/>
    <col min="4102" max="4111" width="9.85546875" style="1192" customWidth="1"/>
    <col min="4112" max="4115" width="11" style="1192" customWidth="1"/>
    <col min="4116" max="4116" width="14.42578125" style="1192" customWidth="1"/>
    <col min="4117" max="4117" width="4.140625" style="1192" customWidth="1"/>
    <col min="4118" max="4118" width="13.28515625" style="1192" customWidth="1"/>
    <col min="4119" max="4119" width="28.140625" style="1192" customWidth="1"/>
    <col min="4120" max="4120" width="11" style="1192" customWidth="1"/>
    <col min="4121" max="4121" width="14.42578125" style="1192" customWidth="1"/>
    <col min="4122" max="4122" width="4.140625" style="1192" customWidth="1"/>
    <col min="4123" max="4124" width="11" style="1192" customWidth="1"/>
    <col min="4125" max="4125" width="14.42578125" style="1192" customWidth="1"/>
    <col min="4126" max="4126" width="4.140625" style="1192" customWidth="1"/>
    <col min="4127" max="4127" width="14.42578125" style="1192" customWidth="1"/>
    <col min="4128" max="4339" width="11" style="1192"/>
    <col min="4340" max="4340" width="34.7109375" style="1192" customWidth="1"/>
    <col min="4341" max="4341" width="19" style="1192" customWidth="1"/>
    <col min="4342" max="4342" width="17.140625" style="1192" customWidth="1"/>
    <col min="4343" max="4343" width="34.7109375" style="1192" customWidth="1"/>
    <col min="4344" max="4344" width="4.7109375" style="1192" customWidth="1"/>
    <col min="4345" max="4357" width="11" style="1192" customWidth="1"/>
    <col min="4358" max="4367" width="9.85546875" style="1192" customWidth="1"/>
    <col min="4368" max="4371" width="11" style="1192" customWidth="1"/>
    <col min="4372" max="4372" width="14.42578125" style="1192" customWidth="1"/>
    <col min="4373" max="4373" width="4.140625" style="1192" customWidth="1"/>
    <col min="4374" max="4374" width="13.28515625" style="1192" customWidth="1"/>
    <col min="4375" max="4375" width="28.140625" style="1192" customWidth="1"/>
    <col min="4376" max="4376" width="11" style="1192" customWidth="1"/>
    <col min="4377" max="4377" width="14.42578125" style="1192" customWidth="1"/>
    <col min="4378" max="4378" width="4.140625" style="1192" customWidth="1"/>
    <col min="4379" max="4380" width="11" style="1192" customWidth="1"/>
    <col min="4381" max="4381" width="14.42578125" style="1192" customWidth="1"/>
    <col min="4382" max="4382" width="4.140625" style="1192" customWidth="1"/>
    <col min="4383" max="4383" width="14.42578125" style="1192" customWidth="1"/>
    <col min="4384" max="4595" width="11" style="1192"/>
    <col min="4596" max="4596" width="34.7109375" style="1192" customWidth="1"/>
    <col min="4597" max="4597" width="19" style="1192" customWidth="1"/>
    <col min="4598" max="4598" width="17.140625" style="1192" customWidth="1"/>
    <col min="4599" max="4599" width="34.7109375" style="1192" customWidth="1"/>
    <col min="4600" max="4600" width="4.7109375" style="1192" customWidth="1"/>
    <col min="4601" max="4613" width="11" style="1192" customWidth="1"/>
    <col min="4614" max="4623" width="9.85546875" style="1192" customWidth="1"/>
    <col min="4624" max="4627" width="11" style="1192" customWidth="1"/>
    <col min="4628" max="4628" width="14.42578125" style="1192" customWidth="1"/>
    <col min="4629" max="4629" width="4.140625" style="1192" customWidth="1"/>
    <col min="4630" max="4630" width="13.28515625" style="1192" customWidth="1"/>
    <col min="4631" max="4631" width="28.140625" style="1192" customWidth="1"/>
    <col min="4632" max="4632" width="11" style="1192" customWidth="1"/>
    <col min="4633" max="4633" width="14.42578125" style="1192" customWidth="1"/>
    <col min="4634" max="4634" width="4.140625" style="1192" customWidth="1"/>
    <col min="4635" max="4636" width="11" style="1192" customWidth="1"/>
    <col min="4637" max="4637" width="14.42578125" style="1192" customWidth="1"/>
    <col min="4638" max="4638" width="4.140625" style="1192" customWidth="1"/>
    <col min="4639" max="4639" width="14.42578125" style="1192" customWidth="1"/>
    <col min="4640" max="4851" width="11" style="1192"/>
    <col min="4852" max="4852" width="34.7109375" style="1192" customWidth="1"/>
    <col min="4853" max="4853" width="19" style="1192" customWidth="1"/>
    <col min="4854" max="4854" width="17.140625" style="1192" customWidth="1"/>
    <col min="4855" max="4855" width="34.7109375" style="1192" customWidth="1"/>
    <col min="4856" max="4856" width="4.7109375" style="1192" customWidth="1"/>
    <col min="4857" max="4869" width="11" style="1192" customWidth="1"/>
    <col min="4870" max="4879" width="9.85546875" style="1192" customWidth="1"/>
    <col min="4880" max="4883" width="11" style="1192" customWidth="1"/>
    <col min="4884" max="4884" width="14.42578125" style="1192" customWidth="1"/>
    <col min="4885" max="4885" width="4.140625" style="1192" customWidth="1"/>
    <col min="4886" max="4886" width="13.28515625" style="1192" customWidth="1"/>
    <col min="4887" max="4887" width="28.140625" style="1192" customWidth="1"/>
    <col min="4888" max="4888" width="11" style="1192" customWidth="1"/>
    <col min="4889" max="4889" width="14.42578125" style="1192" customWidth="1"/>
    <col min="4890" max="4890" width="4.140625" style="1192" customWidth="1"/>
    <col min="4891" max="4892" width="11" style="1192" customWidth="1"/>
    <col min="4893" max="4893" width="14.42578125" style="1192" customWidth="1"/>
    <col min="4894" max="4894" width="4.140625" style="1192" customWidth="1"/>
    <col min="4895" max="4895" width="14.42578125" style="1192" customWidth="1"/>
    <col min="4896" max="5107" width="11" style="1192"/>
    <col min="5108" max="5108" width="34.7109375" style="1192" customWidth="1"/>
    <col min="5109" max="5109" width="19" style="1192" customWidth="1"/>
    <col min="5110" max="5110" width="17.140625" style="1192" customWidth="1"/>
    <col min="5111" max="5111" width="34.7109375" style="1192" customWidth="1"/>
    <col min="5112" max="5112" width="4.7109375" style="1192" customWidth="1"/>
    <col min="5113" max="5125" width="11" style="1192" customWidth="1"/>
    <col min="5126" max="5135" width="9.85546875" style="1192" customWidth="1"/>
    <col min="5136" max="5139" width="11" style="1192" customWidth="1"/>
    <col min="5140" max="5140" width="14.42578125" style="1192" customWidth="1"/>
    <col min="5141" max="5141" width="4.140625" style="1192" customWidth="1"/>
    <col min="5142" max="5142" width="13.28515625" style="1192" customWidth="1"/>
    <col min="5143" max="5143" width="28.140625" style="1192" customWidth="1"/>
    <col min="5144" max="5144" width="11" style="1192" customWidth="1"/>
    <col min="5145" max="5145" width="14.42578125" style="1192" customWidth="1"/>
    <col min="5146" max="5146" width="4.140625" style="1192" customWidth="1"/>
    <col min="5147" max="5148" width="11" style="1192" customWidth="1"/>
    <col min="5149" max="5149" width="14.42578125" style="1192" customWidth="1"/>
    <col min="5150" max="5150" width="4.140625" style="1192" customWidth="1"/>
    <col min="5151" max="5151" width="14.42578125" style="1192" customWidth="1"/>
    <col min="5152" max="5363" width="11" style="1192"/>
    <col min="5364" max="5364" width="34.7109375" style="1192" customWidth="1"/>
    <col min="5365" max="5365" width="19" style="1192" customWidth="1"/>
    <col min="5366" max="5366" width="17.140625" style="1192" customWidth="1"/>
    <col min="5367" max="5367" width="34.7109375" style="1192" customWidth="1"/>
    <col min="5368" max="5368" width="4.7109375" style="1192" customWidth="1"/>
    <col min="5369" max="5381" width="11" style="1192" customWidth="1"/>
    <col min="5382" max="5391" width="9.85546875" style="1192" customWidth="1"/>
    <col min="5392" max="5395" width="11" style="1192" customWidth="1"/>
    <col min="5396" max="5396" width="14.42578125" style="1192" customWidth="1"/>
    <col min="5397" max="5397" width="4.140625" style="1192" customWidth="1"/>
    <col min="5398" max="5398" width="13.28515625" style="1192" customWidth="1"/>
    <col min="5399" max="5399" width="28.140625" style="1192" customWidth="1"/>
    <col min="5400" max="5400" width="11" style="1192" customWidth="1"/>
    <col min="5401" max="5401" width="14.42578125" style="1192" customWidth="1"/>
    <col min="5402" max="5402" width="4.140625" style="1192" customWidth="1"/>
    <col min="5403" max="5404" width="11" style="1192" customWidth="1"/>
    <col min="5405" max="5405" width="14.42578125" style="1192" customWidth="1"/>
    <col min="5406" max="5406" width="4.140625" style="1192" customWidth="1"/>
    <col min="5407" max="5407" width="14.42578125" style="1192" customWidth="1"/>
    <col min="5408" max="5619" width="11" style="1192"/>
    <col min="5620" max="5620" width="34.7109375" style="1192" customWidth="1"/>
    <col min="5621" max="5621" width="19" style="1192" customWidth="1"/>
    <col min="5622" max="5622" width="17.140625" style="1192" customWidth="1"/>
    <col min="5623" max="5623" width="34.7109375" style="1192" customWidth="1"/>
    <col min="5624" max="5624" width="4.7109375" style="1192" customWidth="1"/>
    <col min="5625" max="5637" width="11" style="1192" customWidth="1"/>
    <col min="5638" max="5647" width="9.85546875" style="1192" customWidth="1"/>
    <col min="5648" max="5651" width="11" style="1192" customWidth="1"/>
    <col min="5652" max="5652" width="14.42578125" style="1192" customWidth="1"/>
    <col min="5653" max="5653" width="4.140625" style="1192" customWidth="1"/>
    <col min="5654" max="5654" width="13.28515625" style="1192" customWidth="1"/>
    <col min="5655" max="5655" width="28.140625" style="1192" customWidth="1"/>
    <col min="5656" max="5656" width="11" style="1192" customWidth="1"/>
    <col min="5657" max="5657" width="14.42578125" style="1192" customWidth="1"/>
    <col min="5658" max="5658" width="4.140625" style="1192" customWidth="1"/>
    <col min="5659" max="5660" width="11" style="1192" customWidth="1"/>
    <col min="5661" max="5661" width="14.42578125" style="1192" customWidth="1"/>
    <col min="5662" max="5662" width="4.140625" style="1192" customWidth="1"/>
    <col min="5663" max="5663" width="14.42578125" style="1192" customWidth="1"/>
    <col min="5664" max="5875" width="11" style="1192"/>
    <col min="5876" max="5876" width="34.7109375" style="1192" customWidth="1"/>
    <col min="5877" max="5877" width="19" style="1192" customWidth="1"/>
    <col min="5878" max="5878" width="17.140625" style="1192" customWidth="1"/>
    <col min="5879" max="5879" width="34.7109375" style="1192" customWidth="1"/>
    <col min="5880" max="5880" width="4.7109375" style="1192" customWidth="1"/>
    <col min="5881" max="5893" width="11" style="1192" customWidth="1"/>
    <col min="5894" max="5903" width="9.85546875" style="1192" customWidth="1"/>
    <col min="5904" max="5907" width="11" style="1192" customWidth="1"/>
    <col min="5908" max="5908" width="14.42578125" style="1192" customWidth="1"/>
    <col min="5909" max="5909" width="4.140625" style="1192" customWidth="1"/>
    <col min="5910" max="5910" width="13.28515625" style="1192" customWidth="1"/>
    <col min="5911" max="5911" width="28.140625" style="1192" customWidth="1"/>
    <col min="5912" max="5912" width="11" style="1192" customWidth="1"/>
    <col min="5913" max="5913" width="14.42578125" style="1192" customWidth="1"/>
    <col min="5914" max="5914" width="4.140625" style="1192" customWidth="1"/>
    <col min="5915" max="5916" width="11" style="1192" customWidth="1"/>
    <col min="5917" max="5917" width="14.42578125" style="1192" customWidth="1"/>
    <col min="5918" max="5918" width="4.140625" style="1192" customWidth="1"/>
    <col min="5919" max="5919" width="14.42578125" style="1192" customWidth="1"/>
    <col min="5920" max="6131" width="11" style="1192"/>
    <col min="6132" max="6132" width="34.7109375" style="1192" customWidth="1"/>
    <col min="6133" max="6133" width="19" style="1192" customWidth="1"/>
    <col min="6134" max="6134" width="17.140625" style="1192" customWidth="1"/>
    <col min="6135" max="6135" width="34.7109375" style="1192" customWidth="1"/>
    <col min="6136" max="6136" width="4.7109375" style="1192" customWidth="1"/>
    <col min="6137" max="6149" width="11" style="1192" customWidth="1"/>
    <col min="6150" max="6159" width="9.85546875" style="1192" customWidth="1"/>
    <col min="6160" max="6163" width="11" style="1192" customWidth="1"/>
    <col min="6164" max="6164" width="14.42578125" style="1192" customWidth="1"/>
    <col min="6165" max="6165" width="4.140625" style="1192" customWidth="1"/>
    <col min="6166" max="6166" width="13.28515625" style="1192" customWidth="1"/>
    <col min="6167" max="6167" width="28.140625" style="1192" customWidth="1"/>
    <col min="6168" max="6168" width="11" style="1192" customWidth="1"/>
    <col min="6169" max="6169" width="14.42578125" style="1192" customWidth="1"/>
    <col min="6170" max="6170" width="4.140625" style="1192" customWidth="1"/>
    <col min="6171" max="6172" width="11" style="1192" customWidth="1"/>
    <col min="6173" max="6173" width="14.42578125" style="1192" customWidth="1"/>
    <col min="6174" max="6174" width="4.140625" style="1192" customWidth="1"/>
    <col min="6175" max="6175" width="14.42578125" style="1192" customWidth="1"/>
    <col min="6176" max="6387" width="11" style="1192"/>
    <col min="6388" max="6388" width="34.7109375" style="1192" customWidth="1"/>
    <col min="6389" max="6389" width="19" style="1192" customWidth="1"/>
    <col min="6390" max="6390" width="17.140625" style="1192" customWidth="1"/>
    <col min="6391" max="6391" width="34.7109375" style="1192" customWidth="1"/>
    <col min="6392" max="6392" width="4.7109375" style="1192" customWidth="1"/>
    <col min="6393" max="6405" width="11" style="1192" customWidth="1"/>
    <col min="6406" max="6415" width="9.85546875" style="1192" customWidth="1"/>
    <col min="6416" max="6419" width="11" style="1192" customWidth="1"/>
    <col min="6420" max="6420" width="14.42578125" style="1192" customWidth="1"/>
    <col min="6421" max="6421" width="4.140625" style="1192" customWidth="1"/>
    <col min="6422" max="6422" width="13.28515625" style="1192" customWidth="1"/>
    <col min="6423" max="6423" width="28.140625" style="1192" customWidth="1"/>
    <col min="6424" max="6424" width="11" style="1192" customWidth="1"/>
    <col min="6425" max="6425" width="14.42578125" style="1192" customWidth="1"/>
    <col min="6426" max="6426" width="4.140625" style="1192" customWidth="1"/>
    <col min="6427" max="6428" width="11" style="1192" customWidth="1"/>
    <col min="6429" max="6429" width="14.42578125" style="1192" customWidth="1"/>
    <col min="6430" max="6430" width="4.140625" style="1192" customWidth="1"/>
    <col min="6431" max="6431" width="14.42578125" style="1192" customWidth="1"/>
    <col min="6432" max="6643" width="11" style="1192"/>
    <col min="6644" max="6644" width="34.7109375" style="1192" customWidth="1"/>
    <col min="6645" max="6645" width="19" style="1192" customWidth="1"/>
    <col min="6646" max="6646" width="17.140625" style="1192" customWidth="1"/>
    <col min="6647" max="6647" width="34.7109375" style="1192" customWidth="1"/>
    <col min="6648" max="6648" width="4.7109375" style="1192" customWidth="1"/>
    <col min="6649" max="6661" width="11" style="1192" customWidth="1"/>
    <col min="6662" max="6671" width="9.85546875" style="1192" customWidth="1"/>
    <col min="6672" max="6675" width="11" style="1192" customWidth="1"/>
    <col min="6676" max="6676" width="14.42578125" style="1192" customWidth="1"/>
    <col min="6677" max="6677" width="4.140625" style="1192" customWidth="1"/>
    <col min="6678" max="6678" width="13.28515625" style="1192" customWidth="1"/>
    <col min="6679" max="6679" width="28.140625" style="1192" customWidth="1"/>
    <col min="6680" max="6680" width="11" style="1192" customWidth="1"/>
    <col min="6681" max="6681" width="14.42578125" style="1192" customWidth="1"/>
    <col min="6682" max="6682" width="4.140625" style="1192" customWidth="1"/>
    <col min="6683" max="6684" width="11" style="1192" customWidth="1"/>
    <col min="6685" max="6685" width="14.42578125" style="1192" customWidth="1"/>
    <col min="6686" max="6686" width="4.140625" style="1192" customWidth="1"/>
    <col min="6687" max="6687" width="14.42578125" style="1192" customWidth="1"/>
    <col min="6688" max="6899" width="11" style="1192"/>
    <col min="6900" max="6900" width="34.7109375" style="1192" customWidth="1"/>
    <col min="6901" max="6901" width="19" style="1192" customWidth="1"/>
    <col min="6902" max="6902" width="17.140625" style="1192" customWidth="1"/>
    <col min="6903" max="6903" width="34.7109375" style="1192" customWidth="1"/>
    <col min="6904" max="6904" width="4.7109375" style="1192" customWidth="1"/>
    <col min="6905" max="6917" width="11" style="1192" customWidth="1"/>
    <col min="6918" max="6927" width="9.85546875" style="1192" customWidth="1"/>
    <col min="6928" max="6931" width="11" style="1192" customWidth="1"/>
    <col min="6932" max="6932" width="14.42578125" style="1192" customWidth="1"/>
    <col min="6933" max="6933" width="4.140625" style="1192" customWidth="1"/>
    <col min="6934" max="6934" width="13.28515625" style="1192" customWidth="1"/>
    <col min="6935" max="6935" width="28.140625" style="1192" customWidth="1"/>
    <col min="6936" max="6936" width="11" style="1192" customWidth="1"/>
    <col min="6937" max="6937" width="14.42578125" style="1192" customWidth="1"/>
    <col min="6938" max="6938" width="4.140625" style="1192" customWidth="1"/>
    <col min="6939" max="6940" width="11" style="1192" customWidth="1"/>
    <col min="6941" max="6941" width="14.42578125" style="1192" customWidth="1"/>
    <col min="6942" max="6942" width="4.140625" style="1192" customWidth="1"/>
    <col min="6943" max="6943" width="14.42578125" style="1192" customWidth="1"/>
    <col min="6944" max="7155" width="11" style="1192"/>
    <col min="7156" max="7156" width="34.7109375" style="1192" customWidth="1"/>
    <col min="7157" max="7157" width="19" style="1192" customWidth="1"/>
    <col min="7158" max="7158" width="17.140625" style="1192" customWidth="1"/>
    <col min="7159" max="7159" width="34.7109375" style="1192" customWidth="1"/>
    <col min="7160" max="7160" width="4.7109375" style="1192" customWidth="1"/>
    <col min="7161" max="7173" width="11" style="1192" customWidth="1"/>
    <col min="7174" max="7183" width="9.85546875" style="1192" customWidth="1"/>
    <col min="7184" max="7187" width="11" style="1192" customWidth="1"/>
    <col min="7188" max="7188" width="14.42578125" style="1192" customWidth="1"/>
    <col min="7189" max="7189" width="4.140625" style="1192" customWidth="1"/>
    <col min="7190" max="7190" width="13.28515625" style="1192" customWidth="1"/>
    <col min="7191" max="7191" width="28.140625" style="1192" customWidth="1"/>
    <col min="7192" max="7192" width="11" style="1192" customWidth="1"/>
    <col min="7193" max="7193" width="14.42578125" style="1192" customWidth="1"/>
    <col min="7194" max="7194" width="4.140625" style="1192" customWidth="1"/>
    <col min="7195" max="7196" width="11" style="1192" customWidth="1"/>
    <col min="7197" max="7197" width="14.42578125" style="1192" customWidth="1"/>
    <col min="7198" max="7198" width="4.140625" style="1192" customWidth="1"/>
    <col min="7199" max="7199" width="14.42578125" style="1192" customWidth="1"/>
    <col min="7200" max="7411" width="11" style="1192"/>
    <col min="7412" max="7412" width="34.7109375" style="1192" customWidth="1"/>
    <col min="7413" max="7413" width="19" style="1192" customWidth="1"/>
    <col min="7414" max="7414" width="17.140625" style="1192" customWidth="1"/>
    <col min="7415" max="7415" width="34.7109375" style="1192" customWidth="1"/>
    <col min="7416" max="7416" width="4.7109375" style="1192" customWidth="1"/>
    <col min="7417" max="7429" width="11" style="1192" customWidth="1"/>
    <col min="7430" max="7439" width="9.85546875" style="1192" customWidth="1"/>
    <col min="7440" max="7443" width="11" style="1192" customWidth="1"/>
    <col min="7444" max="7444" width="14.42578125" style="1192" customWidth="1"/>
    <col min="7445" max="7445" width="4.140625" style="1192" customWidth="1"/>
    <col min="7446" max="7446" width="13.28515625" style="1192" customWidth="1"/>
    <col min="7447" max="7447" width="28.140625" style="1192" customWidth="1"/>
    <col min="7448" max="7448" width="11" style="1192" customWidth="1"/>
    <col min="7449" max="7449" width="14.42578125" style="1192" customWidth="1"/>
    <col min="7450" max="7450" width="4.140625" style="1192" customWidth="1"/>
    <col min="7451" max="7452" width="11" style="1192" customWidth="1"/>
    <col min="7453" max="7453" width="14.42578125" style="1192" customWidth="1"/>
    <col min="7454" max="7454" width="4.140625" style="1192" customWidth="1"/>
    <col min="7455" max="7455" width="14.42578125" style="1192" customWidth="1"/>
    <col min="7456" max="7667" width="11" style="1192"/>
    <col min="7668" max="7668" width="34.7109375" style="1192" customWidth="1"/>
    <col min="7669" max="7669" width="19" style="1192" customWidth="1"/>
    <col min="7670" max="7670" width="17.140625" style="1192" customWidth="1"/>
    <col min="7671" max="7671" width="34.7109375" style="1192" customWidth="1"/>
    <col min="7672" max="7672" width="4.7109375" style="1192" customWidth="1"/>
    <col min="7673" max="7685" width="11" style="1192" customWidth="1"/>
    <col min="7686" max="7695" width="9.85546875" style="1192" customWidth="1"/>
    <col min="7696" max="7699" width="11" style="1192" customWidth="1"/>
    <col min="7700" max="7700" width="14.42578125" style="1192" customWidth="1"/>
    <col min="7701" max="7701" width="4.140625" style="1192" customWidth="1"/>
    <col min="7702" max="7702" width="13.28515625" style="1192" customWidth="1"/>
    <col min="7703" max="7703" width="28.140625" style="1192" customWidth="1"/>
    <col min="7704" max="7704" width="11" style="1192" customWidth="1"/>
    <col min="7705" max="7705" width="14.42578125" style="1192" customWidth="1"/>
    <col min="7706" max="7706" width="4.140625" style="1192" customWidth="1"/>
    <col min="7707" max="7708" width="11" style="1192" customWidth="1"/>
    <col min="7709" max="7709" width="14.42578125" style="1192" customWidth="1"/>
    <col min="7710" max="7710" width="4.140625" style="1192" customWidth="1"/>
    <col min="7711" max="7711" width="14.42578125" style="1192" customWidth="1"/>
    <col min="7712" max="7923" width="11" style="1192"/>
    <col min="7924" max="7924" width="34.7109375" style="1192" customWidth="1"/>
    <col min="7925" max="7925" width="19" style="1192" customWidth="1"/>
    <col min="7926" max="7926" width="17.140625" style="1192" customWidth="1"/>
    <col min="7927" max="7927" width="34.7109375" style="1192" customWidth="1"/>
    <col min="7928" max="7928" width="4.7109375" style="1192" customWidth="1"/>
    <col min="7929" max="7941" width="11" style="1192" customWidth="1"/>
    <col min="7942" max="7951" width="9.85546875" style="1192" customWidth="1"/>
    <col min="7952" max="7955" width="11" style="1192" customWidth="1"/>
    <col min="7956" max="7956" width="14.42578125" style="1192" customWidth="1"/>
    <col min="7957" max="7957" width="4.140625" style="1192" customWidth="1"/>
    <col min="7958" max="7958" width="13.28515625" style="1192" customWidth="1"/>
    <col min="7959" max="7959" width="28.140625" style="1192" customWidth="1"/>
    <col min="7960" max="7960" width="11" style="1192" customWidth="1"/>
    <col min="7961" max="7961" width="14.42578125" style="1192" customWidth="1"/>
    <col min="7962" max="7962" width="4.140625" style="1192" customWidth="1"/>
    <col min="7963" max="7964" width="11" style="1192" customWidth="1"/>
    <col min="7965" max="7965" width="14.42578125" style="1192" customWidth="1"/>
    <col min="7966" max="7966" width="4.140625" style="1192" customWidth="1"/>
    <col min="7967" max="7967" width="14.42578125" style="1192" customWidth="1"/>
    <col min="7968" max="8179" width="11" style="1192"/>
    <col min="8180" max="8180" width="34.7109375" style="1192" customWidth="1"/>
    <col min="8181" max="8181" width="19" style="1192" customWidth="1"/>
    <col min="8182" max="8182" width="17.140625" style="1192" customWidth="1"/>
    <col min="8183" max="8183" width="34.7109375" style="1192" customWidth="1"/>
    <col min="8184" max="8184" width="4.7109375" style="1192" customWidth="1"/>
    <col min="8185" max="8197" width="11" style="1192" customWidth="1"/>
    <col min="8198" max="8207" width="9.85546875" style="1192" customWidth="1"/>
    <col min="8208" max="8211" width="11" style="1192" customWidth="1"/>
    <col min="8212" max="8212" width="14.42578125" style="1192" customWidth="1"/>
    <col min="8213" max="8213" width="4.140625" style="1192" customWidth="1"/>
    <col min="8214" max="8214" width="13.28515625" style="1192" customWidth="1"/>
    <col min="8215" max="8215" width="28.140625" style="1192" customWidth="1"/>
    <col min="8216" max="8216" width="11" style="1192" customWidth="1"/>
    <col min="8217" max="8217" width="14.42578125" style="1192" customWidth="1"/>
    <col min="8218" max="8218" width="4.140625" style="1192" customWidth="1"/>
    <col min="8219" max="8220" width="11" style="1192" customWidth="1"/>
    <col min="8221" max="8221" width="14.42578125" style="1192" customWidth="1"/>
    <col min="8222" max="8222" width="4.140625" style="1192" customWidth="1"/>
    <col min="8223" max="8223" width="14.42578125" style="1192" customWidth="1"/>
    <col min="8224" max="8435" width="11" style="1192"/>
    <col min="8436" max="8436" width="34.7109375" style="1192" customWidth="1"/>
    <col min="8437" max="8437" width="19" style="1192" customWidth="1"/>
    <col min="8438" max="8438" width="17.140625" style="1192" customWidth="1"/>
    <col min="8439" max="8439" width="34.7109375" style="1192" customWidth="1"/>
    <col min="8440" max="8440" width="4.7109375" style="1192" customWidth="1"/>
    <col min="8441" max="8453" width="11" style="1192" customWidth="1"/>
    <col min="8454" max="8463" width="9.85546875" style="1192" customWidth="1"/>
    <col min="8464" max="8467" width="11" style="1192" customWidth="1"/>
    <col min="8468" max="8468" width="14.42578125" style="1192" customWidth="1"/>
    <col min="8469" max="8469" width="4.140625" style="1192" customWidth="1"/>
    <col min="8470" max="8470" width="13.28515625" style="1192" customWidth="1"/>
    <col min="8471" max="8471" width="28.140625" style="1192" customWidth="1"/>
    <col min="8472" max="8472" width="11" style="1192" customWidth="1"/>
    <col min="8473" max="8473" width="14.42578125" style="1192" customWidth="1"/>
    <col min="8474" max="8474" width="4.140625" style="1192" customWidth="1"/>
    <col min="8475" max="8476" width="11" style="1192" customWidth="1"/>
    <col min="8477" max="8477" width="14.42578125" style="1192" customWidth="1"/>
    <col min="8478" max="8478" width="4.140625" style="1192" customWidth="1"/>
    <col min="8479" max="8479" width="14.42578125" style="1192" customWidth="1"/>
    <col min="8480" max="8691" width="11" style="1192"/>
    <col min="8692" max="8692" width="34.7109375" style="1192" customWidth="1"/>
    <col min="8693" max="8693" width="19" style="1192" customWidth="1"/>
    <col min="8694" max="8694" width="17.140625" style="1192" customWidth="1"/>
    <col min="8695" max="8695" width="34.7109375" style="1192" customWidth="1"/>
    <col min="8696" max="8696" width="4.7109375" style="1192" customWidth="1"/>
    <col min="8697" max="8709" width="11" style="1192" customWidth="1"/>
    <col min="8710" max="8719" width="9.85546875" style="1192" customWidth="1"/>
    <col min="8720" max="8723" width="11" style="1192" customWidth="1"/>
    <col min="8724" max="8724" width="14.42578125" style="1192" customWidth="1"/>
    <col min="8725" max="8725" width="4.140625" style="1192" customWidth="1"/>
    <col min="8726" max="8726" width="13.28515625" style="1192" customWidth="1"/>
    <col min="8727" max="8727" width="28.140625" style="1192" customWidth="1"/>
    <col min="8728" max="8728" width="11" style="1192" customWidth="1"/>
    <col min="8729" max="8729" width="14.42578125" style="1192" customWidth="1"/>
    <col min="8730" max="8730" width="4.140625" style="1192" customWidth="1"/>
    <col min="8731" max="8732" width="11" style="1192" customWidth="1"/>
    <col min="8733" max="8733" width="14.42578125" style="1192" customWidth="1"/>
    <col min="8734" max="8734" width="4.140625" style="1192" customWidth="1"/>
    <col min="8735" max="8735" width="14.42578125" style="1192" customWidth="1"/>
    <col min="8736" max="8947" width="11" style="1192"/>
    <col min="8948" max="8948" width="34.7109375" style="1192" customWidth="1"/>
    <col min="8949" max="8949" width="19" style="1192" customWidth="1"/>
    <col min="8950" max="8950" width="17.140625" style="1192" customWidth="1"/>
    <col min="8951" max="8951" width="34.7109375" style="1192" customWidth="1"/>
    <col min="8952" max="8952" width="4.7109375" style="1192" customWidth="1"/>
    <col min="8953" max="8965" width="11" style="1192" customWidth="1"/>
    <col min="8966" max="8975" width="9.85546875" style="1192" customWidth="1"/>
    <col min="8976" max="8979" width="11" style="1192" customWidth="1"/>
    <col min="8980" max="8980" width="14.42578125" style="1192" customWidth="1"/>
    <col min="8981" max="8981" width="4.140625" style="1192" customWidth="1"/>
    <col min="8982" max="8982" width="13.28515625" style="1192" customWidth="1"/>
    <col min="8983" max="8983" width="28.140625" style="1192" customWidth="1"/>
    <col min="8984" max="8984" width="11" style="1192" customWidth="1"/>
    <col min="8985" max="8985" width="14.42578125" style="1192" customWidth="1"/>
    <col min="8986" max="8986" width="4.140625" style="1192" customWidth="1"/>
    <col min="8987" max="8988" width="11" style="1192" customWidth="1"/>
    <col min="8989" max="8989" width="14.42578125" style="1192" customWidth="1"/>
    <col min="8990" max="8990" width="4.140625" style="1192" customWidth="1"/>
    <col min="8991" max="8991" width="14.42578125" style="1192" customWidth="1"/>
    <col min="8992" max="9203" width="11" style="1192"/>
    <col min="9204" max="9204" width="34.7109375" style="1192" customWidth="1"/>
    <col min="9205" max="9205" width="19" style="1192" customWidth="1"/>
    <col min="9206" max="9206" width="17.140625" style="1192" customWidth="1"/>
    <col min="9207" max="9207" width="34.7109375" style="1192" customWidth="1"/>
    <col min="9208" max="9208" width="4.7109375" style="1192" customWidth="1"/>
    <col min="9209" max="9221" width="11" style="1192" customWidth="1"/>
    <col min="9222" max="9231" width="9.85546875" style="1192" customWidth="1"/>
    <col min="9232" max="9235" width="11" style="1192" customWidth="1"/>
    <col min="9236" max="9236" width="14.42578125" style="1192" customWidth="1"/>
    <col min="9237" max="9237" width="4.140625" style="1192" customWidth="1"/>
    <col min="9238" max="9238" width="13.28515625" style="1192" customWidth="1"/>
    <col min="9239" max="9239" width="28.140625" style="1192" customWidth="1"/>
    <col min="9240" max="9240" width="11" style="1192" customWidth="1"/>
    <col min="9241" max="9241" width="14.42578125" style="1192" customWidth="1"/>
    <col min="9242" max="9242" width="4.140625" style="1192" customWidth="1"/>
    <col min="9243" max="9244" width="11" style="1192" customWidth="1"/>
    <col min="9245" max="9245" width="14.42578125" style="1192" customWidth="1"/>
    <col min="9246" max="9246" width="4.140625" style="1192" customWidth="1"/>
    <col min="9247" max="9247" width="14.42578125" style="1192" customWidth="1"/>
    <col min="9248" max="9459" width="11" style="1192"/>
    <col min="9460" max="9460" width="34.7109375" style="1192" customWidth="1"/>
    <col min="9461" max="9461" width="19" style="1192" customWidth="1"/>
    <col min="9462" max="9462" width="17.140625" style="1192" customWidth="1"/>
    <col min="9463" max="9463" width="34.7109375" style="1192" customWidth="1"/>
    <col min="9464" max="9464" width="4.7109375" style="1192" customWidth="1"/>
    <col min="9465" max="9477" width="11" style="1192" customWidth="1"/>
    <col min="9478" max="9487" width="9.85546875" style="1192" customWidth="1"/>
    <col min="9488" max="9491" width="11" style="1192" customWidth="1"/>
    <col min="9492" max="9492" width="14.42578125" style="1192" customWidth="1"/>
    <col min="9493" max="9493" width="4.140625" style="1192" customWidth="1"/>
    <col min="9494" max="9494" width="13.28515625" style="1192" customWidth="1"/>
    <col min="9495" max="9495" width="28.140625" style="1192" customWidth="1"/>
    <col min="9496" max="9496" width="11" style="1192" customWidth="1"/>
    <col min="9497" max="9497" width="14.42578125" style="1192" customWidth="1"/>
    <col min="9498" max="9498" width="4.140625" style="1192" customWidth="1"/>
    <col min="9499" max="9500" width="11" style="1192" customWidth="1"/>
    <col min="9501" max="9501" width="14.42578125" style="1192" customWidth="1"/>
    <col min="9502" max="9502" width="4.140625" style="1192" customWidth="1"/>
    <col min="9503" max="9503" width="14.42578125" style="1192" customWidth="1"/>
    <col min="9504" max="9715" width="11" style="1192"/>
    <col min="9716" max="9716" width="34.7109375" style="1192" customWidth="1"/>
    <col min="9717" max="9717" width="19" style="1192" customWidth="1"/>
    <col min="9718" max="9718" width="17.140625" style="1192" customWidth="1"/>
    <col min="9719" max="9719" width="34.7109375" style="1192" customWidth="1"/>
    <col min="9720" max="9720" width="4.7109375" style="1192" customWidth="1"/>
    <col min="9721" max="9733" width="11" style="1192" customWidth="1"/>
    <col min="9734" max="9743" width="9.85546875" style="1192" customWidth="1"/>
    <col min="9744" max="9747" width="11" style="1192" customWidth="1"/>
    <col min="9748" max="9748" width="14.42578125" style="1192" customWidth="1"/>
    <col min="9749" max="9749" width="4.140625" style="1192" customWidth="1"/>
    <col min="9750" max="9750" width="13.28515625" style="1192" customWidth="1"/>
    <col min="9751" max="9751" width="28.140625" style="1192" customWidth="1"/>
    <col min="9752" max="9752" width="11" style="1192" customWidth="1"/>
    <col min="9753" max="9753" width="14.42578125" style="1192" customWidth="1"/>
    <col min="9754" max="9754" width="4.140625" style="1192" customWidth="1"/>
    <col min="9755" max="9756" width="11" style="1192" customWidth="1"/>
    <col min="9757" max="9757" width="14.42578125" style="1192" customWidth="1"/>
    <col min="9758" max="9758" width="4.140625" style="1192" customWidth="1"/>
    <col min="9759" max="9759" width="14.42578125" style="1192" customWidth="1"/>
    <col min="9760" max="9971" width="11" style="1192"/>
    <col min="9972" max="9972" width="34.7109375" style="1192" customWidth="1"/>
    <col min="9973" max="9973" width="19" style="1192" customWidth="1"/>
    <col min="9974" max="9974" width="17.140625" style="1192" customWidth="1"/>
    <col min="9975" max="9975" width="34.7109375" style="1192" customWidth="1"/>
    <col min="9976" max="9976" width="4.7109375" style="1192" customWidth="1"/>
    <col min="9977" max="9989" width="11" style="1192" customWidth="1"/>
    <col min="9990" max="9999" width="9.85546875" style="1192" customWidth="1"/>
    <col min="10000" max="10003" width="11" style="1192" customWidth="1"/>
    <col min="10004" max="10004" width="14.42578125" style="1192" customWidth="1"/>
    <col min="10005" max="10005" width="4.140625" style="1192" customWidth="1"/>
    <col min="10006" max="10006" width="13.28515625" style="1192" customWidth="1"/>
    <col min="10007" max="10007" width="28.140625" style="1192" customWidth="1"/>
    <col min="10008" max="10008" width="11" style="1192" customWidth="1"/>
    <col min="10009" max="10009" width="14.42578125" style="1192" customWidth="1"/>
    <col min="10010" max="10010" width="4.140625" style="1192" customWidth="1"/>
    <col min="10011" max="10012" width="11" style="1192" customWidth="1"/>
    <col min="10013" max="10013" width="14.42578125" style="1192" customWidth="1"/>
    <col min="10014" max="10014" width="4.140625" style="1192" customWidth="1"/>
    <col min="10015" max="10015" width="14.42578125" style="1192" customWidth="1"/>
    <col min="10016" max="10227" width="11" style="1192"/>
    <col min="10228" max="10228" width="34.7109375" style="1192" customWidth="1"/>
    <col min="10229" max="10229" width="19" style="1192" customWidth="1"/>
    <col min="10230" max="10230" width="17.140625" style="1192" customWidth="1"/>
    <col min="10231" max="10231" width="34.7109375" style="1192" customWidth="1"/>
    <col min="10232" max="10232" width="4.7109375" style="1192" customWidth="1"/>
    <col min="10233" max="10245" width="11" style="1192" customWidth="1"/>
    <col min="10246" max="10255" width="9.85546875" style="1192" customWidth="1"/>
    <col min="10256" max="10259" width="11" style="1192" customWidth="1"/>
    <col min="10260" max="10260" width="14.42578125" style="1192" customWidth="1"/>
    <col min="10261" max="10261" width="4.140625" style="1192" customWidth="1"/>
    <col min="10262" max="10262" width="13.28515625" style="1192" customWidth="1"/>
    <col min="10263" max="10263" width="28.140625" style="1192" customWidth="1"/>
    <col min="10264" max="10264" width="11" style="1192" customWidth="1"/>
    <col min="10265" max="10265" width="14.42578125" style="1192" customWidth="1"/>
    <col min="10266" max="10266" width="4.140625" style="1192" customWidth="1"/>
    <col min="10267" max="10268" width="11" style="1192" customWidth="1"/>
    <col min="10269" max="10269" width="14.42578125" style="1192" customWidth="1"/>
    <col min="10270" max="10270" width="4.140625" style="1192" customWidth="1"/>
    <col min="10271" max="10271" width="14.42578125" style="1192" customWidth="1"/>
    <col min="10272" max="10483" width="11" style="1192"/>
    <col min="10484" max="10484" width="34.7109375" style="1192" customWidth="1"/>
    <col min="10485" max="10485" width="19" style="1192" customWidth="1"/>
    <col min="10486" max="10486" width="17.140625" style="1192" customWidth="1"/>
    <col min="10487" max="10487" width="34.7109375" style="1192" customWidth="1"/>
    <col min="10488" max="10488" width="4.7109375" style="1192" customWidth="1"/>
    <col min="10489" max="10501" width="11" style="1192" customWidth="1"/>
    <col min="10502" max="10511" width="9.85546875" style="1192" customWidth="1"/>
    <col min="10512" max="10515" width="11" style="1192" customWidth="1"/>
    <col min="10516" max="10516" width="14.42578125" style="1192" customWidth="1"/>
    <col min="10517" max="10517" width="4.140625" style="1192" customWidth="1"/>
    <col min="10518" max="10518" width="13.28515625" style="1192" customWidth="1"/>
    <col min="10519" max="10519" width="28.140625" style="1192" customWidth="1"/>
    <col min="10520" max="10520" width="11" style="1192" customWidth="1"/>
    <col min="10521" max="10521" width="14.42578125" style="1192" customWidth="1"/>
    <col min="10522" max="10522" width="4.140625" style="1192" customWidth="1"/>
    <col min="10523" max="10524" width="11" style="1192" customWidth="1"/>
    <col min="10525" max="10525" width="14.42578125" style="1192" customWidth="1"/>
    <col min="10526" max="10526" width="4.140625" style="1192" customWidth="1"/>
    <col min="10527" max="10527" width="14.42578125" style="1192" customWidth="1"/>
    <col min="10528" max="10739" width="11" style="1192"/>
    <col min="10740" max="10740" width="34.7109375" style="1192" customWidth="1"/>
    <col min="10741" max="10741" width="19" style="1192" customWidth="1"/>
    <col min="10742" max="10742" width="17.140625" style="1192" customWidth="1"/>
    <col min="10743" max="10743" width="34.7109375" style="1192" customWidth="1"/>
    <col min="10744" max="10744" width="4.7109375" style="1192" customWidth="1"/>
    <col min="10745" max="10757" width="11" style="1192" customWidth="1"/>
    <col min="10758" max="10767" width="9.85546875" style="1192" customWidth="1"/>
    <col min="10768" max="10771" width="11" style="1192" customWidth="1"/>
    <col min="10772" max="10772" width="14.42578125" style="1192" customWidth="1"/>
    <col min="10773" max="10773" width="4.140625" style="1192" customWidth="1"/>
    <col min="10774" max="10774" width="13.28515625" style="1192" customWidth="1"/>
    <col min="10775" max="10775" width="28.140625" style="1192" customWidth="1"/>
    <col min="10776" max="10776" width="11" style="1192" customWidth="1"/>
    <col min="10777" max="10777" width="14.42578125" style="1192" customWidth="1"/>
    <col min="10778" max="10778" width="4.140625" style="1192" customWidth="1"/>
    <col min="10779" max="10780" width="11" style="1192" customWidth="1"/>
    <col min="10781" max="10781" width="14.42578125" style="1192" customWidth="1"/>
    <col min="10782" max="10782" width="4.140625" style="1192" customWidth="1"/>
    <col min="10783" max="10783" width="14.42578125" style="1192" customWidth="1"/>
    <col min="10784" max="10995" width="11" style="1192"/>
    <col min="10996" max="10996" width="34.7109375" style="1192" customWidth="1"/>
    <col min="10997" max="10997" width="19" style="1192" customWidth="1"/>
    <col min="10998" max="10998" width="17.140625" style="1192" customWidth="1"/>
    <col min="10999" max="10999" width="34.7109375" style="1192" customWidth="1"/>
    <col min="11000" max="11000" width="4.7109375" style="1192" customWidth="1"/>
    <col min="11001" max="11013" width="11" style="1192" customWidth="1"/>
    <col min="11014" max="11023" width="9.85546875" style="1192" customWidth="1"/>
    <col min="11024" max="11027" width="11" style="1192" customWidth="1"/>
    <col min="11028" max="11028" width="14.42578125" style="1192" customWidth="1"/>
    <col min="11029" max="11029" width="4.140625" style="1192" customWidth="1"/>
    <col min="11030" max="11030" width="13.28515625" style="1192" customWidth="1"/>
    <col min="11031" max="11031" width="28.140625" style="1192" customWidth="1"/>
    <col min="11032" max="11032" width="11" style="1192" customWidth="1"/>
    <col min="11033" max="11033" width="14.42578125" style="1192" customWidth="1"/>
    <col min="11034" max="11034" width="4.140625" style="1192" customWidth="1"/>
    <col min="11035" max="11036" width="11" style="1192" customWidth="1"/>
    <col min="11037" max="11037" width="14.42578125" style="1192" customWidth="1"/>
    <col min="11038" max="11038" width="4.140625" style="1192" customWidth="1"/>
    <col min="11039" max="11039" width="14.42578125" style="1192" customWidth="1"/>
    <col min="11040" max="11251" width="11" style="1192"/>
    <col min="11252" max="11252" width="34.7109375" style="1192" customWidth="1"/>
    <col min="11253" max="11253" width="19" style="1192" customWidth="1"/>
    <col min="11254" max="11254" width="17.140625" style="1192" customWidth="1"/>
    <col min="11255" max="11255" width="34.7109375" style="1192" customWidth="1"/>
    <col min="11256" max="11256" width="4.7109375" style="1192" customWidth="1"/>
    <col min="11257" max="11269" width="11" style="1192" customWidth="1"/>
    <col min="11270" max="11279" width="9.85546875" style="1192" customWidth="1"/>
    <col min="11280" max="11283" width="11" style="1192" customWidth="1"/>
    <col min="11284" max="11284" width="14.42578125" style="1192" customWidth="1"/>
    <col min="11285" max="11285" width="4.140625" style="1192" customWidth="1"/>
    <col min="11286" max="11286" width="13.28515625" style="1192" customWidth="1"/>
    <col min="11287" max="11287" width="28.140625" style="1192" customWidth="1"/>
    <col min="11288" max="11288" width="11" style="1192" customWidth="1"/>
    <col min="11289" max="11289" width="14.42578125" style="1192" customWidth="1"/>
    <col min="11290" max="11290" width="4.140625" style="1192" customWidth="1"/>
    <col min="11291" max="11292" width="11" style="1192" customWidth="1"/>
    <col min="11293" max="11293" width="14.42578125" style="1192" customWidth="1"/>
    <col min="11294" max="11294" width="4.140625" style="1192" customWidth="1"/>
    <col min="11295" max="11295" width="14.42578125" style="1192" customWidth="1"/>
    <col min="11296" max="11507" width="11" style="1192"/>
    <col min="11508" max="11508" width="34.7109375" style="1192" customWidth="1"/>
    <col min="11509" max="11509" width="19" style="1192" customWidth="1"/>
    <col min="11510" max="11510" width="17.140625" style="1192" customWidth="1"/>
    <col min="11511" max="11511" width="34.7109375" style="1192" customWidth="1"/>
    <col min="11512" max="11512" width="4.7109375" style="1192" customWidth="1"/>
    <col min="11513" max="11525" width="11" style="1192" customWidth="1"/>
    <col min="11526" max="11535" width="9.85546875" style="1192" customWidth="1"/>
    <col min="11536" max="11539" width="11" style="1192" customWidth="1"/>
    <col min="11540" max="11540" width="14.42578125" style="1192" customWidth="1"/>
    <col min="11541" max="11541" width="4.140625" style="1192" customWidth="1"/>
    <col min="11542" max="11542" width="13.28515625" style="1192" customWidth="1"/>
    <col min="11543" max="11543" width="28.140625" style="1192" customWidth="1"/>
    <col min="11544" max="11544" width="11" style="1192" customWidth="1"/>
    <col min="11545" max="11545" width="14.42578125" style="1192" customWidth="1"/>
    <col min="11546" max="11546" width="4.140625" style="1192" customWidth="1"/>
    <col min="11547" max="11548" width="11" style="1192" customWidth="1"/>
    <col min="11549" max="11549" width="14.42578125" style="1192" customWidth="1"/>
    <col min="11550" max="11550" width="4.140625" style="1192" customWidth="1"/>
    <col min="11551" max="11551" width="14.42578125" style="1192" customWidth="1"/>
    <col min="11552" max="11763" width="11" style="1192"/>
    <col min="11764" max="11764" width="34.7109375" style="1192" customWidth="1"/>
    <col min="11765" max="11765" width="19" style="1192" customWidth="1"/>
    <col min="11766" max="11766" width="17.140625" style="1192" customWidth="1"/>
    <col min="11767" max="11767" width="34.7109375" style="1192" customWidth="1"/>
    <col min="11768" max="11768" width="4.7109375" style="1192" customWidth="1"/>
    <col min="11769" max="11781" width="11" style="1192" customWidth="1"/>
    <col min="11782" max="11791" width="9.85546875" style="1192" customWidth="1"/>
    <col min="11792" max="11795" width="11" style="1192" customWidth="1"/>
    <col min="11796" max="11796" width="14.42578125" style="1192" customWidth="1"/>
    <col min="11797" max="11797" width="4.140625" style="1192" customWidth="1"/>
    <col min="11798" max="11798" width="13.28515625" style="1192" customWidth="1"/>
    <col min="11799" max="11799" width="28.140625" style="1192" customWidth="1"/>
    <col min="11800" max="11800" width="11" style="1192" customWidth="1"/>
    <col min="11801" max="11801" width="14.42578125" style="1192" customWidth="1"/>
    <col min="11802" max="11802" width="4.140625" style="1192" customWidth="1"/>
    <col min="11803" max="11804" width="11" style="1192" customWidth="1"/>
    <col min="11805" max="11805" width="14.42578125" style="1192" customWidth="1"/>
    <col min="11806" max="11806" width="4.140625" style="1192" customWidth="1"/>
    <col min="11807" max="11807" width="14.42578125" style="1192" customWidth="1"/>
    <col min="11808" max="12019" width="11" style="1192"/>
    <col min="12020" max="12020" width="34.7109375" style="1192" customWidth="1"/>
    <col min="12021" max="12021" width="19" style="1192" customWidth="1"/>
    <col min="12022" max="12022" width="17.140625" style="1192" customWidth="1"/>
    <col min="12023" max="12023" width="34.7109375" style="1192" customWidth="1"/>
    <col min="12024" max="12024" width="4.7109375" style="1192" customWidth="1"/>
    <col min="12025" max="12037" width="11" style="1192" customWidth="1"/>
    <col min="12038" max="12047" width="9.85546875" style="1192" customWidth="1"/>
    <col min="12048" max="12051" width="11" style="1192" customWidth="1"/>
    <col min="12052" max="12052" width="14.42578125" style="1192" customWidth="1"/>
    <col min="12053" max="12053" width="4.140625" style="1192" customWidth="1"/>
    <col min="12054" max="12054" width="13.28515625" style="1192" customWidth="1"/>
    <col min="12055" max="12055" width="28.140625" style="1192" customWidth="1"/>
    <col min="12056" max="12056" width="11" style="1192" customWidth="1"/>
    <col min="12057" max="12057" width="14.42578125" style="1192" customWidth="1"/>
    <col min="12058" max="12058" width="4.140625" style="1192" customWidth="1"/>
    <col min="12059" max="12060" width="11" style="1192" customWidth="1"/>
    <col min="12061" max="12061" width="14.42578125" style="1192" customWidth="1"/>
    <col min="12062" max="12062" width="4.140625" style="1192" customWidth="1"/>
    <col min="12063" max="12063" width="14.42578125" style="1192" customWidth="1"/>
    <col min="12064" max="12275" width="11" style="1192"/>
    <col min="12276" max="12276" width="34.7109375" style="1192" customWidth="1"/>
    <col min="12277" max="12277" width="19" style="1192" customWidth="1"/>
    <col min="12278" max="12278" width="17.140625" style="1192" customWidth="1"/>
    <col min="12279" max="12279" width="34.7109375" style="1192" customWidth="1"/>
    <col min="12280" max="12280" width="4.7109375" style="1192" customWidth="1"/>
    <col min="12281" max="12293" width="11" style="1192" customWidth="1"/>
    <col min="12294" max="12303" width="9.85546875" style="1192" customWidth="1"/>
    <col min="12304" max="12307" width="11" style="1192" customWidth="1"/>
    <col min="12308" max="12308" width="14.42578125" style="1192" customWidth="1"/>
    <col min="12309" max="12309" width="4.140625" style="1192" customWidth="1"/>
    <col min="12310" max="12310" width="13.28515625" style="1192" customWidth="1"/>
    <col min="12311" max="12311" width="28.140625" style="1192" customWidth="1"/>
    <col min="12312" max="12312" width="11" style="1192" customWidth="1"/>
    <col min="12313" max="12313" width="14.42578125" style="1192" customWidth="1"/>
    <col min="12314" max="12314" width="4.140625" style="1192" customWidth="1"/>
    <col min="12315" max="12316" width="11" style="1192" customWidth="1"/>
    <col min="12317" max="12317" width="14.42578125" style="1192" customWidth="1"/>
    <col min="12318" max="12318" width="4.140625" style="1192" customWidth="1"/>
    <col min="12319" max="12319" width="14.42578125" style="1192" customWidth="1"/>
    <col min="12320" max="12531" width="11" style="1192"/>
    <col min="12532" max="12532" width="34.7109375" style="1192" customWidth="1"/>
    <col min="12533" max="12533" width="19" style="1192" customWidth="1"/>
    <col min="12534" max="12534" width="17.140625" style="1192" customWidth="1"/>
    <col min="12535" max="12535" width="34.7109375" style="1192" customWidth="1"/>
    <col min="12536" max="12536" width="4.7109375" style="1192" customWidth="1"/>
    <col min="12537" max="12549" width="11" style="1192" customWidth="1"/>
    <col min="12550" max="12559" width="9.85546875" style="1192" customWidth="1"/>
    <col min="12560" max="12563" width="11" style="1192" customWidth="1"/>
    <col min="12564" max="12564" width="14.42578125" style="1192" customWidth="1"/>
    <col min="12565" max="12565" width="4.140625" style="1192" customWidth="1"/>
    <col min="12566" max="12566" width="13.28515625" style="1192" customWidth="1"/>
    <col min="12567" max="12567" width="28.140625" style="1192" customWidth="1"/>
    <col min="12568" max="12568" width="11" style="1192" customWidth="1"/>
    <col min="12569" max="12569" width="14.42578125" style="1192" customWidth="1"/>
    <col min="12570" max="12570" width="4.140625" style="1192" customWidth="1"/>
    <col min="12571" max="12572" width="11" style="1192" customWidth="1"/>
    <col min="12573" max="12573" width="14.42578125" style="1192" customWidth="1"/>
    <col min="12574" max="12574" width="4.140625" style="1192" customWidth="1"/>
    <col min="12575" max="12575" width="14.42578125" style="1192" customWidth="1"/>
    <col min="12576" max="12787" width="11" style="1192"/>
    <col min="12788" max="12788" width="34.7109375" style="1192" customWidth="1"/>
    <col min="12789" max="12789" width="19" style="1192" customWidth="1"/>
    <col min="12790" max="12790" width="17.140625" style="1192" customWidth="1"/>
    <col min="12791" max="12791" width="34.7109375" style="1192" customWidth="1"/>
    <col min="12792" max="12792" width="4.7109375" style="1192" customWidth="1"/>
    <col min="12793" max="12805" width="11" style="1192" customWidth="1"/>
    <col min="12806" max="12815" width="9.85546875" style="1192" customWidth="1"/>
    <col min="12816" max="12819" width="11" style="1192" customWidth="1"/>
    <col min="12820" max="12820" width="14.42578125" style="1192" customWidth="1"/>
    <col min="12821" max="12821" width="4.140625" style="1192" customWidth="1"/>
    <col min="12822" max="12822" width="13.28515625" style="1192" customWidth="1"/>
    <col min="12823" max="12823" width="28.140625" style="1192" customWidth="1"/>
    <col min="12824" max="12824" width="11" style="1192" customWidth="1"/>
    <col min="12825" max="12825" width="14.42578125" style="1192" customWidth="1"/>
    <col min="12826" max="12826" width="4.140625" style="1192" customWidth="1"/>
    <col min="12827" max="12828" width="11" style="1192" customWidth="1"/>
    <col min="12829" max="12829" width="14.42578125" style="1192" customWidth="1"/>
    <col min="12830" max="12830" width="4.140625" style="1192" customWidth="1"/>
    <col min="12831" max="12831" width="14.42578125" style="1192" customWidth="1"/>
    <col min="12832" max="13043" width="11" style="1192"/>
    <col min="13044" max="13044" width="34.7109375" style="1192" customWidth="1"/>
    <col min="13045" max="13045" width="19" style="1192" customWidth="1"/>
    <col min="13046" max="13046" width="17.140625" style="1192" customWidth="1"/>
    <col min="13047" max="13047" width="34.7109375" style="1192" customWidth="1"/>
    <col min="13048" max="13048" width="4.7109375" style="1192" customWidth="1"/>
    <col min="13049" max="13061" width="11" style="1192" customWidth="1"/>
    <col min="13062" max="13071" width="9.85546875" style="1192" customWidth="1"/>
    <col min="13072" max="13075" width="11" style="1192" customWidth="1"/>
    <col min="13076" max="13076" width="14.42578125" style="1192" customWidth="1"/>
    <col min="13077" max="13077" width="4.140625" style="1192" customWidth="1"/>
    <col min="13078" max="13078" width="13.28515625" style="1192" customWidth="1"/>
    <col min="13079" max="13079" width="28.140625" style="1192" customWidth="1"/>
    <col min="13080" max="13080" width="11" style="1192" customWidth="1"/>
    <col min="13081" max="13081" width="14.42578125" style="1192" customWidth="1"/>
    <col min="13082" max="13082" width="4.140625" style="1192" customWidth="1"/>
    <col min="13083" max="13084" width="11" style="1192" customWidth="1"/>
    <col min="13085" max="13085" width="14.42578125" style="1192" customWidth="1"/>
    <col min="13086" max="13086" width="4.140625" style="1192" customWidth="1"/>
    <col min="13087" max="13087" width="14.42578125" style="1192" customWidth="1"/>
    <col min="13088" max="13299" width="11" style="1192"/>
    <col min="13300" max="13300" width="34.7109375" style="1192" customWidth="1"/>
    <col min="13301" max="13301" width="19" style="1192" customWidth="1"/>
    <col min="13302" max="13302" width="17.140625" style="1192" customWidth="1"/>
    <col min="13303" max="13303" width="34.7109375" style="1192" customWidth="1"/>
    <col min="13304" max="13304" width="4.7109375" style="1192" customWidth="1"/>
    <col min="13305" max="13317" width="11" style="1192" customWidth="1"/>
    <col min="13318" max="13327" width="9.85546875" style="1192" customWidth="1"/>
    <col min="13328" max="13331" width="11" style="1192" customWidth="1"/>
    <col min="13332" max="13332" width="14.42578125" style="1192" customWidth="1"/>
    <col min="13333" max="13333" width="4.140625" style="1192" customWidth="1"/>
    <col min="13334" max="13334" width="13.28515625" style="1192" customWidth="1"/>
    <col min="13335" max="13335" width="28.140625" style="1192" customWidth="1"/>
    <col min="13336" max="13336" width="11" style="1192" customWidth="1"/>
    <col min="13337" max="13337" width="14.42578125" style="1192" customWidth="1"/>
    <col min="13338" max="13338" width="4.140625" style="1192" customWidth="1"/>
    <col min="13339" max="13340" width="11" style="1192" customWidth="1"/>
    <col min="13341" max="13341" width="14.42578125" style="1192" customWidth="1"/>
    <col min="13342" max="13342" width="4.140625" style="1192" customWidth="1"/>
    <col min="13343" max="13343" width="14.42578125" style="1192" customWidth="1"/>
    <col min="13344" max="13555" width="11" style="1192"/>
    <col min="13556" max="13556" width="34.7109375" style="1192" customWidth="1"/>
    <col min="13557" max="13557" width="19" style="1192" customWidth="1"/>
    <col min="13558" max="13558" width="17.140625" style="1192" customWidth="1"/>
    <col min="13559" max="13559" width="34.7109375" style="1192" customWidth="1"/>
    <col min="13560" max="13560" width="4.7109375" style="1192" customWidth="1"/>
    <col min="13561" max="13573" width="11" style="1192" customWidth="1"/>
    <col min="13574" max="13583" width="9.85546875" style="1192" customWidth="1"/>
    <col min="13584" max="13587" width="11" style="1192" customWidth="1"/>
    <col min="13588" max="13588" width="14.42578125" style="1192" customWidth="1"/>
    <col min="13589" max="13589" width="4.140625" style="1192" customWidth="1"/>
    <col min="13590" max="13590" width="13.28515625" style="1192" customWidth="1"/>
    <col min="13591" max="13591" width="28.140625" style="1192" customWidth="1"/>
    <col min="13592" max="13592" width="11" style="1192" customWidth="1"/>
    <col min="13593" max="13593" width="14.42578125" style="1192" customWidth="1"/>
    <col min="13594" max="13594" width="4.140625" style="1192" customWidth="1"/>
    <col min="13595" max="13596" width="11" style="1192" customWidth="1"/>
    <col min="13597" max="13597" width="14.42578125" style="1192" customWidth="1"/>
    <col min="13598" max="13598" width="4.140625" style="1192" customWidth="1"/>
    <col min="13599" max="13599" width="14.42578125" style="1192" customWidth="1"/>
    <col min="13600" max="13811" width="11" style="1192"/>
    <col min="13812" max="13812" width="34.7109375" style="1192" customWidth="1"/>
    <col min="13813" max="13813" width="19" style="1192" customWidth="1"/>
    <col min="13814" max="13814" width="17.140625" style="1192" customWidth="1"/>
    <col min="13815" max="13815" width="34.7109375" style="1192" customWidth="1"/>
    <col min="13816" max="13816" width="4.7109375" style="1192" customWidth="1"/>
    <col min="13817" max="13829" width="11" style="1192" customWidth="1"/>
    <col min="13830" max="13839" width="9.85546875" style="1192" customWidth="1"/>
    <col min="13840" max="13843" width="11" style="1192" customWidth="1"/>
    <col min="13844" max="13844" width="14.42578125" style="1192" customWidth="1"/>
    <col min="13845" max="13845" width="4.140625" style="1192" customWidth="1"/>
    <col min="13846" max="13846" width="13.28515625" style="1192" customWidth="1"/>
    <col min="13847" max="13847" width="28.140625" style="1192" customWidth="1"/>
    <col min="13848" max="13848" width="11" style="1192" customWidth="1"/>
    <col min="13849" max="13849" width="14.42578125" style="1192" customWidth="1"/>
    <col min="13850" max="13850" width="4.140625" style="1192" customWidth="1"/>
    <col min="13851" max="13852" width="11" style="1192" customWidth="1"/>
    <col min="13853" max="13853" width="14.42578125" style="1192" customWidth="1"/>
    <col min="13854" max="13854" width="4.140625" style="1192" customWidth="1"/>
    <col min="13855" max="13855" width="14.42578125" style="1192" customWidth="1"/>
    <col min="13856" max="14067" width="11" style="1192"/>
    <col min="14068" max="14068" width="34.7109375" style="1192" customWidth="1"/>
    <col min="14069" max="14069" width="19" style="1192" customWidth="1"/>
    <col min="14070" max="14070" width="17.140625" style="1192" customWidth="1"/>
    <col min="14071" max="14071" width="34.7109375" style="1192" customWidth="1"/>
    <col min="14072" max="14072" width="4.7109375" style="1192" customWidth="1"/>
    <col min="14073" max="14085" width="11" style="1192" customWidth="1"/>
    <col min="14086" max="14095" width="9.85546875" style="1192" customWidth="1"/>
    <col min="14096" max="14099" width="11" style="1192" customWidth="1"/>
    <col min="14100" max="14100" width="14.42578125" style="1192" customWidth="1"/>
    <col min="14101" max="14101" width="4.140625" style="1192" customWidth="1"/>
    <col min="14102" max="14102" width="13.28515625" style="1192" customWidth="1"/>
    <col min="14103" max="14103" width="28.140625" style="1192" customWidth="1"/>
    <col min="14104" max="14104" width="11" style="1192" customWidth="1"/>
    <col min="14105" max="14105" width="14.42578125" style="1192" customWidth="1"/>
    <col min="14106" max="14106" width="4.140625" style="1192" customWidth="1"/>
    <col min="14107" max="14108" width="11" style="1192" customWidth="1"/>
    <col min="14109" max="14109" width="14.42578125" style="1192" customWidth="1"/>
    <col min="14110" max="14110" width="4.140625" style="1192" customWidth="1"/>
    <col min="14111" max="14111" width="14.42578125" style="1192" customWidth="1"/>
    <col min="14112" max="14323" width="11" style="1192"/>
    <col min="14324" max="14324" width="34.7109375" style="1192" customWidth="1"/>
    <col min="14325" max="14325" width="19" style="1192" customWidth="1"/>
    <col min="14326" max="14326" width="17.140625" style="1192" customWidth="1"/>
    <col min="14327" max="14327" width="34.7109375" style="1192" customWidth="1"/>
    <col min="14328" max="14328" width="4.7109375" style="1192" customWidth="1"/>
    <col min="14329" max="14341" width="11" style="1192" customWidth="1"/>
    <col min="14342" max="14351" width="9.85546875" style="1192" customWidth="1"/>
    <col min="14352" max="14355" width="11" style="1192" customWidth="1"/>
    <col min="14356" max="14356" width="14.42578125" style="1192" customWidth="1"/>
    <col min="14357" max="14357" width="4.140625" style="1192" customWidth="1"/>
    <col min="14358" max="14358" width="13.28515625" style="1192" customWidth="1"/>
    <col min="14359" max="14359" width="28.140625" style="1192" customWidth="1"/>
    <col min="14360" max="14360" width="11" style="1192" customWidth="1"/>
    <col min="14361" max="14361" width="14.42578125" style="1192" customWidth="1"/>
    <col min="14362" max="14362" width="4.140625" style="1192" customWidth="1"/>
    <col min="14363" max="14364" width="11" style="1192" customWidth="1"/>
    <col min="14365" max="14365" width="14.42578125" style="1192" customWidth="1"/>
    <col min="14366" max="14366" width="4.140625" style="1192" customWidth="1"/>
    <col min="14367" max="14367" width="14.42578125" style="1192" customWidth="1"/>
    <col min="14368" max="14579" width="11" style="1192"/>
    <col min="14580" max="14580" width="34.7109375" style="1192" customWidth="1"/>
    <col min="14581" max="14581" width="19" style="1192" customWidth="1"/>
    <col min="14582" max="14582" width="17.140625" style="1192" customWidth="1"/>
    <col min="14583" max="14583" width="34.7109375" style="1192" customWidth="1"/>
    <col min="14584" max="14584" width="4.7109375" style="1192" customWidth="1"/>
    <col min="14585" max="14597" width="11" style="1192" customWidth="1"/>
    <col min="14598" max="14607" width="9.85546875" style="1192" customWidth="1"/>
    <col min="14608" max="14611" width="11" style="1192" customWidth="1"/>
    <col min="14612" max="14612" width="14.42578125" style="1192" customWidth="1"/>
    <col min="14613" max="14613" width="4.140625" style="1192" customWidth="1"/>
    <col min="14614" max="14614" width="13.28515625" style="1192" customWidth="1"/>
    <col min="14615" max="14615" width="28.140625" style="1192" customWidth="1"/>
    <col min="14616" max="14616" width="11" style="1192" customWidth="1"/>
    <col min="14617" max="14617" width="14.42578125" style="1192" customWidth="1"/>
    <col min="14618" max="14618" width="4.140625" style="1192" customWidth="1"/>
    <col min="14619" max="14620" width="11" style="1192" customWidth="1"/>
    <col min="14621" max="14621" width="14.42578125" style="1192" customWidth="1"/>
    <col min="14622" max="14622" width="4.140625" style="1192" customWidth="1"/>
    <col min="14623" max="14623" width="14.42578125" style="1192" customWidth="1"/>
    <col min="14624" max="14835" width="11" style="1192"/>
    <col min="14836" max="14836" width="34.7109375" style="1192" customWidth="1"/>
    <col min="14837" max="14837" width="19" style="1192" customWidth="1"/>
    <col min="14838" max="14838" width="17.140625" style="1192" customWidth="1"/>
    <col min="14839" max="14839" width="34.7109375" style="1192" customWidth="1"/>
    <col min="14840" max="14840" width="4.7109375" style="1192" customWidth="1"/>
    <col min="14841" max="14853" width="11" style="1192" customWidth="1"/>
    <col min="14854" max="14863" width="9.85546875" style="1192" customWidth="1"/>
    <col min="14864" max="14867" width="11" style="1192" customWidth="1"/>
    <col min="14868" max="14868" width="14.42578125" style="1192" customWidth="1"/>
    <col min="14869" max="14869" width="4.140625" style="1192" customWidth="1"/>
    <col min="14870" max="14870" width="13.28515625" style="1192" customWidth="1"/>
    <col min="14871" max="14871" width="28.140625" style="1192" customWidth="1"/>
    <col min="14872" max="14872" width="11" style="1192" customWidth="1"/>
    <col min="14873" max="14873" width="14.42578125" style="1192" customWidth="1"/>
    <col min="14874" max="14874" width="4.140625" style="1192" customWidth="1"/>
    <col min="14875" max="14876" width="11" style="1192" customWidth="1"/>
    <col min="14877" max="14877" width="14.42578125" style="1192" customWidth="1"/>
    <col min="14878" max="14878" width="4.140625" style="1192" customWidth="1"/>
    <col min="14879" max="14879" width="14.42578125" style="1192" customWidth="1"/>
    <col min="14880" max="15091" width="11" style="1192"/>
    <col min="15092" max="15092" width="34.7109375" style="1192" customWidth="1"/>
    <col min="15093" max="15093" width="19" style="1192" customWidth="1"/>
    <col min="15094" max="15094" width="17.140625" style="1192" customWidth="1"/>
    <col min="15095" max="15095" width="34.7109375" style="1192" customWidth="1"/>
    <col min="15096" max="15096" width="4.7109375" style="1192" customWidth="1"/>
    <col min="15097" max="15109" width="11" style="1192" customWidth="1"/>
    <col min="15110" max="15119" width="9.85546875" style="1192" customWidth="1"/>
    <col min="15120" max="15123" width="11" style="1192" customWidth="1"/>
    <col min="15124" max="15124" width="14.42578125" style="1192" customWidth="1"/>
    <col min="15125" max="15125" width="4.140625" style="1192" customWidth="1"/>
    <col min="15126" max="15126" width="13.28515625" style="1192" customWidth="1"/>
    <col min="15127" max="15127" width="28.140625" style="1192" customWidth="1"/>
    <col min="15128" max="15128" width="11" style="1192" customWidth="1"/>
    <col min="15129" max="15129" width="14.42578125" style="1192" customWidth="1"/>
    <col min="15130" max="15130" width="4.140625" style="1192" customWidth="1"/>
    <col min="15131" max="15132" width="11" style="1192" customWidth="1"/>
    <col min="15133" max="15133" width="14.42578125" style="1192" customWidth="1"/>
    <col min="15134" max="15134" width="4.140625" style="1192" customWidth="1"/>
    <col min="15135" max="15135" width="14.42578125" style="1192" customWidth="1"/>
    <col min="15136" max="15347" width="11" style="1192"/>
    <col min="15348" max="15348" width="34.7109375" style="1192" customWidth="1"/>
    <col min="15349" max="15349" width="19" style="1192" customWidth="1"/>
    <col min="15350" max="15350" width="17.140625" style="1192" customWidth="1"/>
    <col min="15351" max="15351" width="34.7109375" style="1192" customWidth="1"/>
    <col min="15352" max="15352" width="4.7109375" style="1192" customWidth="1"/>
    <col min="15353" max="15365" width="11" style="1192" customWidth="1"/>
    <col min="15366" max="15375" width="9.85546875" style="1192" customWidth="1"/>
    <col min="15376" max="15379" width="11" style="1192" customWidth="1"/>
    <col min="15380" max="15380" width="14.42578125" style="1192" customWidth="1"/>
    <col min="15381" max="15381" width="4.140625" style="1192" customWidth="1"/>
    <col min="15382" max="15382" width="13.28515625" style="1192" customWidth="1"/>
    <col min="15383" max="15383" width="28.140625" style="1192" customWidth="1"/>
    <col min="15384" max="15384" width="11" style="1192" customWidth="1"/>
    <col min="15385" max="15385" width="14.42578125" style="1192" customWidth="1"/>
    <col min="15386" max="15386" width="4.140625" style="1192" customWidth="1"/>
    <col min="15387" max="15388" width="11" style="1192" customWidth="1"/>
    <col min="15389" max="15389" width="14.42578125" style="1192" customWidth="1"/>
    <col min="15390" max="15390" width="4.140625" style="1192" customWidth="1"/>
    <col min="15391" max="15391" width="14.42578125" style="1192" customWidth="1"/>
    <col min="15392" max="15603" width="11" style="1192"/>
    <col min="15604" max="15604" width="34.7109375" style="1192" customWidth="1"/>
    <col min="15605" max="15605" width="19" style="1192" customWidth="1"/>
    <col min="15606" max="15606" width="17.140625" style="1192" customWidth="1"/>
    <col min="15607" max="15607" width="34.7109375" style="1192" customWidth="1"/>
    <col min="15608" max="15608" width="4.7109375" style="1192" customWidth="1"/>
    <col min="15609" max="15621" width="11" style="1192" customWidth="1"/>
    <col min="15622" max="15631" width="9.85546875" style="1192" customWidth="1"/>
    <col min="15632" max="15635" width="11" style="1192" customWidth="1"/>
    <col min="15636" max="15636" width="14.42578125" style="1192" customWidth="1"/>
    <col min="15637" max="15637" width="4.140625" style="1192" customWidth="1"/>
    <col min="15638" max="15638" width="13.28515625" style="1192" customWidth="1"/>
    <col min="15639" max="15639" width="28.140625" style="1192" customWidth="1"/>
    <col min="15640" max="15640" width="11" style="1192" customWidth="1"/>
    <col min="15641" max="15641" width="14.42578125" style="1192" customWidth="1"/>
    <col min="15642" max="15642" width="4.140625" style="1192" customWidth="1"/>
    <col min="15643" max="15644" width="11" style="1192" customWidth="1"/>
    <col min="15645" max="15645" width="14.42578125" style="1192" customWidth="1"/>
    <col min="15646" max="15646" width="4.140625" style="1192" customWidth="1"/>
    <col min="15647" max="15647" width="14.42578125" style="1192" customWidth="1"/>
    <col min="15648" max="15859" width="11" style="1192"/>
    <col min="15860" max="15860" width="34.7109375" style="1192" customWidth="1"/>
    <col min="15861" max="15861" width="19" style="1192" customWidth="1"/>
    <col min="15862" max="15862" width="17.140625" style="1192" customWidth="1"/>
    <col min="15863" max="15863" width="34.7109375" style="1192" customWidth="1"/>
    <col min="15864" max="15864" width="4.7109375" style="1192" customWidth="1"/>
    <col min="15865" max="15877" width="11" style="1192" customWidth="1"/>
    <col min="15878" max="15887" width="9.85546875" style="1192" customWidth="1"/>
    <col min="15888" max="15891" width="11" style="1192" customWidth="1"/>
    <col min="15892" max="15892" width="14.42578125" style="1192" customWidth="1"/>
    <col min="15893" max="15893" width="4.140625" style="1192" customWidth="1"/>
    <col min="15894" max="15894" width="13.28515625" style="1192" customWidth="1"/>
    <col min="15895" max="15895" width="28.140625" style="1192" customWidth="1"/>
    <col min="15896" max="15896" width="11" style="1192" customWidth="1"/>
    <col min="15897" max="15897" width="14.42578125" style="1192" customWidth="1"/>
    <col min="15898" max="15898" width="4.140625" style="1192" customWidth="1"/>
    <col min="15899" max="15900" width="11" style="1192" customWidth="1"/>
    <col min="15901" max="15901" width="14.42578125" style="1192" customWidth="1"/>
    <col min="15902" max="15902" width="4.140625" style="1192" customWidth="1"/>
    <col min="15903" max="15903" width="14.42578125" style="1192" customWidth="1"/>
    <col min="15904" max="16115" width="11" style="1192"/>
    <col min="16116" max="16116" width="34.7109375" style="1192" customWidth="1"/>
    <col min="16117" max="16117" width="19" style="1192" customWidth="1"/>
    <col min="16118" max="16118" width="17.140625" style="1192" customWidth="1"/>
    <col min="16119" max="16119" width="34.7109375" style="1192" customWidth="1"/>
    <col min="16120" max="16120" width="4.7109375" style="1192" customWidth="1"/>
    <col min="16121" max="16133" width="11" style="1192" customWidth="1"/>
    <col min="16134" max="16143" width="9.85546875" style="1192" customWidth="1"/>
    <col min="16144" max="16147" width="11" style="1192" customWidth="1"/>
    <col min="16148" max="16148" width="14.42578125" style="1192" customWidth="1"/>
    <col min="16149" max="16149" width="4.140625" style="1192" customWidth="1"/>
    <col min="16150" max="16150" width="13.28515625" style="1192" customWidth="1"/>
    <col min="16151" max="16151" width="28.140625" style="1192" customWidth="1"/>
    <col min="16152" max="16152" width="11" style="1192" customWidth="1"/>
    <col min="16153" max="16153" width="14.42578125" style="1192" customWidth="1"/>
    <col min="16154" max="16154" width="4.140625" style="1192" customWidth="1"/>
    <col min="16155" max="16156" width="11" style="1192" customWidth="1"/>
    <col min="16157" max="16157" width="14.42578125" style="1192" customWidth="1"/>
    <col min="16158" max="16158" width="4.140625" style="1192" customWidth="1"/>
    <col min="16159" max="16159" width="14.42578125" style="1192" customWidth="1"/>
    <col min="16160" max="16384" width="11" style="1192"/>
  </cols>
  <sheetData>
    <row r="1" spans="1:5" s="1190" customFormat="1" ht="24.75" customHeight="1">
      <c r="A1" s="1189" t="s">
        <v>1337</v>
      </c>
      <c r="D1" s="1191" t="s">
        <v>1338</v>
      </c>
    </row>
    <row r="2" spans="1:5" ht="18.95" customHeight="1">
      <c r="D2" s="1193"/>
    </row>
    <row r="3" spans="1:5" s="1194" customFormat="1" ht="20.25">
      <c r="A3" s="1623" t="s">
        <v>1360</v>
      </c>
      <c r="B3" s="1190"/>
      <c r="C3" s="1190"/>
      <c r="D3" s="1624" t="s">
        <v>2110</v>
      </c>
    </row>
    <row r="4" spans="1:5" ht="18.95" customHeight="1">
      <c r="A4" s="1623" t="s">
        <v>1361</v>
      </c>
      <c r="B4" s="1190"/>
      <c r="C4" s="1190"/>
      <c r="D4" s="1196" t="s">
        <v>1897</v>
      </c>
    </row>
    <row r="5" spans="1:5" ht="18.95" customHeight="1">
      <c r="D5" s="1197"/>
    </row>
    <row r="6" spans="1:5" ht="18.95" customHeight="1">
      <c r="D6" s="1197"/>
    </row>
    <row r="7" spans="1:5" ht="16.5" customHeight="1">
      <c r="A7" s="1474"/>
      <c r="B7" s="1475" t="s">
        <v>2357</v>
      </c>
      <c r="C7" s="1475" t="s">
        <v>2244</v>
      </c>
      <c r="D7" s="1388"/>
    </row>
    <row r="8" spans="1:5" ht="31.15" customHeight="1">
      <c r="A8" s="1387" t="s">
        <v>1362</v>
      </c>
      <c r="B8" s="1396">
        <v>1532</v>
      </c>
      <c r="C8" s="1396">
        <v>760</v>
      </c>
      <c r="D8" s="1388" t="s">
        <v>580</v>
      </c>
      <c r="E8" s="1200"/>
    </row>
    <row r="9" spans="1:5" ht="31.15" customHeight="1">
      <c r="A9" s="1387" t="s">
        <v>1363</v>
      </c>
      <c r="B9" s="1396">
        <v>2521</v>
      </c>
      <c r="C9" s="1396">
        <v>1470</v>
      </c>
      <c r="D9" s="1388" t="s">
        <v>1364</v>
      </c>
      <c r="E9" s="1200"/>
    </row>
    <row r="10" spans="1:5" ht="31.15" customHeight="1">
      <c r="A10" s="1389" t="s">
        <v>1365</v>
      </c>
      <c r="B10" s="1396">
        <v>665</v>
      </c>
      <c r="C10" s="1396">
        <v>565</v>
      </c>
      <c r="D10" s="1388" t="s">
        <v>1366</v>
      </c>
      <c r="E10" s="1200"/>
    </row>
    <row r="11" spans="1:5" ht="31.15" customHeight="1">
      <c r="A11" s="1387" t="s">
        <v>1367</v>
      </c>
      <c r="B11" s="1396">
        <v>623</v>
      </c>
      <c r="C11" s="1396">
        <v>365</v>
      </c>
      <c r="D11" s="1388" t="s">
        <v>1893</v>
      </c>
      <c r="E11" s="1200"/>
    </row>
    <row r="12" spans="1:5" ht="31.15" customHeight="1">
      <c r="A12" s="1387" t="s">
        <v>1368</v>
      </c>
      <c r="B12" s="1396">
        <v>953</v>
      </c>
      <c r="C12" s="1396">
        <v>657</v>
      </c>
      <c r="D12" s="1388" t="s">
        <v>1894</v>
      </c>
      <c r="E12" s="1200"/>
    </row>
    <row r="13" spans="1:5" ht="31.15" customHeight="1">
      <c r="A13" s="1387" t="s">
        <v>1369</v>
      </c>
      <c r="B13" s="1396">
        <v>1642</v>
      </c>
      <c r="C13" s="1396">
        <v>1160</v>
      </c>
      <c r="D13" s="1388" t="s">
        <v>1370</v>
      </c>
      <c r="E13" s="1200"/>
    </row>
    <row r="14" spans="1:5" ht="31.15" customHeight="1">
      <c r="A14" s="1387" t="s">
        <v>1371</v>
      </c>
      <c r="B14" s="1396">
        <v>648</v>
      </c>
      <c r="C14" s="1396">
        <v>637</v>
      </c>
      <c r="D14" s="1388" t="s">
        <v>611</v>
      </c>
      <c r="E14" s="1200"/>
    </row>
    <row r="15" spans="1:5" ht="31.15" customHeight="1">
      <c r="A15" s="1387" t="s">
        <v>1372</v>
      </c>
      <c r="B15" s="1396">
        <v>624</v>
      </c>
      <c r="C15" s="1396">
        <v>670</v>
      </c>
      <c r="D15" s="1388" t="s">
        <v>1895</v>
      </c>
      <c r="E15" s="1200"/>
    </row>
    <row r="16" spans="1:5" s="1202" customFormat="1" ht="31.15" customHeight="1">
      <c r="A16" s="1387" t="s">
        <v>1373</v>
      </c>
      <c r="B16" s="1396">
        <v>190</v>
      </c>
      <c r="C16" s="1396">
        <v>184</v>
      </c>
      <c r="D16" s="1388" t="s">
        <v>1374</v>
      </c>
    </row>
    <row r="17" spans="1:5" s="1202" customFormat="1" ht="31.15" customHeight="1">
      <c r="A17" s="1387" t="s">
        <v>1375</v>
      </c>
      <c r="B17" s="1396">
        <v>200</v>
      </c>
      <c r="C17" s="1396">
        <v>226</v>
      </c>
      <c r="D17" s="1388" t="s">
        <v>1376</v>
      </c>
    </row>
    <row r="18" spans="1:5" s="1202" customFormat="1" ht="31.15" customHeight="1">
      <c r="A18" s="1389" t="s">
        <v>1377</v>
      </c>
      <c r="B18" s="1396">
        <v>967</v>
      </c>
      <c r="C18" s="1396">
        <v>504</v>
      </c>
      <c r="D18" s="1388" t="s">
        <v>1896</v>
      </c>
    </row>
    <row r="19" spans="1:5" s="1202" customFormat="1" ht="31.15" customHeight="1" thickBot="1">
      <c r="A19" s="1390" t="s">
        <v>1890</v>
      </c>
      <c r="B19" s="1396">
        <v>0</v>
      </c>
      <c r="C19" s="1396">
        <v>20</v>
      </c>
      <c r="D19" s="1391" t="s">
        <v>2451</v>
      </c>
    </row>
    <row r="20" spans="1:5" s="1202" customFormat="1" ht="31.15" customHeight="1" thickTop="1">
      <c r="A20" s="1392" t="s">
        <v>1891</v>
      </c>
      <c r="B20" s="1396">
        <v>35</v>
      </c>
      <c r="C20" s="1396">
        <v>82</v>
      </c>
      <c r="D20" s="1393" t="s">
        <v>1892</v>
      </c>
    </row>
    <row r="21" spans="1:5" ht="43.15" customHeight="1">
      <c r="A21" s="1394" t="s">
        <v>14</v>
      </c>
      <c r="B21" s="1826">
        <f>SUM(B8:B20)</f>
        <v>10600</v>
      </c>
      <c r="C21" s="1826">
        <f>SUM(C8:C20)</f>
        <v>7300</v>
      </c>
      <c r="D21" s="1395" t="s">
        <v>15</v>
      </c>
    </row>
    <row r="22" spans="1:5" ht="20.100000000000001" customHeight="1">
      <c r="A22" s="1203" t="s">
        <v>259</v>
      </c>
      <c r="B22" s="1203"/>
      <c r="C22" s="1203"/>
    </row>
    <row r="23" spans="1:5" s="1202" customFormat="1" ht="20.25" customHeight="1">
      <c r="A23" s="1204"/>
      <c r="B23" s="1205"/>
      <c r="C23" s="1205"/>
      <c r="D23" s="1195"/>
      <c r="E23" s="1206"/>
    </row>
    <row r="24" spans="1:5" ht="18.95" customHeight="1">
      <c r="A24" s="1204"/>
      <c r="B24" s="1203"/>
      <c r="C24" s="1203"/>
      <c r="D24" s="1196"/>
      <c r="E24" s="1207"/>
    </row>
    <row r="25" spans="1:5" s="1209" customFormat="1" ht="12.75" customHeight="1">
      <c r="A25" s="1203"/>
      <c r="B25" s="1203"/>
      <c r="C25" s="1203"/>
      <c r="D25" s="1208"/>
    </row>
    <row r="26" spans="1:5" s="1209" customFormat="1" ht="12.75" customHeight="1">
      <c r="A26" s="1203"/>
      <c r="B26" s="1210"/>
      <c r="C26" s="1203"/>
    </row>
    <row r="27" spans="1:5" ht="12.75" customHeight="1">
      <c r="A27" s="1203"/>
      <c r="B27" s="1203"/>
      <c r="C27" s="1203"/>
      <c r="D27" s="1211"/>
    </row>
    <row r="28" spans="1:5" ht="12.75" customHeight="1">
      <c r="A28" s="1212"/>
      <c r="B28" s="1210"/>
      <c r="C28" s="1210"/>
    </row>
    <row r="29" spans="1:5" ht="12.75" customHeight="1">
      <c r="A29" s="1212"/>
    </row>
    <row r="30" spans="1:5" ht="18" customHeight="1">
      <c r="A30" s="1198"/>
      <c r="B30" s="1213"/>
      <c r="C30" s="1213"/>
      <c r="D30" s="1199"/>
    </row>
    <row r="31" spans="1:5" ht="18" hidden="1" customHeight="1">
      <c r="A31" s="1198"/>
      <c r="B31" s="1213"/>
      <c r="C31" s="1213"/>
      <c r="D31" s="1199"/>
    </row>
    <row r="32" spans="1:5">
      <c r="A32" s="1214"/>
      <c r="B32" s="1215"/>
      <c r="C32" s="1215"/>
    </row>
    <row r="39" spans="1:4">
      <c r="A39" s="434" t="s">
        <v>1828</v>
      </c>
      <c r="B39" s="434"/>
      <c r="C39" s="434"/>
      <c r="D39" s="586" t="s">
        <v>1827</v>
      </c>
    </row>
  </sheetData>
  <pageMargins left="0.78740157480314965" right="0.78740157480314965" top="1.1811023622047245" bottom="0.98425196850393704" header="0.51181102362204722" footer="0.51181102362204722"/>
  <pageSetup paperSize="9" scale="80" orientation="portrait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>
  <sheetPr>
    <tabColor theme="9" tint="0.39997558519241921"/>
  </sheetPr>
  <dimension ref="A1:H62"/>
  <sheetViews>
    <sheetView showGridLines="0" view="pageLayout" topLeftCell="A13" zoomScale="70" zoomScalePageLayoutView="70" workbookViewId="0">
      <selection activeCell="C7" sqref="C7"/>
    </sheetView>
  </sheetViews>
  <sheetFormatPr baseColWidth="10" defaultRowHeight="12.75"/>
  <cols>
    <col min="1" max="1" width="30.5703125" style="1202" customWidth="1"/>
    <col min="2" max="2" width="8.140625" style="1202" customWidth="1"/>
    <col min="3" max="3" width="9.140625" style="1202" customWidth="1"/>
    <col min="4" max="4" width="6.28515625" style="1202" customWidth="1"/>
    <col min="5" max="5" width="9" style="1202" customWidth="1"/>
    <col min="6" max="6" width="8.42578125" style="1202" customWidth="1"/>
    <col min="7" max="7" width="7.140625" style="1202" customWidth="1"/>
    <col min="8" max="8" width="29.28515625" style="1202" customWidth="1"/>
    <col min="9" max="241" width="11.42578125" style="1202"/>
    <col min="242" max="242" width="26.7109375" style="1202" customWidth="1"/>
    <col min="243" max="243" width="10.7109375" style="1202" customWidth="1"/>
    <col min="244" max="245" width="6.7109375" style="1202" customWidth="1"/>
    <col min="246" max="246" width="5.7109375" style="1202" customWidth="1"/>
    <col min="247" max="247" width="7.140625" style="1202" customWidth="1"/>
    <col min="248" max="249" width="5.7109375" style="1202" customWidth="1"/>
    <col min="250" max="250" width="10.7109375" style="1202" customWidth="1"/>
    <col min="251" max="251" width="26.7109375" style="1202" customWidth="1"/>
    <col min="252" max="252" width="8.42578125" style="1202" customWidth="1"/>
    <col min="253" max="497" width="11.42578125" style="1202"/>
    <col min="498" max="498" width="26.7109375" style="1202" customWidth="1"/>
    <col min="499" max="499" width="10.7109375" style="1202" customWidth="1"/>
    <col min="500" max="501" width="6.7109375" style="1202" customWidth="1"/>
    <col min="502" max="502" width="5.7109375" style="1202" customWidth="1"/>
    <col min="503" max="503" width="7.140625" style="1202" customWidth="1"/>
    <col min="504" max="505" width="5.7109375" style="1202" customWidth="1"/>
    <col min="506" max="506" width="10.7109375" style="1202" customWidth="1"/>
    <col min="507" max="507" width="26.7109375" style="1202" customWidth="1"/>
    <col min="508" max="508" width="8.42578125" style="1202" customWidth="1"/>
    <col min="509" max="753" width="11.42578125" style="1202"/>
    <col min="754" max="754" width="26.7109375" style="1202" customWidth="1"/>
    <col min="755" max="755" width="10.7109375" style="1202" customWidth="1"/>
    <col min="756" max="757" width="6.7109375" style="1202" customWidth="1"/>
    <col min="758" max="758" width="5.7109375" style="1202" customWidth="1"/>
    <col min="759" max="759" width="7.140625" style="1202" customWidth="1"/>
    <col min="760" max="761" width="5.7109375" style="1202" customWidth="1"/>
    <col min="762" max="762" width="10.7109375" style="1202" customWidth="1"/>
    <col min="763" max="763" width="26.7109375" style="1202" customWidth="1"/>
    <col min="764" max="764" width="8.42578125" style="1202" customWidth="1"/>
    <col min="765" max="1009" width="11.42578125" style="1202"/>
    <col min="1010" max="1010" width="26.7109375" style="1202" customWidth="1"/>
    <col min="1011" max="1011" width="10.7109375" style="1202" customWidth="1"/>
    <col min="1012" max="1013" width="6.7109375" style="1202" customWidth="1"/>
    <col min="1014" max="1014" width="5.7109375" style="1202" customWidth="1"/>
    <col min="1015" max="1015" width="7.140625" style="1202" customWidth="1"/>
    <col min="1016" max="1017" width="5.7109375" style="1202" customWidth="1"/>
    <col min="1018" max="1018" width="10.7109375" style="1202" customWidth="1"/>
    <col min="1019" max="1019" width="26.7109375" style="1202" customWidth="1"/>
    <col min="1020" max="1020" width="8.42578125" style="1202" customWidth="1"/>
    <col min="1021" max="1265" width="11.42578125" style="1202"/>
    <col min="1266" max="1266" width="26.7109375" style="1202" customWidth="1"/>
    <col min="1267" max="1267" width="10.7109375" style="1202" customWidth="1"/>
    <col min="1268" max="1269" width="6.7109375" style="1202" customWidth="1"/>
    <col min="1270" max="1270" width="5.7109375" style="1202" customWidth="1"/>
    <col min="1271" max="1271" width="7.140625" style="1202" customWidth="1"/>
    <col min="1272" max="1273" width="5.7109375" style="1202" customWidth="1"/>
    <col min="1274" max="1274" width="10.7109375" style="1202" customWidth="1"/>
    <col min="1275" max="1275" width="26.7109375" style="1202" customWidth="1"/>
    <col min="1276" max="1276" width="8.42578125" style="1202" customWidth="1"/>
    <col min="1277" max="1521" width="11.42578125" style="1202"/>
    <col min="1522" max="1522" width="26.7109375" style="1202" customWidth="1"/>
    <col min="1523" max="1523" width="10.7109375" style="1202" customWidth="1"/>
    <col min="1524" max="1525" width="6.7109375" style="1202" customWidth="1"/>
    <col min="1526" max="1526" width="5.7109375" style="1202" customWidth="1"/>
    <col min="1527" max="1527" width="7.140625" style="1202" customWidth="1"/>
    <col min="1528" max="1529" width="5.7109375" style="1202" customWidth="1"/>
    <col min="1530" max="1530" width="10.7109375" style="1202" customWidth="1"/>
    <col min="1531" max="1531" width="26.7109375" style="1202" customWidth="1"/>
    <col min="1532" max="1532" width="8.42578125" style="1202" customWidth="1"/>
    <col min="1533" max="1777" width="11.42578125" style="1202"/>
    <col min="1778" max="1778" width="26.7109375" style="1202" customWidth="1"/>
    <col min="1779" max="1779" width="10.7109375" style="1202" customWidth="1"/>
    <col min="1780" max="1781" width="6.7109375" style="1202" customWidth="1"/>
    <col min="1782" max="1782" width="5.7109375" style="1202" customWidth="1"/>
    <col min="1783" max="1783" width="7.140625" style="1202" customWidth="1"/>
    <col min="1784" max="1785" width="5.7109375" style="1202" customWidth="1"/>
    <col min="1786" max="1786" width="10.7109375" style="1202" customWidth="1"/>
    <col min="1787" max="1787" width="26.7109375" style="1202" customWidth="1"/>
    <col min="1788" max="1788" width="8.42578125" style="1202" customWidth="1"/>
    <col min="1789" max="2033" width="11.42578125" style="1202"/>
    <col min="2034" max="2034" width="26.7109375" style="1202" customWidth="1"/>
    <col min="2035" max="2035" width="10.7109375" style="1202" customWidth="1"/>
    <col min="2036" max="2037" width="6.7109375" style="1202" customWidth="1"/>
    <col min="2038" max="2038" width="5.7109375" style="1202" customWidth="1"/>
    <col min="2039" max="2039" width="7.140625" style="1202" customWidth="1"/>
    <col min="2040" max="2041" width="5.7109375" style="1202" customWidth="1"/>
    <col min="2042" max="2042" width="10.7109375" style="1202" customWidth="1"/>
    <col min="2043" max="2043" width="26.7109375" style="1202" customWidth="1"/>
    <col min="2044" max="2044" width="8.42578125" style="1202" customWidth="1"/>
    <col min="2045" max="2289" width="11.42578125" style="1202"/>
    <col min="2290" max="2290" width="26.7109375" style="1202" customWidth="1"/>
    <col min="2291" max="2291" width="10.7109375" style="1202" customWidth="1"/>
    <col min="2292" max="2293" width="6.7109375" style="1202" customWidth="1"/>
    <col min="2294" max="2294" width="5.7109375" style="1202" customWidth="1"/>
    <col min="2295" max="2295" width="7.140625" style="1202" customWidth="1"/>
    <col min="2296" max="2297" width="5.7109375" style="1202" customWidth="1"/>
    <col min="2298" max="2298" width="10.7109375" style="1202" customWidth="1"/>
    <col min="2299" max="2299" width="26.7109375" style="1202" customWidth="1"/>
    <col min="2300" max="2300" width="8.42578125" style="1202" customWidth="1"/>
    <col min="2301" max="2545" width="11.42578125" style="1202"/>
    <col min="2546" max="2546" width="26.7109375" style="1202" customWidth="1"/>
    <col min="2547" max="2547" width="10.7109375" style="1202" customWidth="1"/>
    <col min="2548" max="2549" width="6.7109375" style="1202" customWidth="1"/>
    <col min="2550" max="2550" width="5.7109375" style="1202" customWidth="1"/>
    <col min="2551" max="2551" width="7.140625" style="1202" customWidth="1"/>
    <col min="2552" max="2553" width="5.7109375" style="1202" customWidth="1"/>
    <col min="2554" max="2554" width="10.7109375" style="1202" customWidth="1"/>
    <col min="2555" max="2555" width="26.7109375" style="1202" customWidth="1"/>
    <col min="2556" max="2556" width="8.42578125" style="1202" customWidth="1"/>
    <col min="2557" max="2801" width="11.42578125" style="1202"/>
    <col min="2802" max="2802" width="26.7109375" style="1202" customWidth="1"/>
    <col min="2803" max="2803" width="10.7109375" style="1202" customWidth="1"/>
    <col min="2804" max="2805" width="6.7109375" style="1202" customWidth="1"/>
    <col min="2806" max="2806" width="5.7109375" style="1202" customWidth="1"/>
    <col min="2807" max="2807" width="7.140625" style="1202" customWidth="1"/>
    <col min="2808" max="2809" width="5.7109375" style="1202" customWidth="1"/>
    <col min="2810" max="2810" width="10.7109375" style="1202" customWidth="1"/>
    <col min="2811" max="2811" width="26.7109375" style="1202" customWidth="1"/>
    <col min="2812" max="2812" width="8.42578125" style="1202" customWidth="1"/>
    <col min="2813" max="3057" width="11.42578125" style="1202"/>
    <col min="3058" max="3058" width="26.7109375" style="1202" customWidth="1"/>
    <col min="3059" max="3059" width="10.7109375" style="1202" customWidth="1"/>
    <col min="3060" max="3061" width="6.7109375" style="1202" customWidth="1"/>
    <col min="3062" max="3062" width="5.7109375" style="1202" customWidth="1"/>
    <col min="3063" max="3063" width="7.140625" style="1202" customWidth="1"/>
    <col min="3064" max="3065" width="5.7109375" style="1202" customWidth="1"/>
    <col min="3066" max="3066" width="10.7109375" style="1202" customWidth="1"/>
    <col min="3067" max="3067" width="26.7109375" style="1202" customWidth="1"/>
    <col min="3068" max="3068" width="8.42578125" style="1202" customWidth="1"/>
    <col min="3069" max="3313" width="11.42578125" style="1202"/>
    <col min="3314" max="3314" width="26.7109375" style="1202" customWidth="1"/>
    <col min="3315" max="3315" width="10.7109375" style="1202" customWidth="1"/>
    <col min="3316" max="3317" width="6.7109375" style="1202" customWidth="1"/>
    <col min="3318" max="3318" width="5.7109375" style="1202" customWidth="1"/>
    <col min="3319" max="3319" width="7.140625" style="1202" customWidth="1"/>
    <col min="3320" max="3321" width="5.7109375" style="1202" customWidth="1"/>
    <col min="3322" max="3322" width="10.7109375" style="1202" customWidth="1"/>
    <col min="3323" max="3323" width="26.7109375" style="1202" customWidth="1"/>
    <col min="3324" max="3324" width="8.42578125" style="1202" customWidth="1"/>
    <col min="3325" max="3569" width="11.42578125" style="1202"/>
    <col min="3570" max="3570" width="26.7109375" style="1202" customWidth="1"/>
    <col min="3571" max="3571" width="10.7109375" style="1202" customWidth="1"/>
    <col min="3572" max="3573" width="6.7109375" style="1202" customWidth="1"/>
    <col min="3574" max="3574" width="5.7109375" style="1202" customWidth="1"/>
    <col min="3575" max="3575" width="7.140625" style="1202" customWidth="1"/>
    <col min="3576" max="3577" width="5.7109375" style="1202" customWidth="1"/>
    <col min="3578" max="3578" width="10.7109375" style="1202" customWidth="1"/>
    <col min="3579" max="3579" width="26.7109375" style="1202" customWidth="1"/>
    <col min="3580" max="3580" width="8.42578125" style="1202" customWidth="1"/>
    <col min="3581" max="3825" width="11.42578125" style="1202"/>
    <col min="3826" max="3826" width="26.7109375" style="1202" customWidth="1"/>
    <col min="3827" max="3827" width="10.7109375" style="1202" customWidth="1"/>
    <col min="3828" max="3829" width="6.7109375" style="1202" customWidth="1"/>
    <col min="3830" max="3830" width="5.7109375" style="1202" customWidth="1"/>
    <col min="3831" max="3831" width="7.140625" style="1202" customWidth="1"/>
    <col min="3832" max="3833" width="5.7109375" style="1202" customWidth="1"/>
    <col min="3834" max="3834" width="10.7109375" style="1202" customWidth="1"/>
    <col min="3835" max="3835" width="26.7109375" style="1202" customWidth="1"/>
    <col min="3836" max="3836" width="8.42578125" style="1202" customWidth="1"/>
    <col min="3837" max="4081" width="11.42578125" style="1202"/>
    <col min="4082" max="4082" width="26.7109375" style="1202" customWidth="1"/>
    <col min="4083" max="4083" width="10.7109375" style="1202" customWidth="1"/>
    <col min="4084" max="4085" width="6.7109375" style="1202" customWidth="1"/>
    <col min="4086" max="4086" width="5.7109375" style="1202" customWidth="1"/>
    <col min="4087" max="4087" width="7.140625" style="1202" customWidth="1"/>
    <col min="4088" max="4089" width="5.7109375" style="1202" customWidth="1"/>
    <col min="4090" max="4090" width="10.7109375" style="1202" customWidth="1"/>
    <col min="4091" max="4091" width="26.7109375" style="1202" customWidth="1"/>
    <col min="4092" max="4092" width="8.42578125" style="1202" customWidth="1"/>
    <col min="4093" max="4337" width="11.42578125" style="1202"/>
    <col min="4338" max="4338" width="26.7109375" style="1202" customWidth="1"/>
    <col min="4339" max="4339" width="10.7109375" style="1202" customWidth="1"/>
    <col min="4340" max="4341" width="6.7109375" style="1202" customWidth="1"/>
    <col min="4342" max="4342" width="5.7109375" style="1202" customWidth="1"/>
    <col min="4343" max="4343" width="7.140625" style="1202" customWidth="1"/>
    <col min="4344" max="4345" width="5.7109375" style="1202" customWidth="1"/>
    <col min="4346" max="4346" width="10.7109375" style="1202" customWidth="1"/>
    <col min="4347" max="4347" width="26.7109375" style="1202" customWidth="1"/>
    <col min="4348" max="4348" width="8.42578125" style="1202" customWidth="1"/>
    <col min="4349" max="4593" width="11.42578125" style="1202"/>
    <col min="4594" max="4594" width="26.7109375" style="1202" customWidth="1"/>
    <col min="4595" max="4595" width="10.7109375" style="1202" customWidth="1"/>
    <col min="4596" max="4597" width="6.7109375" style="1202" customWidth="1"/>
    <col min="4598" max="4598" width="5.7109375" style="1202" customWidth="1"/>
    <col min="4599" max="4599" width="7.140625" style="1202" customWidth="1"/>
    <col min="4600" max="4601" width="5.7109375" style="1202" customWidth="1"/>
    <col min="4602" max="4602" width="10.7109375" style="1202" customWidth="1"/>
    <col min="4603" max="4603" width="26.7109375" style="1202" customWidth="1"/>
    <col min="4604" max="4604" width="8.42578125" style="1202" customWidth="1"/>
    <col min="4605" max="4849" width="11.42578125" style="1202"/>
    <col min="4850" max="4850" width="26.7109375" style="1202" customWidth="1"/>
    <col min="4851" max="4851" width="10.7109375" style="1202" customWidth="1"/>
    <col min="4852" max="4853" width="6.7109375" style="1202" customWidth="1"/>
    <col min="4854" max="4854" width="5.7109375" style="1202" customWidth="1"/>
    <col min="4855" max="4855" width="7.140625" style="1202" customWidth="1"/>
    <col min="4856" max="4857" width="5.7109375" style="1202" customWidth="1"/>
    <col min="4858" max="4858" width="10.7109375" style="1202" customWidth="1"/>
    <col min="4859" max="4859" width="26.7109375" style="1202" customWidth="1"/>
    <col min="4860" max="4860" width="8.42578125" style="1202" customWidth="1"/>
    <col min="4861" max="5105" width="11.42578125" style="1202"/>
    <col min="5106" max="5106" width="26.7109375" style="1202" customWidth="1"/>
    <col min="5107" max="5107" width="10.7109375" style="1202" customWidth="1"/>
    <col min="5108" max="5109" width="6.7109375" style="1202" customWidth="1"/>
    <col min="5110" max="5110" width="5.7109375" style="1202" customWidth="1"/>
    <col min="5111" max="5111" width="7.140625" style="1202" customWidth="1"/>
    <col min="5112" max="5113" width="5.7109375" style="1202" customWidth="1"/>
    <col min="5114" max="5114" width="10.7109375" style="1202" customWidth="1"/>
    <col min="5115" max="5115" width="26.7109375" style="1202" customWidth="1"/>
    <col min="5116" max="5116" width="8.42578125" style="1202" customWidth="1"/>
    <col min="5117" max="5361" width="11.42578125" style="1202"/>
    <col min="5362" max="5362" width="26.7109375" style="1202" customWidth="1"/>
    <col min="5363" max="5363" width="10.7109375" style="1202" customWidth="1"/>
    <col min="5364" max="5365" width="6.7109375" style="1202" customWidth="1"/>
    <col min="5366" max="5366" width="5.7109375" style="1202" customWidth="1"/>
    <col min="5367" max="5367" width="7.140625" style="1202" customWidth="1"/>
    <col min="5368" max="5369" width="5.7109375" style="1202" customWidth="1"/>
    <col min="5370" max="5370" width="10.7109375" style="1202" customWidth="1"/>
    <col min="5371" max="5371" width="26.7109375" style="1202" customWidth="1"/>
    <col min="5372" max="5372" width="8.42578125" style="1202" customWidth="1"/>
    <col min="5373" max="5617" width="11.42578125" style="1202"/>
    <col min="5618" max="5618" width="26.7109375" style="1202" customWidth="1"/>
    <col min="5619" max="5619" width="10.7109375" style="1202" customWidth="1"/>
    <col min="5620" max="5621" width="6.7109375" style="1202" customWidth="1"/>
    <col min="5622" max="5622" width="5.7109375" style="1202" customWidth="1"/>
    <col min="5623" max="5623" width="7.140625" style="1202" customWidth="1"/>
    <col min="5624" max="5625" width="5.7109375" style="1202" customWidth="1"/>
    <col min="5626" max="5626" width="10.7109375" style="1202" customWidth="1"/>
    <col min="5627" max="5627" width="26.7109375" style="1202" customWidth="1"/>
    <col min="5628" max="5628" width="8.42578125" style="1202" customWidth="1"/>
    <col min="5629" max="5873" width="11.42578125" style="1202"/>
    <col min="5874" max="5874" width="26.7109375" style="1202" customWidth="1"/>
    <col min="5875" max="5875" width="10.7109375" style="1202" customWidth="1"/>
    <col min="5876" max="5877" width="6.7109375" style="1202" customWidth="1"/>
    <col min="5878" max="5878" width="5.7109375" style="1202" customWidth="1"/>
    <col min="5879" max="5879" width="7.140625" style="1202" customWidth="1"/>
    <col min="5880" max="5881" width="5.7109375" style="1202" customWidth="1"/>
    <col min="5882" max="5882" width="10.7109375" style="1202" customWidth="1"/>
    <col min="5883" max="5883" width="26.7109375" style="1202" customWidth="1"/>
    <col min="5884" max="5884" width="8.42578125" style="1202" customWidth="1"/>
    <col min="5885" max="6129" width="11.42578125" style="1202"/>
    <col min="6130" max="6130" width="26.7109375" style="1202" customWidth="1"/>
    <col min="6131" max="6131" width="10.7109375" style="1202" customWidth="1"/>
    <col min="6132" max="6133" width="6.7109375" style="1202" customWidth="1"/>
    <col min="6134" max="6134" width="5.7109375" style="1202" customWidth="1"/>
    <col min="6135" max="6135" width="7.140625" style="1202" customWidth="1"/>
    <col min="6136" max="6137" width="5.7109375" style="1202" customWidth="1"/>
    <col min="6138" max="6138" width="10.7109375" style="1202" customWidth="1"/>
    <col min="6139" max="6139" width="26.7109375" style="1202" customWidth="1"/>
    <col min="6140" max="6140" width="8.42578125" style="1202" customWidth="1"/>
    <col min="6141" max="6385" width="11.42578125" style="1202"/>
    <col min="6386" max="6386" width="26.7109375" style="1202" customWidth="1"/>
    <col min="6387" max="6387" width="10.7109375" style="1202" customWidth="1"/>
    <col min="6388" max="6389" width="6.7109375" style="1202" customWidth="1"/>
    <col min="6390" max="6390" width="5.7109375" style="1202" customWidth="1"/>
    <col min="6391" max="6391" width="7.140625" style="1202" customWidth="1"/>
    <col min="6392" max="6393" width="5.7109375" style="1202" customWidth="1"/>
    <col min="6394" max="6394" width="10.7109375" style="1202" customWidth="1"/>
    <col min="6395" max="6395" width="26.7109375" style="1202" customWidth="1"/>
    <col min="6396" max="6396" width="8.42578125" style="1202" customWidth="1"/>
    <col min="6397" max="6641" width="11.42578125" style="1202"/>
    <col min="6642" max="6642" width="26.7109375" style="1202" customWidth="1"/>
    <col min="6643" max="6643" width="10.7109375" style="1202" customWidth="1"/>
    <col min="6644" max="6645" width="6.7109375" style="1202" customWidth="1"/>
    <col min="6646" max="6646" width="5.7109375" style="1202" customWidth="1"/>
    <col min="6647" max="6647" width="7.140625" style="1202" customWidth="1"/>
    <col min="6648" max="6649" width="5.7109375" style="1202" customWidth="1"/>
    <col min="6650" max="6650" width="10.7109375" style="1202" customWidth="1"/>
    <col min="6651" max="6651" width="26.7109375" style="1202" customWidth="1"/>
    <col min="6652" max="6652" width="8.42578125" style="1202" customWidth="1"/>
    <col min="6653" max="6897" width="11.42578125" style="1202"/>
    <col min="6898" max="6898" width="26.7109375" style="1202" customWidth="1"/>
    <col min="6899" max="6899" width="10.7109375" style="1202" customWidth="1"/>
    <col min="6900" max="6901" width="6.7109375" style="1202" customWidth="1"/>
    <col min="6902" max="6902" width="5.7109375" style="1202" customWidth="1"/>
    <col min="6903" max="6903" width="7.140625" style="1202" customWidth="1"/>
    <col min="6904" max="6905" width="5.7109375" style="1202" customWidth="1"/>
    <col min="6906" max="6906" width="10.7109375" style="1202" customWidth="1"/>
    <col min="6907" max="6907" width="26.7109375" style="1202" customWidth="1"/>
    <col min="6908" max="6908" width="8.42578125" style="1202" customWidth="1"/>
    <col min="6909" max="7153" width="11.42578125" style="1202"/>
    <col min="7154" max="7154" width="26.7109375" style="1202" customWidth="1"/>
    <col min="7155" max="7155" width="10.7109375" style="1202" customWidth="1"/>
    <col min="7156" max="7157" width="6.7109375" style="1202" customWidth="1"/>
    <col min="7158" max="7158" width="5.7109375" style="1202" customWidth="1"/>
    <col min="7159" max="7159" width="7.140625" style="1202" customWidth="1"/>
    <col min="7160" max="7161" width="5.7109375" style="1202" customWidth="1"/>
    <col min="7162" max="7162" width="10.7109375" style="1202" customWidth="1"/>
    <col min="7163" max="7163" width="26.7109375" style="1202" customWidth="1"/>
    <col min="7164" max="7164" width="8.42578125" style="1202" customWidth="1"/>
    <col min="7165" max="7409" width="11.42578125" style="1202"/>
    <col min="7410" max="7410" width="26.7109375" style="1202" customWidth="1"/>
    <col min="7411" max="7411" width="10.7109375" style="1202" customWidth="1"/>
    <col min="7412" max="7413" width="6.7109375" style="1202" customWidth="1"/>
    <col min="7414" max="7414" width="5.7109375" style="1202" customWidth="1"/>
    <col min="7415" max="7415" width="7.140625" style="1202" customWidth="1"/>
    <col min="7416" max="7417" width="5.7109375" style="1202" customWidth="1"/>
    <col min="7418" max="7418" width="10.7109375" style="1202" customWidth="1"/>
    <col min="7419" max="7419" width="26.7109375" style="1202" customWidth="1"/>
    <col min="7420" max="7420" width="8.42578125" style="1202" customWidth="1"/>
    <col min="7421" max="7665" width="11.42578125" style="1202"/>
    <col min="7666" max="7666" width="26.7109375" style="1202" customWidth="1"/>
    <col min="7667" max="7667" width="10.7109375" style="1202" customWidth="1"/>
    <col min="7668" max="7669" width="6.7109375" style="1202" customWidth="1"/>
    <col min="7670" max="7670" width="5.7109375" style="1202" customWidth="1"/>
    <col min="7671" max="7671" width="7.140625" style="1202" customWidth="1"/>
    <col min="7672" max="7673" width="5.7109375" style="1202" customWidth="1"/>
    <col min="7674" max="7674" width="10.7109375" style="1202" customWidth="1"/>
    <col min="7675" max="7675" width="26.7109375" style="1202" customWidth="1"/>
    <col min="7676" max="7676" width="8.42578125" style="1202" customWidth="1"/>
    <col min="7677" max="7921" width="11.42578125" style="1202"/>
    <col min="7922" max="7922" width="26.7109375" style="1202" customWidth="1"/>
    <col min="7923" max="7923" width="10.7109375" style="1202" customWidth="1"/>
    <col min="7924" max="7925" width="6.7109375" style="1202" customWidth="1"/>
    <col min="7926" max="7926" width="5.7109375" style="1202" customWidth="1"/>
    <col min="7927" max="7927" width="7.140625" style="1202" customWidth="1"/>
    <col min="7928" max="7929" width="5.7109375" style="1202" customWidth="1"/>
    <col min="7930" max="7930" width="10.7109375" style="1202" customWidth="1"/>
    <col min="7931" max="7931" width="26.7109375" style="1202" customWidth="1"/>
    <col min="7932" max="7932" width="8.42578125" style="1202" customWidth="1"/>
    <col min="7933" max="8177" width="11.42578125" style="1202"/>
    <col min="8178" max="8178" width="26.7109375" style="1202" customWidth="1"/>
    <col min="8179" max="8179" width="10.7109375" style="1202" customWidth="1"/>
    <col min="8180" max="8181" width="6.7109375" style="1202" customWidth="1"/>
    <col min="8182" max="8182" width="5.7109375" style="1202" customWidth="1"/>
    <col min="8183" max="8183" width="7.140625" style="1202" customWidth="1"/>
    <col min="8184" max="8185" width="5.7109375" style="1202" customWidth="1"/>
    <col min="8186" max="8186" width="10.7109375" style="1202" customWidth="1"/>
    <col min="8187" max="8187" width="26.7109375" style="1202" customWidth="1"/>
    <col min="8188" max="8188" width="8.42578125" style="1202" customWidth="1"/>
    <col min="8189" max="8433" width="11.42578125" style="1202"/>
    <col min="8434" max="8434" width="26.7109375" style="1202" customWidth="1"/>
    <col min="8435" max="8435" width="10.7109375" style="1202" customWidth="1"/>
    <col min="8436" max="8437" width="6.7109375" style="1202" customWidth="1"/>
    <col min="8438" max="8438" width="5.7109375" style="1202" customWidth="1"/>
    <col min="8439" max="8439" width="7.140625" style="1202" customWidth="1"/>
    <col min="8440" max="8441" width="5.7109375" style="1202" customWidth="1"/>
    <col min="8442" max="8442" width="10.7109375" style="1202" customWidth="1"/>
    <col min="8443" max="8443" width="26.7109375" style="1202" customWidth="1"/>
    <col min="8444" max="8444" width="8.42578125" style="1202" customWidth="1"/>
    <col min="8445" max="8689" width="11.42578125" style="1202"/>
    <col min="8690" max="8690" width="26.7109375" style="1202" customWidth="1"/>
    <col min="8691" max="8691" width="10.7109375" style="1202" customWidth="1"/>
    <col min="8692" max="8693" width="6.7109375" style="1202" customWidth="1"/>
    <col min="8694" max="8694" width="5.7109375" style="1202" customWidth="1"/>
    <col min="8695" max="8695" width="7.140625" style="1202" customWidth="1"/>
    <col min="8696" max="8697" width="5.7109375" style="1202" customWidth="1"/>
    <col min="8698" max="8698" width="10.7109375" style="1202" customWidth="1"/>
    <col min="8699" max="8699" width="26.7109375" style="1202" customWidth="1"/>
    <col min="8700" max="8700" width="8.42578125" style="1202" customWidth="1"/>
    <col min="8701" max="8945" width="11.42578125" style="1202"/>
    <col min="8946" max="8946" width="26.7109375" style="1202" customWidth="1"/>
    <col min="8947" max="8947" width="10.7109375" style="1202" customWidth="1"/>
    <col min="8948" max="8949" width="6.7109375" style="1202" customWidth="1"/>
    <col min="8950" max="8950" width="5.7109375" style="1202" customWidth="1"/>
    <col min="8951" max="8951" width="7.140625" style="1202" customWidth="1"/>
    <col min="8952" max="8953" width="5.7109375" style="1202" customWidth="1"/>
    <col min="8954" max="8954" width="10.7109375" style="1202" customWidth="1"/>
    <col min="8955" max="8955" width="26.7109375" style="1202" customWidth="1"/>
    <col min="8956" max="8956" width="8.42578125" style="1202" customWidth="1"/>
    <col min="8957" max="9201" width="11.42578125" style="1202"/>
    <col min="9202" max="9202" width="26.7109375" style="1202" customWidth="1"/>
    <col min="9203" max="9203" width="10.7109375" style="1202" customWidth="1"/>
    <col min="9204" max="9205" width="6.7109375" style="1202" customWidth="1"/>
    <col min="9206" max="9206" width="5.7109375" style="1202" customWidth="1"/>
    <col min="9207" max="9207" width="7.140625" style="1202" customWidth="1"/>
    <col min="9208" max="9209" width="5.7109375" style="1202" customWidth="1"/>
    <col min="9210" max="9210" width="10.7109375" style="1202" customWidth="1"/>
    <col min="9211" max="9211" width="26.7109375" style="1202" customWidth="1"/>
    <col min="9212" max="9212" width="8.42578125" style="1202" customWidth="1"/>
    <col min="9213" max="9457" width="11.42578125" style="1202"/>
    <col min="9458" max="9458" width="26.7109375" style="1202" customWidth="1"/>
    <col min="9459" max="9459" width="10.7109375" style="1202" customWidth="1"/>
    <col min="9460" max="9461" width="6.7109375" style="1202" customWidth="1"/>
    <col min="9462" max="9462" width="5.7109375" style="1202" customWidth="1"/>
    <col min="9463" max="9463" width="7.140625" style="1202" customWidth="1"/>
    <col min="9464" max="9465" width="5.7109375" style="1202" customWidth="1"/>
    <col min="9466" max="9466" width="10.7109375" style="1202" customWidth="1"/>
    <col min="9467" max="9467" width="26.7109375" style="1202" customWidth="1"/>
    <col min="9468" max="9468" width="8.42578125" style="1202" customWidth="1"/>
    <col min="9469" max="9713" width="11.42578125" style="1202"/>
    <col min="9714" max="9714" width="26.7109375" style="1202" customWidth="1"/>
    <col min="9715" max="9715" width="10.7109375" style="1202" customWidth="1"/>
    <col min="9716" max="9717" width="6.7109375" style="1202" customWidth="1"/>
    <col min="9718" max="9718" width="5.7109375" style="1202" customWidth="1"/>
    <col min="9719" max="9719" width="7.140625" style="1202" customWidth="1"/>
    <col min="9720" max="9721" width="5.7109375" style="1202" customWidth="1"/>
    <col min="9722" max="9722" width="10.7109375" style="1202" customWidth="1"/>
    <col min="9723" max="9723" width="26.7109375" style="1202" customWidth="1"/>
    <col min="9724" max="9724" width="8.42578125" style="1202" customWidth="1"/>
    <col min="9725" max="9969" width="11.42578125" style="1202"/>
    <col min="9970" max="9970" width="26.7109375" style="1202" customWidth="1"/>
    <col min="9971" max="9971" width="10.7109375" style="1202" customWidth="1"/>
    <col min="9972" max="9973" width="6.7109375" style="1202" customWidth="1"/>
    <col min="9974" max="9974" width="5.7109375" style="1202" customWidth="1"/>
    <col min="9975" max="9975" width="7.140625" style="1202" customWidth="1"/>
    <col min="9976" max="9977" width="5.7109375" style="1202" customWidth="1"/>
    <col min="9978" max="9978" width="10.7109375" style="1202" customWidth="1"/>
    <col min="9979" max="9979" width="26.7109375" style="1202" customWidth="1"/>
    <col min="9980" max="9980" width="8.42578125" style="1202" customWidth="1"/>
    <col min="9981" max="10225" width="11.42578125" style="1202"/>
    <col min="10226" max="10226" width="26.7109375" style="1202" customWidth="1"/>
    <col min="10227" max="10227" width="10.7109375" style="1202" customWidth="1"/>
    <col min="10228" max="10229" width="6.7109375" style="1202" customWidth="1"/>
    <col min="10230" max="10230" width="5.7109375" style="1202" customWidth="1"/>
    <col min="10231" max="10231" width="7.140625" style="1202" customWidth="1"/>
    <col min="10232" max="10233" width="5.7109375" style="1202" customWidth="1"/>
    <col min="10234" max="10234" width="10.7109375" style="1202" customWidth="1"/>
    <col min="10235" max="10235" width="26.7109375" style="1202" customWidth="1"/>
    <col min="10236" max="10236" width="8.42578125" style="1202" customWidth="1"/>
    <col min="10237" max="10481" width="11.42578125" style="1202"/>
    <col min="10482" max="10482" width="26.7109375" style="1202" customWidth="1"/>
    <col min="10483" max="10483" width="10.7109375" style="1202" customWidth="1"/>
    <col min="10484" max="10485" width="6.7109375" style="1202" customWidth="1"/>
    <col min="10486" max="10486" width="5.7109375" style="1202" customWidth="1"/>
    <col min="10487" max="10487" width="7.140625" style="1202" customWidth="1"/>
    <col min="10488" max="10489" width="5.7109375" style="1202" customWidth="1"/>
    <col min="10490" max="10490" width="10.7109375" style="1202" customWidth="1"/>
    <col min="10491" max="10491" width="26.7109375" style="1202" customWidth="1"/>
    <col min="10492" max="10492" width="8.42578125" style="1202" customWidth="1"/>
    <col min="10493" max="10737" width="11.42578125" style="1202"/>
    <col min="10738" max="10738" width="26.7109375" style="1202" customWidth="1"/>
    <col min="10739" max="10739" width="10.7109375" style="1202" customWidth="1"/>
    <col min="10740" max="10741" width="6.7109375" style="1202" customWidth="1"/>
    <col min="10742" max="10742" width="5.7109375" style="1202" customWidth="1"/>
    <col min="10743" max="10743" width="7.140625" style="1202" customWidth="1"/>
    <col min="10744" max="10745" width="5.7109375" style="1202" customWidth="1"/>
    <col min="10746" max="10746" width="10.7109375" style="1202" customWidth="1"/>
    <col min="10747" max="10747" width="26.7109375" style="1202" customWidth="1"/>
    <col min="10748" max="10748" width="8.42578125" style="1202" customWidth="1"/>
    <col min="10749" max="10993" width="11.42578125" style="1202"/>
    <col min="10994" max="10994" width="26.7109375" style="1202" customWidth="1"/>
    <col min="10995" max="10995" width="10.7109375" style="1202" customWidth="1"/>
    <col min="10996" max="10997" width="6.7109375" style="1202" customWidth="1"/>
    <col min="10998" max="10998" width="5.7109375" style="1202" customWidth="1"/>
    <col min="10999" max="10999" width="7.140625" style="1202" customWidth="1"/>
    <col min="11000" max="11001" width="5.7109375" style="1202" customWidth="1"/>
    <col min="11002" max="11002" width="10.7109375" style="1202" customWidth="1"/>
    <col min="11003" max="11003" width="26.7109375" style="1202" customWidth="1"/>
    <col min="11004" max="11004" width="8.42578125" style="1202" customWidth="1"/>
    <col min="11005" max="11249" width="11.42578125" style="1202"/>
    <col min="11250" max="11250" width="26.7109375" style="1202" customWidth="1"/>
    <col min="11251" max="11251" width="10.7109375" style="1202" customWidth="1"/>
    <col min="11252" max="11253" width="6.7109375" style="1202" customWidth="1"/>
    <col min="11254" max="11254" width="5.7109375" style="1202" customWidth="1"/>
    <col min="11255" max="11255" width="7.140625" style="1202" customWidth="1"/>
    <col min="11256" max="11257" width="5.7109375" style="1202" customWidth="1"/>
    <col min="11258" max="11258" width="10.7109375" style="1202" customWidth="1"/>
    <col min="11259" max="11259" width="26.7109375" style="1202" customWidth="1"/>
    <col min="11260" max="11260" width="8.42578125" style="1202" customWidth="1"/>
    <col min="11261" max="11505" width="11.42578125" style="1202"/>
    <col min="11506" max="11506" width="26.7109375" style="1202" customWidth="1"/>
    <col min="11507" max="11507" width="10.7109375" style="1202" customWidth="1"/>
    <col min="11508" max="11509" width="6.7109375" style="1202" customWidth="1"/>
    <col min="11510" max="11510" width="5.7109375" style="1202" customWidth="1"/>
    <col min="11511" max="11511" width="7.140625" style="1202" customWidth="1"/>
    <col min="11512" max="11513" width="5.7109375" style="1202" customWidth="1"/>
    <col min="11514" max="11514" width="10.7109375" style="1202" customWidth="1"/>
    <col min="11515" max="11515" width="26.7109375" style="1202" customWidth="1"/>
    <col min="11516" max="11516" width="8.42578125" style="1202" customWidth="1"/>
    <col min="11517" max="11761" width="11.42578125" style="1202"/>
    <col min="11762" max="11762" width="26.7109375" style="1202" customWidth="1"/>
    <col min="11763" max="11763" width="10.7109375" style="1202" customWidth="1"/>
    <col min="11764" max="11765" width="6.7109375" style="1202" customWidth="1"/>
    <col min="11766" max="11766" width="5.7109375" style="1202" customWidth="1"/>
    <col min="11767" max="11767" width="7.140625" style="1202" customWidth="1"/>
    <col min="11768" max="11769" width="5.7109375" style="1202" customWidth="1"/>
    <col min="11770" max="11770" width="10.7109375" style="1202" customWidth="1"/>
    <col min="11771" max="11771" width="26.7109375" style="1202" customWidth="1"/>
    <col min="11772" max="11772" width="8.42578125" style="1202" customWidth="1"/>
    <col min="11773" max="12017" width="11.42578125" style="1202"/>
    <col min="12018" max="12018" width="26.7109375" style="1202" customWidth="1"/>
    <col min="12019" max="12019" width="10.7109375" style="1202" customWidth="1"/>
    <col min="12020" max="12021" width="6.7109375" style="1202" customWidth="1"/>
    <col min="12022" max="12022" width="5.7109375" style="1202" customWidth="1"/>
    <col min="12023" max="12023" width="7.140625" style="1202" customWidth="1"/>
    <col min="12024" max="12025" width="5.7109375" style="1202" customWidth="1"/>
    <col min="12026" max="12026" width="10.7109375" style="1202" customWidth="1"/>
    <col min="12027" max="12027" width="26.7109375" style="1202" customWidth="1"/>
    <col min="12028" max="12028" width="8.42578125" style="1202" customWidth="1"/>
    <col min="12029" max="12273" width="11.42578125" style="1202"/>
    <col min="12274" max="12274" width="26.7109375" style="1202" customWidth="1"/>
    <col min="12275" max="12275" width="10.7109375" style="1202" customWidth="1"/>
    <col min="12276" max="12277" width="6.7109375" style="1202" customWidth="1"/>
    <col min="12278" max="12278" width="5.7109375" style="1202" customWidth="1"/>
    <col min="12279" max="12279" width="7.140625" style="1202" customWidth="1"/>
    <col min="12280" max="12281" width="5.7109375" style="1202" customWidth="1"/>
    <col min="12282" max="12282" width="10.7109375" style="1202" customWidth="1"/>
    <col min="12283" max="12283" width="26.7109375" style="1202" customWidth="1"/>
    <col min="12284" max="12284" width="8.42578125" style="1202" customWidth="1"/>
    <col min="12285" max="12529" width="11.42578125" style="1202"/>
    <col min="12530" max="12530" width="26.7109375" style="1202" customWidth="1"/>
    <col min="12531" max="12531" width="10.7109375" style="1202" customWidth="1"/>
    <col min="12532" max="12533" width="6.7109375" style="1202" customWidth="1"/>
    <col min="12534" max="12534" width="5.7109375" style="1202" customWidth="1"/>
    <col min="12535" max="12535" width="7.140625" style="1202" customWidth="1"/>
    <col min="12536" max="12537" width="5.7109375" style="1202" customWidth="1"/>
    <col min="12538" max="12538" width="10.7109375" style="1202" customWidth="1"/>
    <col min="12539" max="12539" width="26.7109375" style="1202" customWidth="1"/>
    <col min="12540" max="12540" width="8.42578125" style="1202" customWidth="1"/>
    <col min="12541" max="12785" width="11.42578125" style="1202"/>
    <col min="12786" max="12786" width="26.7109375" style="1202" customWidth="1"/>
    <col min="12787" max="12787" width="10.7109375" style="1202" customWidth="1"/>
    <col min="12788" max="12789" width="6.7109375" style="1202" customWidth="1"/>
    <col min="12790" max="12790" width="5.7109375" style="1202" customWidth="1"/>
    <col min="12791" max="12791" width="7.140625" style="1202" customWidth="1"/>
    <col min="12792" max="12793" width="5.7109375" style="1202" customWidth="1"/>
    <col min="12794" max="12794" width="10.7109375" style="1202" customWidth="1"/>
    <col min="12795" max="12795" width="26.7109375" style="1202" customWidth="1"/>
    <col min="12796" max="12796" width="8.42578125" style="1202" customWidth="1"/>
    <col min="12797" max="13041" width="11.42578125" style="1202"/>
    <col min="13042" max="13042" width="26.7109375" style="1202" customWidth="1"/>
    <col min="13043" max="13043" width="10.7109375" style="1202" customWidth="1"/>
    <col min="13044" max="13045" width="6.7109375" style="1202" customWidth="1"/>
    <col min="13046" max="13046" width="5.7109375" style="1202" customWidth="1"/>
    <col min="13047" max="13047" width="7.140625" style="1202" customWidth="1"/>
    <col min="13048" max="13049" width="5.7109375" style="1202" customWidth="1"/>
    <col min="13050" max="13050" width="10.7109375" style="1202" customWidth="1"/>
    <col min="13051" max="13051" width="26.7109375" style="1202" customWidth="1"/>
    <col min="13052" max="13052" width="8.42578125" style="1202" customWidth="1"/>
    <col min="13053" max="13297" width="11.42578125" style="1202"/>
    <col min="13298" max="13298" width="26.7109375" style="1202" customWidth="1"/>
    <col min="13299" max="13299" width="10.7109375" style="1202" customWidth="1"/>
    <col min="13300" max="13301" width="6.7109375" style="1202" customWidth="1"/>
    <col min="13302" max="13302" width="5.7109375" style="1202" customWidth="1"/>
    <col min="13303" max="13303" width="7.140625" style="1202" customWidth="1"/>
    <col min="13304" max="13305" width="5.7109375" style="1202" customWidth="1"/>
    <col min="13306" max="13306" width="10.7109375" style="1202" customWidth="1"/>
    <col min="13307" max="13307" width="26.7109375" style="1202" customWidth="1"/>
    <col min="13308" max="13308" width="8.42578125" style="1202" customWidth="1"/>
    <col min="13309" max="13553" width="11.42578125" style="1202"/>
    <col min="13554" max="13554" width="26.7109375" style="1202" customWidth="1"/>
    <col min="13555" max="13555" width="10.7109375" style="1202" customWidth="1"/>
    <col min="13556" max="13557" width="6.7109375" style="1202" customWidth="1"/>
    <col min="13558" max="13558" width="5.7109375" style="1202" customWidth="1"/>
    <col min="13559" max="13559" width="7.140625" style="1202" customWidth="1"/>
    <col min="13560" max="13561" width="5.7109375" style="1202" customWidth="1"/>
    <col min="13562" max="13562" width="10.7109375" style="1202" customWidth="1"/>
    <col min="13563" max="13563" width="26.7109375" style="1202" customWidth="1"/>
    <col min="13564" max="13564" width="8.42578125" style="1202" customWidth="1"/>
    <col min="13565" max="13809" width="11.42578125" style="1202"/>
    <col min="13810" max="13810" width="26.7109375" style="1202" customWidth="1"/>
    <col min="13811" max="13811" width="10.7109375" style="1202" customWidth="1"/>
    <col min="13812" max="13813" width="6.7109375" style="1202" customWidth="1"/>
    <col min="13814" max="13814" width="5.7109375" style="1202" customWidth="1"/>
    <col min="13815" max="13815" width="7.140625" style="1202" customWidth="1"/>
    <col min="13816" max="13817" width="5.7109375" style="1202" customWidth="1"/>
    <col min="13818" max="13818" width="10.7109375" style="1202" customWidth="1"/>
    <col min="13819" max="13819" width="26.7109375" style="1202" customWidth="1"/>
    <col min="13820" max="13820" width="8.42578125" style="1202" customWidth="1"/>
    <col min="13821" max="14065" width="11.42578125" style="1202"/>
    <col min="14066" max="14066" width="26.7109375" style="1202" customWidth="1"/>
    <col min="14067" max="14067" width="10.7109375" style="1202" customWidth="1"/>
    <col min="14068" max="14069" width="6.7109375" style="1202" customWidth="1"/>
    <col min="14070" max="14070" width="5.7109375" style="1202" customWidth="1"/>
    <col min="14071" max="14071" width="7.140625" style="1202" customWidth="1"/>
    <col min="14072" max="14073" width="5.7109375" style="1202" customWidth="1"/>
    <col min="14074" max="14074" width="10.7109375" style="1202" customWidth="1"/>
    <col min="14075" max="14075" width="26.7109375" style="1202" customWidth="1"/>
    <col min="14076" max="14076" width="8.42578125" style="1202" customWidth="1"/>
    <col min="14077" max="14321" width="11.42578125" style="1202"/>
    <col min="14322" max="14322" width="26.7109375" style="1202" customWidth="1"/>
    <col min="14323" max="14323" width="10.7109375" style="1202" customWidth="1"/>
    <col min="14324" max="14325" width="6.7109375" style="1202" customWidth="1"/>
    <col min="14326" max="14326" width="5.7109375" style="1202" customWidth="1"/>
    <col min="14327" max="14327" width="7.140625" style="1202" customWidth="1"/>
    <col min="14328" max="14329" width="5.7109375" style="1202" customWidth="1"/>
    <col min="14330" max="14330" width="10.7109375" style="1202" customWidth="1"/>
    <col min="14331" max="14331" width="26.7109375" style="1202" customWidth="1"/>
    <col min="14332" max="14332" width="8.42578125" style="1202" customWidth="1"/>
    <col min="14333" max="14577" width="11.42578125" style="1202"/>
    <col min="14578" max="14578" width="26.7109375" style="1202" customWidth="1"/>
    <col min="14579" max="14579" width="10.7109375" style="1202" customWidth="1"/>
    <col min="14580" max="14581" width="6.7109375" style="1202" customWidth="1"/>
    <col min="14582" max="14582" width="5.7109375" style="1202" customWidth="1"/>
    <col min="14583" max="14583" width="7.140625" style="1202" customWidth="1"/>
    <col min="14584" max="14585" width="5.7109375" style="1202" customWidth="1"/>
    <col min="14586" max="14586" width="10.7109375" style="1202" customWidth="1"/>
    <col min="14587" max="14587" width="26.7109375" style="1202" customWidth="1"/>
    <col min="14588" max="14588" width="8.42578125" style="1202" customWidth="1"/>
    <col min="14589" max="14833" width="11.42578125" style="1202"/>
    <col min="14834" max="14834" width="26.7109375" style="1202" customWidth="1"/>
    <col min="14835" max="14835" width="10.7109375" style="1202" customWidth="1"/>
    <col min="14836" max="14837" width="6.7109375" style="1202" customWidth="1"/>
    <col min="14838" max="14838" width="5.7109375" style="1202" customWidth="1"/>
    <col min="14839" max="14839" width="7.140625" style="1202" customWidth="1"/>
    <col min="14840" max="14841" width="5.7109375" style="1202" customWidth="1"/>
    <col min="14842" max="14842" width="10.7109375" style="1202" customWidth="1"/>
    <col min="14843" max="14843" width="26.7109375" style="1202" customWidth="1"/>
    <col min="14844" max="14844" width="8.42578125" style="1202" customWidth="1"/>
    <col min="14845" max="15089" width="11.42578125" style="1202"/>
    <col min="15090" max="15090" width="26.7109375" style="1202" customWidth="1"/>
    <col min="15091" max="15091" width="10.7109375" style="1202" customWidth="1"/>
    <col min="15092" max="15093" width="6.7109375" style="1202" customWidth="1"/>
    <col min="15094" max="15094" width="5.7109375" style="1202" customWidth="1"/>
    <col min="15095" max="15095" width="7.140625" style="1202" customWidth="1"/>
    <col min="15096" max="15097" width="5.7109375" style="1202" customWidth="1"/>
    <col min="15098" max="15098" width="10.7109375" style="1202" customWidth="1"/>
    <col min="15099" max="15099" width="26.7109375" style="1202" customWidth="1"/>
    <col min="15100" max="15100" width="8.42578125" style="1202" customWidth="1"/>
    <col min="15101" max="15345" width="11.42578125" style="1202"/>
    <col min="15346" max="15346" width="26.7109375" style="1202" customWidth="1"/>
    <col min="15347" max="15347" width="10.7109375" style="1202" customWidth="1"/>
    <col min="15348" max="15349" width="6.7109375" style="1202" customWidth="1"/>
    <col min="15350" max="15350" width="5.7109375" style="1202" customWidth="1"/>
    <col min="15351" max="15351" width="7.140625" style="1202" customWidth="1"/>
    <col min="15352" max="15353" width="5.7109375" style="1202" customWidth="1"/>
    <col min="15354" max="15354" width="10.7109375" style="1202" customWidth="1"/>
    <col min="15355" max="15355" width="26.7109375" style="1202" customWidth="1"/>
    <col min="15356" max="15356" width="8.42578125" style="1202" customWidth="1"/>
    <col min="15357" max="15601" width="11.42578125" style="1202"/>
    <col min="15602" max="15602" width="26.7109375" style="1202" customWidth="1"/>
    <col min="15603" max="15603" width="10.7109375" style="1202" customWidth="1"/>
    <col min="15604" max="15605" width="6.7109375" style="1202" customWidth="1"/>
    <col min="15606" max="15606" width="5.7109375" style="1202" customWidth="1"/>
    <col min="15607" max="15607" width="7.140625" style="1202" customWidth="1"/>
    <col min="15608" max="15609" width="5.7109375" style="1202" customWidth="1"/>
    <col min="15610" max="15610" width="10.7109375" style="1202" customWidth="1"/>
    <col min="15611" max="15611" width="26.7109375" style="1202" customWidth="1"/>
    <col min="15612" max="15612" width="8.42578125" style="1202" customWidth="1"/>
    <col min="15613" max="15857" width="11.42578125" style="1202"/>
    <col min="15858" max="15858" width="26.7109375" style="1202" customWidth="1"/>
    <col min="15859" max="15859" width="10.7109375" style="1202" customWidth="1"/>
    <col min="15860" max="15861" width="6.7109375" style="1202" customWidth="1"/>
    <col min="15862" max="15862" width="5.7109375" style="1202" customWidth="1"/>
    <col min="15863" max="15863" width="7.140625" style="1202" customWidth="1"/>
    <col min="15864" max="15865" width="5.7109375" style="1202" customWidth="1"/>
    <col min="15866" max="15866" width="10.7109375" style="1202" customWidth="1"/>
    <col min="15867" max="15867" width="26.7109375" style="1202" customWidth="1"/>
    <col min="15868" max="15868" width="8.42578125" style="1202" customWidth="1"/>
    <col min="15869" max="16113" width="11.42578125" style="1202"/>
    <col min="16114" max="16114" width="26.7109375" style="1202" customWidth="1"/>
    <col min="16115" max="16115" width="10.7109375" style="1202" customWidth="1"/>
    <col min="16116" max="16117" width="6.7109375" style="1202" customWidth="1"/>
    <col min="16118" max="16118" width="5.7109375" style="1202" customWidth="1"/>
    <col min="16119" max="16119" width="7.140625" style="1202" customWidth="1"/>
    <col min="16120" max="16121" width="5.7109375" style="1202" customWidth="1"/>
    <col min="16122" max="16122" width="10.7109375" style="1202" customWidth="1"/>
    <col min="16123" max="16123" width="26.7109375" style="1202" customWidth="1"/>
    <col min="16124" max="16124" width="8.42578125" style="1202" customWidth="1"/>
    <col min="16125" max="16371" width="11.42578125" style="1202"/>
    <col min="16372" max="16377" width="11.42578125" style="1202" customWidth="1"/>
    <col min="16378" max="16384" width="11.42578125" style="1202"/>
  </cols>
  <sheetData>
    <row r="1" spans="1:8" s="1217" customFormat="1" ht="24.75" customHeight="1">
      <c r="A1" s="1216" t="s">
        <v>1337</v>
      </c>
      <c r="B1" s="1216"/>
      <c r="C1" s="1216"/>
      <c r="D1" s="1201"/>
      <c r="E1" s="1201"/>
      <c r="F1" s="1201"/>
      <c r="G1" s="2634" t="s">
        <v>1338</v>
      </c>
      <c r="H1" s="2634"/>
    </row>
    <row r="2" spans="1:8" s="1217" customFormat="1" ht="18.95" customHeight="1">
      <c r="A2" s="1218"/>
      <c r="B2" s="1218"/>
      <c r="C2" s="1218"/>
      <c r="D2" s="1201"/>
      <c r="E2" s="1201"/>
      <c r="F2" s="1201"/>
      <c r="G2" s="1201"/>
      <c r="H2" s="1219"/>
    </row>
    <row r="3" spans="1:8" s="1221" customFormat="1" ht="20.25">
      <c r="A3" s="1220" t="s">
        <v>1378</v>
      </c>
      <c r="B3" s="1220"/>
      <c r="E3" s="1217"/>
      <c r="G3" s="1627"/>
      <c r="H3" s="1628" t="s">
        <v>1899</v>
      </c>
    </row>
    <row r="4" spans="1:8" s="1221" customFormat="1" ht="18.95" customHeight="1">
      <c r="A4" s="1220" t="s">
        <v>1898</v>
      </c>
      <c r="B4" s="1220"/>
      <c r="E4" s="1217"/>
      <c r="G4" s="2633" t="s">
        <v>1900</v>
      </c>
      <c r="H4" s="2633"/>
    </row>
    <row r="5" spans="1:8" s="1221" customFormat="1" ht="18.95" customHeight="1">
      <c r="A5" s="1220"/>
      <c r="B5" s="1220"/>
      <c r="E5" s="1217"/>
      <c r="G5" s="1629"/>
      <c r="H5" s="1629"/>
    </row>
    <row r="6" spans="1:8" s="1221" customFormat="1" ht="18.95" customHeight="1">
      <c r="A6" s="1222"/>
      <c r="B6" s="1222"/>
      <c r="E6" s="1217"/>
      <c r="G6" s="1223"/>
      <c r="H6" s="1224"/>
    </row>
    <row r="7" spans="1:8">
      <c r="C7" s="1288" t="s">
        <v>2357</v>
      </c>
      <c r="E7" s="1288" t="s">
        <v>2244</v>
      </c>
      <c r="F7" s="1288"/>
    </row>
    <row r="8" spans="1:8" ht="15.75">
      <c r="A8" s="1394" t="s">
        <v>1880</v>
      </c>
      <c r="B8" s="1398"/>
      <c r="C8" s="1398"/>
      <c r="D8" s="1398"/>
      <c r="E8" s="1398"/>
      <c r="F8" s="1398"/>
      <c r="G8" s="1398"/>
      <c r="H8" s="1394" t="s">
        <v>1884</v>
      </c>
    </row>
    <row r="9" spans="1:8" ht="25.9" customHeight="1">
      <c r="A9" s="1380" t="s">
        <v>1344</v>
      </c>
      <c r="B9" s="1397"/>
      <c r="C9" s="1396">
        <v>1042</v>
      </c>
      <c r="D9" s="1396"/>
      <c r="E9" s="1396">
        <v>719</v>
      </c>
      <c r="F9" s="1399"/>
      <c r="G9" s="1398"/>
      <c r="H9" s="1384" t="s">
        <v>1345</v>
      </c>
    </row>
    <row r="10" spans="1:8" ht="25.9" customHeight="1">
      <c r="A10" s="1380" t="s">
        <v>1346</v>
      </c>
      <c r="B10" s="1397"/>
      <c r="C10" s="1396">
        <v>745</v>
      </c>
      <c r="D10" s="1396"/>
      <c r="E10" s="1396">
        <v>513</v>
      </c>
      <c r="F10" s="1399"/>
      <c r="G10" s="1398"/>
      <c r="H10" s="1384" t="s">
        <v>54</v>
      </c>
    </row>
    <row r="11" spans="1:8" ht="25.9" customHeight="1">
      <c r="A11" s="1380" t="s">
        <v>1347</v>
      </c>
      <c r="B11" s="1397"/>
      <c r="C11" s="1396">
        <v>897</v>
      </c>
      <c r="D11" s="1396"/>
      <c r="E11" s="1396">
        <v>656</v>
      </c>
      <c r="F11" s="1399"/>
      <c r="G11" s="1398"/>
      <c r="H11" s="1384" t="s">
        <v>1348</v>
      </c>
    </row>
    <row r="12" spans="1:8" ht="25.9" customHeight="1">
      <c r="A12" s="1381" t="s">
        <v>1349</v>
      </c>
      <c r="B12" s="1397"/>
      <c r="C12" s="1396">
        <v>1467</v>
      </c>
      <c r="D12" s="1396"/>
      <c r="E12" s="1396">
        <v>827</v>
      </c>
      <c r="F12" s="1399"/>
      <c r="G12" s="1398"/>
      <c r="H12" s="1384" t="s">
        <v>1350</v>
      </c>
    </row>
    <row r="13" spans="1:8" ht="25.9" customHeight="1">
      <c r="A13" s="1380" t="s">
        <v>1351</v>
      </c>
      <c r="B13" s="1397"/>
      <c r="C13" s="1396">
        <v>1119</v>
      </c>
      <c r="D13" s="1396"/>
      <c r="E13" s="1396">
        <v>636</v>
      </c>
      <c r="F13" s="1399"/>
      <c r="G13" s="1398"/>
      <c r="H13" s="1384" t="s">
        <v>1352</v>
      </c>
    </row>
    <row r="14" spans="1:8" ht="25.9" customHeight="1">
      <c r="A14" s="1380" t="s">
        <v>120</v>
      </c>
      <c r="B14" s="1397"/>
      <c r="C14" s="1396">
        <v>2022</v>
      </c>
      <c r="D14" s="1396"/>
      <c r="E14" s="1396">
        <v>1583</v>
      </c>
      <c r="F14" s="1399"/>
      <c r="G14" s="1398"/>
      <c r="H14" s="1384" t="s">
        <v>1353</v>
      </c>
    </row>
    <row r="15" spans="1:8" ht="25.9" customHeight="1">
      <c r="A15" s="1380" t="s">
        <v>140</v>
      </c>
      <c r="B15" s="1397"/>
      <c r="C15" s="1396">
        <v>1440</v>
      </c>
      <c r="D15" s="1396"/>
      <c r="E15" s="1396">
        <v>1114</v>
      </c>
      <c r="F15" s="1399"/>
      <c r="G15" s="1398"/>
      <c r="H15" s="1384" t="s">
        <v>1901</v>
      </c>
    </row>
    <row r="16" spans="1:8" ht="25.9" customHeight="1">
      <c r="A16" s="1380" t="s">
        <v>157</v>
      </c>
      <c r="B16" s="1397"/>
      <c r="C16" s="1396">
        <v>780</v>
      </c>
      <c r="D16" s="1396"/>
      <c r="E16" s="1396">
        <v>461</v>
      </c>
      <c r="F16" s="1399"/>
      <c r="G16" s="1398"/>
      <c r="H16" s="1384" t="s">
        <v>702</v>
      </c>
    </row>
    <row r="17" spans="1:8" ht="25.9" customHeight="1">
      <c r="A17" s="1382" t="s">
        <v>1354</v>
      </c>
      <c r="B17" s="1397"/>
      <c r="C17" s="1396">
        <v>786</v>
      </c>
      <c r="D17" s="1396"/>
      <c r="E17" s="1396">
        <v>500</v>
      </c>
      <c r="F17" s="1399"/>
      <c r="G17" s="1398"/>
      <c r="H17" s="1384" t="s">
        <v>1355</v>
      </c>
    </row>
    <row r="18" spans="1:8" ht="25.9" customHeight="1">
      <c r="A18" s="1383" t="s">
        <v>1356</v>
      </c>
      <c r="B18" s="1397"/>
      <c r="C18" s="1396">
        <v>185</v>
      </c>
      <c r="D18" s="1396"/>
      <c r="E18" s="1396">
        <v>157</v>
      </c>
      <c r="F18" s="1399"/>
      <c r="G18" s="1398"/>
      <c r="H18" s="1383" t="s">
        <v>1357</v>
      </c>
    </row>
    <row r="19" spans="1:8" ht="25.9" customHeight="1">
      <c r="A19" s="1382" t="s">
        <v>193</v>
      </c>
      <c r="B19" s="1397"/>
      <c r="C19" s="1396">
        <v>73</v>
      </c>
      <c r="D19" s="1396"/>
      <c r="E19" s="1396">
        <v>86</v>
      </c>
      <c r="F19" s="1399"/>
      <c r="G19" s="1398"/>
      <c r="H19" s="1384" t="s">
        <v>1358</v>
      </c>
    </row>
    <row r="20" spans="1:8" ht="25.9" customHeight="1">
      <c r="A20" s="1382" t="s">
        <v>2448</v>
      </c>
      <c r="B20" s="1397"/>
      <c r="C20" s="1396">
        <v>44</v>
      </c>
      <c r="D20" s="1396"/>
      <c r="E20" s="1396">
        <v>48</v>
      </c>
      <c r="F20" s="1399"/>
      <c r="G20" s="1398"/>
      <c r="H20" s="1384" t="s">
        <v>1359</v>
      </c>
    </row>
    <row r="21" spans="1:8" ht="25.9" customHeight="1">
      <c r="A21" s="1394" t="s">
        <v>14</v>
      </c>
      <c r="B21" s="1397"/>
      <c r="C21" s="1826">
        <f>SUM(C9:C20)</f>
        <v>10600</v>
      </c>
      <c r="D21" s="1826"/>
      <c r="E21" s="1826">
        <f>SUM(E9:E20)</f>
        <v>7300</v>
      </c>
      <c r="F21" s="1400"/>
      <c r="G21" s="1398"/>
      <c r="H21" s="1395" t="s">
        <v>15</v>
      </c>
    </row>
    <row r="22" spans="1:8" ht="18" customHeight="1">
      <c r="A22" s="1175"/>
      <c r="B22" s="1174"/>
      <c r="D22" s="1225"/>
      <c r="E22" s="1176"/>
      <c r="H22" s="1176"/>
    </row>
    <row r="23" spans="1:8" ht="18" customHeight="1">
      <c r="A23" s="57"/>
      <c r="B23" s="1174"/>
      <c r="D23" s="1225"/>
      <c r="E23" s="1176"/>
      <c r="H23" s="1176"/>
    </row>
    <row r="24" spans="1:8" s="1217" customFormat="1" ht="18.95" customHeight="1">
      <c r="A24" s="1227" t="s">
        <v>1379</v>
      </c>
      <c r="B24" s="1227"/>
      <c r="C24" s="1227"/>
      <c r="D24" s="1201"/>
      <c r="E24" s="1201"/>
      <c r="F24" s="2636" t="s">
        <v>1380</v>
      </c>
      <c r="G24" s="2636"/>
      <c r="H24" s="2636"/>
    </row>
    <row r="25" spans="1:8" s="1217" customFormat="1" ht="18.95" customHeight="1">
      <c r="A25" s="1227" t="s">
        <v>1381</v>
      </c>
      <c r="B25" s="1227"/>
      <c r="C25" s="1227"/>
      <c r="D25" s="1201"/>
      <c r="E25" s="1201"/>
      <c r="F25" s="1201"/>
      <c r="G25" s="2637" t="s">
        <v>1723</v>
      </c>
      <c r="H25" s="2637"/>
    </row>
    <row r="26" spans="1:8" s="1217" customFormat="1" ht="18.95" customHeight="1">
      <c r="A26" s="1201"/>
      <c r="B26" s="1201"/>
      <c r="C26" s="1201"/>
      <c r="D26" s="1201"/>
      <c r="E26" s="1201"/>
      <c r="F26" s="1201"/>
      <c r="G26" s="1201"/>
      <c r="H26" s="1201"/>
    </row>
    <row r="27" spans="1:8" ht="18" customHeight="1">
      <c r="A27" s="1626" t="s">
        <v>1508</v>
      </c>
      <c r="B27" s="1228" t="s">
        <v>14</v>
      </c>
      <c r="C27" s="1228" t="s">
        <v>15</v>
      </c>
      <c r="D27" s="1228" t="s">
        <v>757</v>
      </c>
      <c r="E27" s="1228" t="s">
        <v>287</v>
      </c>
      <c r="F27" s="1226" t="s">
        <v>1382</v>
      </c>
      <c r="G27" s="1228" t="s">
        <v>280</v>
      </c>
      <c r="H27" s="1625" t="s">
        <v>1509</v>
      </c>
    </row>
    <row r="28" spans="1:8" ht="18" customHeight="1">
      <c r="A28" s="1229"/>
      <c r="B28" s="1228" t="s">
        <v>15</v>
      </c>
      <c r="C28" s="1228" t="s">
        <v>9</v>
      </c>
      <c r="D28" s="1228" t="s">
        <v>15</v>
      </c>
      <c r="E28" s="1228" t="s">
        <v>9</v>
      </c>
      <c r="F28" s="1228" t="s">
        <v>15</v>
      </c>
      <c r="G28" s="1228" t="s">
        <v>9</v>
      </c>
      <c r="H28" s="1230"/>
    </row>
    <row r="29" spans="1:8" ht="18" customHeight="1">
      <c r="A29" s="1229"/>
      <c r="B29" s="1228" t="s">
        <v>14</v>
      </c>
      <c r="C29" s="1228" t="s">
        <v>1383</v>
      </c>
      <c r="D29" s="1228" t="s">
        <v>14</v>
      </c>
      <c r="E29" s="1228" t="s">
        <v>1383</v>
      </c>
      <c r="F29" s="1228" t="s">
        <v>14</v>
      </c>
      <c r="G29" s="1228" t="s">
        <v>1383</v>
      </c>
      <c r="H29" s="1229"/>
    </row>
    <row r="30" spans="1:8" ht="18" customHeight="1">
      <c r="A30" s="1476" t="s">
        <v>1384</v>
      </c>
      <c r="B30" s="1477"/>
      <c r="C30" s="1478"/>
      <c r="D30" s="1479"/>
      <c r="E30" s="1479"/>
      <c r="F30" s="1479"/>
      <c r="G30" s="1479"/>
      <c r="H30" s="1480" t="s">
        <v>1385</v>
      </c>
    </row>
    <row r="31" spans="1:8" ht="20.45" customHeight="1">
      <c r="A31" s="1481" t="s">
        <v>693</v>
      </c>
      <c r="B31" s="1482">
        <v>66</v>
      </c>
      <c r="C31" s="1482">
        <v>22</v>
      </c>
      <c r="D31" s="1482">
        <v>31</v>
      </c>
      <c r="E31" s="1482">
        <v>10</v>
      </c>
      <c r="F31" s="1482">
        <v>35</v>
      </c>
      <c r="G31" s="1482">
        <v>12</v>
      </c>
      <c r="H31" s="1483" t="s">
        <v>694</v>
      </c>
    </row>
    <row r="32" spans="1:8" ht="20.45" customHeight="1">
      <c r="A32" s="1484" t="s">
        <v>695</v>
      </c>
      <c r="B32" s="1482">
        <v>39</v>
      </c>
      <c r="C32" s="1482">
        <v>4</v>
      </c>
      <c r="D32" s="1482">
        <v>19</v>
      </c>
      <c r="E32" s="1482">
        <v>0</v>
      </c>
      <c r="F32" s="1482">
        <v>20</v>
      </c>
      <c r="G32" s="1482">
        <v>4</v>
      </c>
      <c r="H32" s="1485" t="s">
        <v>696</v>
      </c>
    </row>
    <row r="33" spans="1:8" ht="20.45" customHeight="1">
      <c r="A33" s="1484" t="s">
        <v>1386</v>
      </c>
      <c r="B33" s="1482">
        <v>211</v>
      </c>
      <c r="C33" s="1482">
        <v>56</v>
      </c>
      <c r="D33" s="1482">
        <v>81</v>
      </c>
      <c r="E33" s="1482">
        <v>25</v>
      </c>
      <c r="F33" s="1482">
        <v>130</v>
      </c>
      <c r="G33" s="1482">
        <v>31</v>
      </c>
      <c r="H33" s="1486" t="s">
        <v>121</v>
      </c>
    </row>
    <row r="34" spans="1:8" ht="20.45" customHeight="1">
      <c r="A34" s="1484" t="s">
        <v>699</v>
      </c>
      <c r="B34" s="1482">
        <v>203</v>
      </c>
      <c r="C34" s="1482">
        <v>54</v>
      </c>
      <c r="D34" s="1482">
        <v>84</v>
      </c>
      <c r="E34" s="1482">
        <v>24</v>
      </c>
      <c r="F34" s="1482">
        <v>119</v>
      </c>
      <c r="G34" s="1482">
        <v>30</v>
      </c>
      <c r="H34" s="1485" t="s">
        <v>700</v>
      </c>
    </row>
    <row r="35" spans="1:8" ht="15.75">
      <c r="A35" s="1484"/>
      <c r="B35" s="1482"/>
      <c r="C35" s="1482"/>
      <c r="D35" s="1482"/>
      <c r="E35" s="2635"/>
      <c r="F35" s="2635"/>
      <c r="G35" s="1482"/>
      <c r="H35" s="1485"/>
    </row>
    <row r="36" spans="1:8" ht="15.75">
      <c r="A36" s="1476" t="s">
        <v>498</v>
      </c>
      <c r="B36" s="1487">
        <f t="shared" ref="B36:F36" si="0">SUM(B31:B34)</f>
        <v>519</v>
      </c>
      <c r="C36" s="1487">
        <f t="shared" si="0"/>
        <v>136</v>
      </c>
      <c r="D36" s="1487">
        <f t="shared" si="0"/>
        <v>215</v>
      </c>
      <c r="E36" s="1487">
        <f t="shared" si="0"/>
        <v>59</v>
      </c>
      <c r="F36" s="1487">
        <f t="shared" si="0"/>
        <v>304</v>
      </c>
      <c r="G36" s="1487">
        <f>SUM(G31:G34)</f>
        <v>77</v>
      </c>
      <c r="H36" s="1480" t="s">
        <v>15</v>
      </c>
    </row>
    <row r="37" spans="1:8" ht="15.75">
      <c r="A37" s="1484"/>
      <c r="B37" s="1488"/>
      <c r="C37" s="1485"/>
      <c r="D37" s="1485"/>
      <c r="E37" s="1485"/>
      <c r="F37" s="1481"/>
      <c r="G37" s="1481"/>
      <c r="H37" s="1486"/>
    </row>
    <row r="38" spans="1:8" ht="15.75">
      <c r="A38" s="1398"/>
      <c r="B38" s="1398"/>
      <c r="C38" s="1398"/>
      <c r="D38" s="1398"/>
      <c r="E38" s="1398"/>
      <c r="F38" s="1398"/>
      <c r="G38" s="1398"/>
      <c r="H38" s="1398"/>
    </row>
    <row r="39" spans="1:8" ht="15.75">
      <c r="A39" s="1398"/>
      <c r="B39" s="1398"/>
      <c r="C39" s="1398"/>
      <c r="D39" s="1398"/>
      <c r="E39" s="1398"/>
      <c r="F39" s="1398"/>
      <c r="G39" s="1398"/>
      <c r="H39" s="1398"/>
    </row>
    <row r="44" spans="1:8" s="1231" customFormat="1" ht="12.75" customHeight="1">
      <c r="A44" s="511" t="s">
        <v>1387</v>
      </c>
      <c r="B44" s="511"/>
      <c r="G44" s="1217"/>
      <c r="H44" s="512"/>
    </row>
    <row r="45" spans="1:8" s="1231" customFormat="1" ht="12.75" customHeight="1">
      <c r="A45" s="434" t="s">
        <v>1828</v>
      </c>
      <c r="B45" s="434"/>
      <c r="C45" s="434"/>
      <c r="D45" s="1209"/>
      <c r="G45" s="1232"/>
      <c r="H45" s="586" t="s">
        <v>1827</v>
      </c>
    </row>
    <row r="47" spans="1:8" ht="12.75" customHeight="1"/>
    <row r="50" spans="3:8" ht="12.75" customHeight="1"/>
    <row r="51" spans="3:8" ht="12.75" customHeight="1"/>
    <row r="52" spans="3:8" ht="12.75" customHeight="1"/>
    <row r="57" spans="3:8" ht="14.1" customHeight="1">
      <c r="H57" s="1233"/>
    </row>
    <row r="61" spans="3:8" ht="18.75">
      <c r="C61" s="1234"/>
      <c r="H61" s="1235"/>
    </row>
    <row r="62" spans="3:8">
      <c r="C62" s="1179"/>
    </row>
  </sheetData>
  <mergeCells count="5">
    <mergeCell ref="G4:H4"/>
    <mergeCell ref="G1:H1"/>
    <mergeCell ref="E35:F35"/>
    <mergeCell ref="F24:H24"/>
    <mergeCell ref="G25:H25"/>
  </mergeCells>
  <pageMargins left="0.78740157480314965" right="0.78740157480314965" top="1.1811023622047245" bottom="0.98425196850393704" header="0.51181102362204722" footer="0.51181102362204722"/>
  <pageSetup paperSize="9" scale="77" orientation="portrait" r:id="rId1"/>
</worksheet>
</file>

<file path=xl/worksheets/sheet53.xml><?xml version="1.0" encoding="utf-8"?>
<worksheet xmlns="http://schemas.openxmlformats.org/spreadsheetml/2006/main" xmlns:r="http://schemas.openxmlformats.org/officeDocument/2006/relationships">
  <sheetPr syncVertical="1" syncRef="A1">
    <tabColor theme="5" tint="0.39997558519241921"/>
  </sheetPr>
  <dimension ref="A1:G69"/>
  <sheetViews>
    <sheetView showGridLines="0" zoomScale="90" zoomScaleNormal="90" workbookViewId="0">
      <selection activeCell="J18" sqref="J18"/>
    </sheetView>
  </sheetViews>
  <sheetFormatPr baseColWidth="10" defaultColWidth="11" defaultRowHeight="12.75"/>
  <cols>
    <col min="1" max="1" width="29.5703125" style="1241" customWidth="1"/>
    <col min="2" max="2" width="11.42578125" style="1241" customWidth="1"/>
    <col min="3" max="3" width="11.7109375" style="1241" customWidth="1"/>
    <col min="4" max="4" width="11.5703125" style="1241" customWidth="1"/>
    <col min="5" max="5" width="11.7109375" style="1241" customWidth="1"/>
    <col min="6" max="6" width="31.7109375" style="1241" customWidth="1"/>
    <col min="7" max="7" width="12.7109375" style="1243" customWidth="1"/>
    <col min="8" max="8" width="14.42578125" style="1243" customWidth="1"/>
    <col min="9" max="249" width="11" style="1243"/>
    <col min="250" max="250" width="29.5703125" style="1243" customWidth="1"/>
    <col min="251" max="251" width="11.42578125" style="1243" customWidth="1"/>
    <col min="252" max="252" width="11.7109375" style="1243" customWidth="1"/>
    <col min="253" max="253" width="11.5703125" style="1243" customWidth="1"/>
    <col min="254" max="254" width="11.7109375" style="1243" customWidth="1"/>
    <col min="255" max="255" width="31.7109375" style="1243" customWidth="1"/>
    <col min="256" max="256" width="12.7109375" style="1243" customWidth="1"/>
    <col min="257" max="257" width="11" style="1243" customWidth="1"/>
    <col min="258" max="258" width="14.42578125" style="1243" customWidth="1"/>
    <col min="259" max="259" width="4.140625" style="1243" customWidth="1"/>
    <col min="260" max="261" width="11" style="1243" customWidth="1"/>
    <col min="262" max="262" width="14.42578125" style="1243" customWidth="1"/>
    <col min="263" max="263" width="4.140625" style="1243" customWidth="1"/>
    <col min="264" max="264" width="14.42578125" style="1243" customWidth="1"/>
    <col min="265" max="505" width="11" style="1243"/>
    <col min="506" max="506" width="29.5703125" style="1243" customWidth="1"/>
    <col min="507" max="507" width="11.42578125" style="1243" customWidth="1"/>
    <col min="508" max="508" width="11.7109375" style="1243" customWidth="1"/>
    <col min="509" max="509" width="11.5703125" style="1243" customWidth="1"/>
    <col min="510" max="510" width="11.7109375" style="1243" customWidth="1"/>
    <col min="511" max="511" width="31.7109375" style="1243" customWidth="1"/>
    <col min="512" max="512" width="12.7109375" style="1243" customWidth="1"/>
    <col min="513" max="513" width="11" style="1243" customWidth="1"/>
    <col min="514" max="514" width="14.42578125" style="1243" customWidth="1"/>
    <col min="515" max="515" width="4.140625" style="1243" customWidth="1"/>
    <col min="516" max="517" width="11" style="1243" customWidth="1"/>
    <col min="518" max="518" width="14.42578125" style="1243" customWidth="1"/>
    <col min="519" max="519" width="4.140625" style="1243" customWidth="1"/>
    <col min="520" max="520" width="14.42578125" style="1243" customWidth="1"/>
    <col min="521" max="761" width="11" style="1243"/>
    <col min="762" max="762" width="29.5703125" style="1243" customWidth="1"/>
    <col min="763" max="763" width="11.42578125" style="1243" customWidth="1"/>
    <col min="764" max="764" width="11.7109375" style="1243" customWidth="1"/>
    <col min="765" max="765" width="11.5703125" style="1243" customWidth="1"/>
    <col min="766" max="766" width="11.7109375" style="1243" customWidth="1"/>
    <col min="767" max="767" width="31.7109375" style="1243" customWidth="1"/>
    <col min="768" max="768" width="12.7109375" style="1243" customWidth="1"/>
    <col min="769" max="769" width="11" style="1243" customWidth="1"/>
    <col min="770" max="770" width="14.42578125" style="1243" customWidth="1"/>
    <col min="771" max="771" width="4.140625" style="1243" customWidth="1"/>
    <col min="772" max="773" width="11" style="1243" customWidth="1"/>
    <col min="774" max="774" width="14.42578125" style="1243" customWidth="1"/>
    <col min="775" max="775" width="4.140625" style="1243" customWidth="1"/>
    <col min="776" max="776" width="14.42578125" style="1243" customWidth="1"/>
    <col min="777" max="1017" width="11" style="1243"/>
    <col min="1018" max="1018" width="29.5703125" style="1243" customWidth="1"/>
    <col min="1019" max="1019" width="11.42578125" style="1243" customWidth="1"/>
    <col min="1020" max="1020" width="11.7109375" style="1243" customWidth="1"/>
    <col min="1021" max="1021" width="11.5703125" style="1243" customWidth="1"/>
    <col min="1022" max="1022" width="11.7109375" style="1243" customWidth="1"/>
    <col min="1023" max="1023" width="31.7109375" style="1243" customWidth="1"/>
    <col min="1024" max="1024" width="12.7109375" style="1243" customWidth="1"/>
    <col min="1025" max="1025" width="11" style="1243" customWidth="1"/>
    <col min="1026" max="1026" width="14.42578125" style="1243" customWidth="1"/>
    <col min="1027" max="1027" width="4.140625" style="1243" customWidth="1"/>
    <col min="1028" max="1029" width="11" style="1243" customWidth="1"/>
    <col min="1030" max="1030" width="14.42578125" style="1243" customWidth="1"/>
    <col min="1031" max="1031" width="4.140625" style="1243" customWidth="1"/>
    <col min="1032" max="1032" width="14.42578125" style="1243" customWidth="1"/>
    <col min="1033" max="1273" width="11" style="1243"/>
    <col min="1274" max="1274" width="29.5703125" style="1243" customWidth="1"/>
    <col min="1275" max="1275" width="11.42578125" style="1243" customWidth="1"/>
    <col min="1276" max="1276" width="11.7109375" style="1243" customWidth="1"/>
    <col min="1277" max="1277" width="11.5703125" style="1243" customWidth="1"/>
    <col min="1278" max="1278" width="11.7109375" style="1243" customWidth="1"/>
    <col min="1279" max="1279" width="31.7109375" style="1243" customWidth="1"/>
    <col min="1280" max="1280" width="12.7109375" style="1243" customWidth="1"/>
    <col min="1281" max="1281" width="11" style="1243" customWidth="1"/>
    <col min="1282" max="1282" width="14.42578125" style="1243" customWidth="1"/>
    <col min="1283" max="1283" width="4.140625" style="1243" customWidth="1"/>
    <col min="1284" max="1285" width="11" style="1243" customWidth="1"/>
    <col min="1286" max="1286" width="14.42578125" style="1243" customWidth="1"/>
    <col min="1287" max="1287" width="4.140625" style="1243" customWidth="1"/>
    <col min="1288" max="1288" width="14.42578125" style="1243" customWidth="1"/>
    <col min="1289" max="1529" width="11" style="1243"/>
    <col min="1530" max="1530" width="29.5703125" style="1243" customWidth="1"/>
    <col min="1531" max="1531" width="11.42578125" style="1243" customWidth="1"/>
    <col min="1532" max="1532" width="11.7109375" style="1243" customWidth="1"/>
    <col min="1533" max="1533" width="11.5703125" style="1243" customWidth="1"/>
    <col min="1534" max="1534" width="11.7109375" style="1243" customWidth="1"/>
    <col min="1535" max="1535" width="31.7109375" style="1243" customWidth="1"/>
    <col min="1536" max="1536" width="12.7109375" style="1243" customWidth="1"/>
    <col min="1537" max="1537" width="11" style="1243" customWidth="1"/>
    <col min="1538" max="1538" width="14.42578125" style="1243" customWidth="1"/>
    <col min="1539" max="1539" width="4.140625" style="1243" customWidth="1"/>
    <col min="1540" max="1541" width="11" style="1243" customWidth="1"/>
    <col min="1542" max="1542" width="14.42578125" style="1243" customWidth="1"/>
    <col min="1543" max="1543" width="4.140625" style="1243" customWidth="1"/>
    <col min="1544" max="1544" width="14.42578125" style="1243" customWidth="1"/>
    <col min="1545" max="1785" width="11" style="1243"/>
    <col min="1786" max="1786" width="29.5703125" style="1243" customWidth="1"/>
    <col min="1787" max="1787" width="11.42578125" style="1243" customWidth="1"/>
    <col min="1788" max="1788" width="11.7109375" style="1243" customWidth="1"/>
    <col min="1789" max="1789" width="11.5703125" style="1243" customWidth="1"/>
    <col min="1790" max="1790" width="11.7109375" style="1243" customWidth="1"/>
    <col min="1791" max="1791" width="31.7109375" style="1243" customWidth="1"/>
    <col min="1792" max="1792" width="12.7109375" style="1243" customWidth="1"/>
    <col min="1793" max="1793" width="11" style="1243" customWidth="1"/>
    <col min="1794" max="1794" width="14.42578125" style="1243" customWidth="1"/>
    <col min="1795" max="1795" width="4.140625" style="1243" customWidth="1"/>
    <col min="1796" max="1797" width="11" style="1243" customWidth="1"/>
    <col min="1798" max="1798" width="14.42578125" style="1243" customWidth="1"/>
    <col min="1799" max="1799" width="4.140625" style="1243" customWidth="1"/>
    <col min="1800" max="1800" width="14.42578125" style="1243" customWidth="1"/>
    <col min="1801" max="2041" width="11" style="1243"/>
    <col min="2042" max="2042" width="29.5703125" style="1243" customWidth="1"/>
    <col min="2043" max="2043" width="11.42578125" style="1243" customWidth="1"/>
    <col min="2044" max="2044" width="11.7109375" style="1243" customWidth="1"/>
    <col min="2045" max="2045" width="11.5703125" style="1243" customWidth="1"/>
    <col min="2046" max="2046" width="11.7109375" style="1243" customWidth="1"/>
    <col min="2047" max="2047" width="31.7109375" style="1243" customWidth="1"/>
    <col min="2048" max="2048" width="12.7109375" style="1243" customWidth="1"/>
    <col min="2049" max="2049" width="11" style="1243" customWidth="1"/>
    <col min="2050" max="2050" width="14.42578125" style="1243" customWidth="1"/>
    <col min="2051" max="2051" width="4.140625" style="1243" customWidth="1"/>
    <col min="2052" max="2053" width="11" style="1243" customWidth="1"/>
    <col min="2054" max="2054" width="14.42578125" style="1243" customWidth="1"/>
    <col min="2055" max="2055" width="4.140625" style="1243" customWidth="1"/>
    <col min="2056" max="2056" width="14.42578125" style="1243" customWidth="1"/>
    <col min="2057" max="2297" width="11" style="1243"/>
    <col min="2298" max="2298" width="29.5703125" style="1243" customWidth="1"/>
    <col min="2299" max="2299" width="11.42578125" style="1243" customWidth="1"/>
    <col min="2300" max="2300" width="11.7109375" style="1243" customWidth="1"/>
    <col min="2301" max="2301" width="11.5703125" style="1243" customWidth="1"/>
    <col min="2302" max="2302" width="11.7109375" style="1243" customWidth="1"/>
    <col min="2303" max="2303" width="31.7109375" style="1243" customWidth="1"/>
    <col min="2304" max="2304" width="12.7109375" style="1243" customWidth="1"/>
    <col min="2305" max="2305" width="11" style="1243" customWidth="1"/>
    <col min="2306" max="2306" width="14.42578125" style="1243" customWidth="1"/>
    <col min="2307" max="2307" width="4.140625" style="1243" customWidth="1"/>
    <col min="2308" max="2309" width="11" style="1243" customWidth="1"/>
    <col min="2310" max="2310" width="14.42578125" style="1243" customWidth="1"/>
    <col min="2311" max="2311" width="4.140625" style="1243" customWidth="1"/>
    <col min="2312" max="2312" width="14.42578125" style="1243" customWidth="1"/>
    <col min="2313" max="2553" width="11" style="1243"/>
    <col min="2554" max="2554" width="29.5703125" style="1243" customWidth="1"/>
    <col min="2555" max="2555" width="11.42578125" style="1243" customWidth="1"/>
    <col min="2556" max="2556" width="11.7109375" style="1243" customWidth="1"/>
    <col min="2557" max="2557" width="11.5703125" style="1243" customWidth="1"/>
    <col min="2558" max="2558" width="11.7109375" style="1243" customWidth="1"/>
    <col min="2559" max="2559" width="31.7109375" style="1243" customWidth="1"/>
    <col min="2560" max="2560" width="12.7109375" style="1243" customWidth="1"/>
    <col min="2561" max="2561" width="11" style="1243" customWidth="1"/>
    <col min="2562" max="2562" width="14.42578125" style="1243" customWidth="1"/>
    <col min="2563" max="2563" width="4.140625" style="1243" customWidth="1"/>
    <col min="2564" max="2565" width="11" style="1243" customWidth="1"/>
    <col min="2566" max="2566" width="14.42578125" style="1243" customWidth="1"/>
    <col min="2567" max="2567" width="4.140625" style="1243" customWidth="1"/>
    <col min="2568" max="2568" width="14.42578125" style="1243" customWidth="1"/>
    <col min="2569" max="2809" width="11" style="1243"/>
    <col min="2810" max="2810" width="29.5703125" style="1243" customWidth="1"/>
    <col min="2811" max="2811" width="11.42578125" style="1243" customWidth="1"/>
    <col min="2812" max="2812" width="11.7109375" style="1243" customWidth="1"/>
    <col min="2813" max="2813" width="11.5703125" style="1243" customWidth="1"/>
    <col min="2814" max="2814" width="11.7109375" style="1243" customWidth="1"/>
    <col min="2815" max="2815" width="31.7109375" style="1243" customWidth="1"/>
    <col min="2816" max="2816" width="12.7109375" style="1243" customWidth="1"/>
    <col min="2817" max="2817" width="11" style="1243" customWidth="1"/>
    <col min="2818" max="2818" width="14.42578125" style="1243" customWidth="1"/>
    <col min="2819" max="2819" width="4.140625" style="1243" customWidth="1"/>
    <col min="2820" max="2821" width="11" style="1243" customWidth="1"/>
    <col min="2822" max="2822" width="14.42578125" style="1243" customWidth="1"/>
    <col min="2823" max="2823" width="4.140625" style="1243" customWidth="1"/>
    <col min="2824" max="2824" width="14.42578125" style="1243" customWidth="1"/>
    <col min="2825" max="3065" width="11" style="1243"/>
    <col min="3066" max="3066" width="29.5703125" style="1243" customWidth="1"/>
    <col min="3067" max="3067" width="11.42578125" style="1243" customWidth="1"/>
    <col min="3068" max="3068" width="11.7109375" style="1243" customWidth="1"/>
    <col min="3069" max="3069" width="11.5703125" style="1243" customWidth="1"/>
    <col min="3070" max="3070" width="11.7109375" style="1243" customWidth="1"/>
    <col min="3071" max="3071" width="31.7109375" style="1243" customWidth="1"/>
    <col min="3072" max="3072" width="12.7109375" style="1243" customWidth="1"/>
    <col min="3073" max="3073" width="11" style="1243" customWidth="1"/>
    <col min="3074" max="3074" width="14.42578125" style="1243" customWidth="1"/>
    <col min="3075" max="3075" width="4.140625" style="1243" customWidth="1"/>
    <col min="3076" max="3077" width="11" style="1243" customWidth="1"/>
    <col min="3078" max="3078" width="14.42578125" style="1243" customWidth="1"/>
    <col min="3079" max="3079" width="4.140625" style="1243" customWidth="1"/>
    <col min="3080" max="3080" width="14.42578125" style="1243" customWidth="1"/>
    <col min="3081" max="3321" width="11" style="1243"/>
    <col min="3322" max="3322" width="29.5703125" style="1243" customWidth="1"/>
    <col min="3323" max="3323" width="11.42578125" style="1243" customWidth="1"/>
    <col min="3324" max="3324" width="11.7109375" style="1243" customWidth="1"/>
    <col min="3325" max="3325" width="11.5703125" style="1243" customWidth="1"/>
    <col min="3326" max="3326" width="11.7109375" style="1243" customWidth="1"/>
    <col min="3327" max="3327" width="31.7109375" style="1243" customWidth="1"/>
    <col min="3328" max="3328" width="12.7109375" style="1243" customWidth="1"/>
    <col min="3329" max="3329" width="11" style="1243" customWidth="1"/>
    <col min="3330" max="3330" width="14.42578125" style="1243" customWidth="1"/>
    <col min="3331" max="3331" width="4.140625" style="1243" customWidth="1"/>
    <col min="3332" max="3333" width="11" style="1243" customWidth="1"/>
    <col min="3334" max="3334" width="14.42578125" style="1243" customWidth="1"/>
    <col min="3335" max="3335" width="4.140625" style="1243" customWidth="1"/>
    <col min="3336" max="3336" width="14.42578125" style="1243" customWidth="1"/>
    <col min="3337" max="3577" width="11" style="1243"/>
    <col min="3578" max="3578" width="29.5703125" style="1243" customWidth="1"/>
    <col min="3579" max="3579" width="11.42578125" style="1243" customWidth="1"/>
    <col min="3580" max="3580" width="11.7109375" style="1243" customWidth="1"/>
    <col min="3581" max="3581" width="11.5703125" style="1243" customWidth="1"/>
    <col min="3582" max="3582" width="11.7109375" style="1243" customWidth="1"/>
    <col min="3583" max="3583" width="31.7109375" style="1243" customWidth="1"/>
    <col min="3584" max="3584" width="12.7109375" style="1243" customWidth="1"/>
    <col min="3585" max="3585" width="11" style="1243" customWidth="1"/>
    <col min="3586" max="3586" width="14.42578125" style="1243" customWidth="1"/>
    <col min="3587" max="3587" width="4.140625" style="1243" customWidth="1"/>
    <col min="3588" max="3589" width="11" style="1243" customWidth="1"/>
    <col min="3590" max="3590" width="14.42578125" style="1243" customWidth="1"/>
    <col min="3591" max="3591" width="4.140625" style="1243" customWidth="1"/>
    <col min="3592" max="3592" width="14.42578125" style="1243" customWidth="1"/>
    <col min="3593" max="3833" width="11" style="1243"/>
    <col min="3834" max="3834" width="29.5703125" style="1243" customWidth="1"/>
    <col min="3835" max="3835" width="11.42578125" style="1243" customWidth="1"/>
    <col min="3836" max="3836" width="11.7109375" style="1243" customWidth="1"/>
    <col min="3837" max="3837" width="11.5703125" style="1243" customWidth="1"/>
    <col min="3838" max="3838" width="11.7109375" style="1243" customWidth="1"/>
    <col min="3839" max="3839" width="31.7109375" style="1243" customWidth="1"/>
    <col min="3840" max="3840" width="12.7109375" style="1243" customWidth="1"/>
    <col min="3841" max="3841" width="11" style="1243" customWidth="1"/>
    <col min="3842" max="3842" width="14.42578125" style="1243" customWidth="1"/>
    <col min="3843" max="3843" width="4.140625" style="1243" customWidth="1"/>
    <col min="3844" max="3845" width="11" style="1243" customWidth="1"/>
    <col min="3846" max="3846" width="14.42578125" style="1243" customWidth="1"/>
    <col min="3847" max="3847" width="4.140625" style="1243" customWidth="1"/>
    <col min="3848" max="3848" width="14.42578125" style="1243" customWidth="1"/>
    <col min="3849" max="4089" width="11" style="1243"/>
    <col min="4090" max="4090" width="29.5703125" style="1243" customWidth="1"/>
    <col min="4091" max="4091" width="11.42578125" style="1243" customWidth="1"/>
    <col min="4092" max="4092" width="11.7109375" style="1243" customWidth="1"/>
    <col min="4093" max="4093" width="11.5703125" style="1243" customWidth="1"/>
    <col min="4094" max="4094" width="11.7109375" style="1243" customWidth="1"/>
    <col min="4095" max="4095" width="31.7109375" style="1243" customWidth="1"/>
    <col min="4096" max="4096" width="12.7109375" style="1243" customWidth="1"/>
    <col min="4097" max="4097" width="11" style="1243" customWidth="1"/>
    <col min="4098" max="4098" width="14.42578125" style="1243" customWidth="1"/>
    <col min="4099" max="4099" width="4.140625" style="1243" customWidth="1"/>
    <col min="4100" max="4101" width="11" style="1243" customWidth="1"/>
    <col min="4102" max="4102" width="14.42578125" style="1243" customWidth="1"/>
    <col min="4103" max="4103" width="4.140625" style="1243" customWidth="1"/>
    <col min="4104" max="4104" width="14.42578125" style="1243" customWidth="1"/>
    <col min="4105" max="4345" width="11" style="1243"/>
    <col min="4346" max="4346" width="29.5703125" style="1243" customWidth="1"/>
    <col min="4347" max="4347" width="11.42578125" style="1243" customWidth="1"/>
    <col min="4348" max="4348" width="11.7109375" style="1243" customWidth="1"/>
    <col min="4349" max="4349" width="11.5703125" style="1243" customWidth="1"/>
    <col min="4350" max="4350" width="11.7109375" style="1243" customWidth="1"/>
    <col min="4351" max="4351" width="31.7109375" style="1243" customWidth="1"/>
    <col min="4352" max="4352" width="12.7109375" style="1243" customWidth="1"/>
    <col min="4353" max="4353" width="11" style="1243" customWidth="1"/>
    <col min="4354" max="4354" width="14.42578125" style="1243" customWidth="1"/>
    <col min="4355" max="4355" width="4.140625" style="1243" customWidth="1"/>
    <col min="4356" max="4357" width="11" style="1243" customWidth="1"/>
    <col min="4358" max="4358" width="14.42578125" style="1243" customWidth="1"/>
    <col min="4359" max="4359" width="4.140625" style="1243" customWidth="1"/>
    <col min="4360" max="4360" width="14.42578125" style="1243" customWidth="1"/>
    <col min="4361" max="4601" width="11" style="1243"/>
    <col min="4602" max="4602" width="29.5703125" style="1243" customWidth="1"/>
    <col min="4603" max="4603" width="11.42578125" style="1243" customWidth="1"/>
    <col min="4604" max="4604" width="11.7109375" style="1243" customWidth="1"/>
    <col min="4605" max="4605" width="11.5703125" style="1243" customWidth="1"/>
    <col min="4606" max="4606" width="11.7109375" style="1243" customWidth="1"/>
    <col min="4607" max="4607" width="31.7109375" style="1243" customWidth="1"/>
    <col min="4608" max="4608" width="12.7109375" style="1243" customWidth="1"/>
    <col min="4609" max="4609" width="11" style="1243" customWidth="1"/>
    <col min="4610" max="4610" width="14.42578125" style="1243" customWidth="1"/>
    <col min="4611" max="4611" width="4.140625" style="1243" customWidth="1"/>
    <col min="4612" max="4613" width="11" style="1243" customWidth="1"/>
    <col min="4614" max="4614" width="14.42578125" style="1243" customWidth="1"/>
    <col min="4615" max="4615" width="4.140625" style="1243" customWidth="1"/>
    <col min="4616" max="4616" width="14.42578125" style="1243" customWidth="1"/>
    <col min="4617" max="4857" width="11" style="1243"/>
    <col min="4858" max="4858" width="29.5703125" style="1243" customWidth="1"/>
    <col min="4859" max="4859" width="11.42578125" style="1243" customWidth="1"/>
    <col min="4860" max="4860" width="11.7109375" style="1243" customWidth="1"/>
    <col min="4861" max="4861" width="11.5703125" style="1243" customWidth="1"/>
    <col min="4862" max="4862" width="11.7109375" style="1243" customWidth="1"/>
    <col min="4863" max="4863" width="31.7109375" style="1243" customWidth="1"/>
    <col min="4864" max="4864" width="12.7109375" style="1243" customWidth="1"/>
    <col min="4865" max="4865" width="11" style="1243" customWidth="1"/>
    <col min="4866" max="4866" width="14.42578125" style="1243" customWidth="1"/>
    <col min="4867" max="4867" width="4.140625" style="1243" customWidth="1"/>
    <col min="4868" max="4869" width="11" style="1243" customWidth="1"/>
    <col min="4870" max="4870" width="14.42578125" style="1243" customWidth="1"/>
    <col min="4871" max="4871" width="4.140625" style="1243" customWidth="1"/>
    <col min="4872" max="4872" width="14.42578125" style="1243" customWidth="1"/>
    <col min="4873" max="5113" width="11" style="1243"/>
    <col min="5114" max="5114" width="29.5703125" style="1243" customWidth="1"/>
    <col min="5115" max="5115" width="11.42578125" style="1243" customWidth="1"/>
    <col min="5116" max="5116" width="11.7109375" style="1243" customWidth="1"/>
    <col min="5117" max="5117" width="11.5703125" style="1243" customWidth="1"/>
    <col min="5118" max="5118" width="11.7109375" style="1243" customWidth="1"/>
    <col min="5119" max="5119" width="31.7109375" style="1243" customWidth="1"/>
    <col min="5120" max="5120" width="12.7109375" style="1243" customWidth="1"/>
    <col min="5121" max="5121" width="11" style="1243" customWidth="1"/>
    <col min="5122" max="5122" width="14.42578125" style="1243" customWidth="1"/>
    <col min="5123" max="5123" width="4.140625" style="1243" customWidth="1"/>
    <col min="5124" max="5125" width="11" style="1243" customWidth="1"/>
    <col min="5126" max="5126" width="14.42578125" style="1243" customWidth="1"/>
    <col min="5127" max="5127" width="4.140625" style="1243" customWidth="1"/>
    <col min="5128" max="5128" width="14.42578125" style="1243" customWidth="1"/>
    <col min="5129" max="5369" width="11" style="1243"/>
    <col min="5370" max="5370" width="29.5703125" style="1243" customWidth="1"/>
    <col min="5371" max="5371" width="11.42578125" style="1243" customWidth="1"/>
    <col min="5372" max="5372" width="11.7109375" style="1243" customWidth="1"/>
    <col min="5373" max="5373" width="11.5703125" style="1243" customWidth="1"/>
    <col min="5374" max="5374" width="11.7109375" style="1243" customWidth="1"/>
    <col min="5375" max="5375" width="31.7109375" style="1243" customWidth="1"/>
    <col min="5376" max="5376" width="12.7109375" style="1243" customWidth="1"/>
    <col min="5377" max="5377" width="11" style="1243" customWidth="1"/>
    <col min="5378" max="5378" width="14.42578125" style="1243" customWidth="1"/>
    <col min="5379" max="5379" width="4.140625" style="1243" customWidth="1"/>
    <col min="5380" max="5381" width="11" style="1243" customWidth="1"/>
    <col min="5382" max="5382" width="14.42578125" style="1243" customWidth="1"/>
    <col min="5383" max="5383" width="4.140625" style="1243" customWidth="1"/>
    <col min="5384" max="5384" width="14.42578125" style="1243" customWidth="1"/>
    <col min="5385" max="5625" width="11" style="1243"/>
    <col min="5626" max="5626" width="29.5703125" style="1243" customWidth="1"/>
    <col min="5627" max="5627" width="11.42578125" style="1243" customWidth="1"/>
    <col min="5628" max="5628" width="11.7109375" style="1243" customWidth="1"/>
    <col min="5629" max="5629" width="11.5703125" style="1243" customWidth="1"/>
    <col min="5630" max="5630" width="11.7109375" style="1243" customWidth="1"/>
    <col min="5631" max="5631" width="31.7109375" style="1243" customWidth="1"/>
    <col min="5632" max="5632" width="12.7109375" style="1243" customWidth="1"/>
    <col min="5633" max="5633" width="11" style="1243" customWidth="1"/>
    <col min="5634" max="5634" width="14.42578125" style="1243" customWidth="1"/>
    <col min="5635" max="5635" width="4.140625" style="1243" customWidth="1"/>
    <col min="5636" max="5637" width="11" style="1243" customWidth="1"/>
    <col min="5638" max="5638" width="14.42578125" style="1243" customWidth="1"/>
    <col min="5639" max="5639" width="4.140625" style="1243" customWidth="1"/>
    <col min="5640" max="5640" width="14.42578125" style="1243" customWidth="1"/>
    <col min="5641" max="5881" width="11" style="1243"/>
    <col min="5882" max="5882" width="29.5703125" style="1243" customWidth="1"/>
    <col min="5883" max="5883" width="11.42578125" style="1243" customWidth="1"/>
    <col min="5884" max="5884" width="11.7109375" style="1243" customWidth="1"/>
    <col min="5885" max="5885" width="11.5703125" style="1243" customWidth="1"/>
    <col min="5886" max="5886" width="11.7109375" style="1243" customWidth="1"/>
    <col min="5887" max="5887" width="31.7109375" style="1243" customWidth="1"/>
    <col min="5888" max="5888" width="12.7109375" style="1243" customWidth="1"/>
    <col min="5889" max="5889" width="11" style="1243" customWidth="1"/>
    <col min="5890" max="5890" width="14.42578125" style="1243" customWidth="1"/>
    <col min="5891" max="5891" width="4.140625" style="1243" customWidth="1"/>
    <col min="5892" max="5893" width="11" style="1243" customWidth="1"/>
    <col min="5894" max="5894" width="14.42578125" style="1243" customWidth="1"/>
    <col min="5895" max="5895" width="4.140625" style="1243" customWidth="1"/>
    <col min="5896" max="5896" width="14.42578125" style="1243" customWidth="1"/>
    <col min="5897" max="6137" width="11" style="1243"/>
    <col min="6138" max="6138" width="29.5703125" style="1243" customWidth="1"/>
    <col min="6139" max="6139" width="11.42578125" style="1243" customWidth="1"/>
    <col min="6140" max="6140" width="11.7109375" style="1243" customWidth="1"/>
    <col min="6141" max="6141" width="11.5703125" style="1243" customWidth="1"/>
    <col min="6142" max="6142" width="11.7109375" style="1243" customWidth="1"/>
    <col min="6143" max="6143" width="31.7109375" style="1243" customWidth="1"/>
    <col min="6144" max="6144" width="12.7109375" style="1243" customWidth="1"/>
    <col min="6145" max="6145" width="11" style="1243" customWidth="1"/>
    <col min="6146" max="6146" width="14.42578125" style="1243" customWidth="1"/>
    <col min="6147" max="6147" width="4.140625" style="1243" customWidth="1"/>
    <col min="6148" max="6149" width="11" style="1243" customWidth="1"/>
    <col min="6150" max="6150" width="14.42578125" style="1243" customWidth="1"/>
    <col min="6151" max="6151" width="4.140625" style="1243" customWidth="1"/>
    <col min="6152" max="6152" width="14.42578125" style="1243" customWidth="1"/>
    <col min="6153" max="6393" width="11" style="1243"/>
    <col min="6394" max="6394" width="29.5703125" style="1243" customWidth="1"/>
    <col min="6395" max="6395" width="11.42578125" style="1243" customWidth="1"/>
    <col min="6396" max="6396" width="11.7109375" style="1243" customWidth="1"/>
    <col min="6397" max="6397" width="11.5703125" style="1243" customWidth="1"/>
    <col min="6398" max="6398" width="11.7109375" style="1243" customWidth="1"/>
    <col min="6399" max="6399" width="31.7109375" style="1243" customWidth="1"/>
    <col min="6400" max="6400" width="12.7109375" style="1243" customWidth="1"/>
    <col min="6401" max="6401" width="11" style="1243" customWidth="1"/>
    <col min="6402" max="6402" width="14.42578125" style="1243" customWidth="1"/>
    <col min="6403" max="6403" width="4.140625" style="1243" customWidth="1"/>
    <col min="6404" max="6405" width="11" style="1243" customWidth="1"/>
    <col min="6406" max="6406" width="14.42578125" style="1243" customWidth="1"/>
    <col min="6407" max="6407" width="4.140625" style="1243" customWidth="1"/>
    <col min="6408" max="6408" width="14.42578125" style="1243" customWidth="1"/>
    <col min="6409" max="6649" width="11" style="1243"/>
    <col min="6650" max="6650" width="29.5703125" style="1243" customWidth="1"/>
    <col min="6651" max="6651" width="11.42578125" style="1243" customWidth="1"/>
    <col min="6652" max="6652" width="11.7109375" style="1243" customWidth="1"/>
    <col min="6653" max="6653" width="11.5703125" style="1243" customWidth="1"/>
    <col min="6654" max="6654" width="11.7109375" style="1243" customWidth="1"/>
    <col min="6655" max="6655" width="31.7109375" style="1243" customWidth="1"/>
    <col min="6656" max="6656" width="12.7109375" style="1243" customWidth="1"/>
    <col min="6657" max="6657" width="11" style="1243" customWidth="1"/>
    <col min="6658" max="6658" width="14.42578125" style="1243" customWidth="1"/>
    <col min="6659" max="6659" width="4.140625" style="1243" customWidth="1"/>
    <col min="6660" max="6661" width="11" style="1243" customWidth="1"/>
    <col min="6662" max="6662" width="14.42578125" style="1243" customWidth="1"/>
    <col min="6663" max="6663" width="4.140625" style="1243" customWidth="1"/>
    <col min="6664" max="6664" width="14.42578125" style="1243" customWidth="1"/>
    <col min="6665" max="6905" width="11" style="1243"/>
    <col min="6906" max="6906" width="29.5703125" style="1243" customWidth="1"/>
    <col min="6907" max="6907" width="11.42578125" style="1243" customWidth="1"/>
    <col min="6908" max="6908" width="11.7109375" style="1243" customWidth="1"/>
    <col min="6909" max="6909" width="11.5703125" style="1243" customWidth="1"/>
    <col min="6910" max="6910" width="11.7109375" style="1243" customWidth="1"/>
    <col min="6911" max="6911" width="31.7109375" style="1243" customWidth="1"/>
    <col min="6912" max="6912" width="12.7109375" style="1243" customWidth="1"/>
    <col min="6913" max="6913" width="11" style="1243" customWidth="1"/>
    <col min="6914" max="6914" width="14.42578125" style="1243" customWidth="1"/>
    <col min="6915" max="6915" width="4.140625" style="1243" customWidth="1"/>
    <col min="6916" max="6917" width="11" style="1243" customWidth="1"/>
    <col min="6918" max="6918" width="14.42578125" style="1243" customWidth="1"/>
    <col min="6919" max="6919" width="4.140625" style="1243" customWidth="1"/>
    <col min="6920" max="6920" width="14.42578125" style="1243" customWidth="1"/>
    <col min="6921" max="7161" width="11" style="1243"/>
    <col min="7162" max="7162" width="29.5703125" style="1243" customWidth="1"/>
    <col min="7163" max="7163" width="11.42578125" style="1243" customWidth="1"/>
    <col min="7164" max="7164" width="11.7109375" style="1243" customWidth="1"/>
    <col min="7165" max="7165" width="11.5703125" style="1243" customWidth="1"/>
    <col min="7166" max="7166" width="11.7109375" style="1243" customWidth="1"/>
    <col min="7167" max="7167" width="31.7109375" style="1243" customWidth="1"/>
    <col min="7168" max="7168" width="12.7109375" style="1243" customWidth="1"/>
    <col min="7169" max="7169" width="11" style="1243" customWidth="1"/>
    <col min="7170" max="7170" width="14.42578125" style="1243" customWidth="1"/>
    <col min="7171" max="7171" width="4.140625" style="1243" customWidth="1"/>
    <col min="7172" max="7173" width="11" style="1243" customWidth="1"/>
    <col min="7174" max="7174" width="14.42578125" style="1243" customWidth="1"/>
    <col min="7175" max="7175" width="4.140625" style="1243" customWidth="1"/>
    <col min="7176" max="7176" width="14.42578125" style="1243" customWidth="1"/>
    <col min="7177" max="7417" width="11" style="1243"/>
    <col min="7418" max="7418" width="29.5703125" style="1243" customWidth="1"/>
    <col min="7419" max="7419" width="11.42578125" style="1243" customWidth="1"/>
    <col min="7420" max="7420" width="11.7109375" style="1243" customWidth="1"/>
    <col min="7421" max="7421" width="11.5703125" style="1243" customWidth="1"/>
    <col min="7422" max="7422" width="11.7109375" style="1243" customWidth="1"/>
    <col min="7423" max="7423" width="31.7109375" style="1243" customWidth="1"/>
    <col min="7424" max="7424" width="12.7109375" style="1243" customWidth="1"/>
    <col min="7425" max="7425" width="11" style="1243" customWidth="1"/>
    <col min="7426" max="7426" width="14.42578125" style="1243" customWidth="1"/>
    <col min="7427" max="7427" width="4.140625" style="1243" customWidth="1"/>
    <col min="7428" max="7429" width="11" style="1243" customWidth="1"/>
    <col min="7430" max="7430" width="14.42578125" style="1243" customWidth="1"/>
    <col min="7431" max="7431" width="4.140625" style="1243" customWidth="1"/>
    <col min="7432" max="7432" width="14.42578125" style="1243" customWidth="1"/>
    <col min="7433" max="7673" width="11" style="1243"/>
    <col min="7674" max="7674" width="29.5703125" style="1243" customWidth="1"/>
    <col min="7675" max="7675" width="11.42578125" style="1243" customWidth="1"/>
    <col min="7676" max="7676" width="11.7109375" style="1243" customWidth="1"/>
    <col min="7677" max="7677" width="11.5703125" style="1243" customWidth="1"/>
    <col min="7678" max="7678" width="11.7109375" style="1243" customWidth="1"/>
    <col min="7679" max="7679" width="31.7109375" style="1243" customWidth="1"/>
    <col min="7680" max="7680" width="12.7109375" style="1243" customWidth="1"/>
    <col min="7681" max="7681" width="11" style="1243" customWidth="1"/>
    <col min="7682" max="7682" width="14.42578125" style="1243" customWidth="1"/>
    <col min="7683" max="7683" width="4.140625" style="1243" customWidth="1"/>
    <col min="7684" max="7685" width="11" style="1243" customWidth="1"/>
    <col min="7686" max="7686" width="14.42578125" style="1243" customWidth="1"/>
    <col min="7687" max="7687" width="4.140625" style="1243" customWidth="1"/>
    <col min="7688" max="7688" width="14.42578125" style="1243" customWidth="1"/>
    <col min="7689" max="7929" width="11" style="1243"/>
    <col min="7930" max="7930" width="29.5703125" style="1243" customWidth="1"/>
    <col min="7931" max="7931" width="11.42578125" style="1243" customWidth="1"/>
    <col min="7932" max="7932" width="11.7109375" style="1243" customWidth="1"/>
    <col min="7933" max="7933" width="11.5703125" style="1243" customWidth="1"/>
    <col min="7934" max="7934" width="11.7109375" style="1243" customWidth="1"/>
    <col min="7935" max="7935" width="31.7109375" style="1243" customWidth="1"/>
    <col min="7936" max="7936" width="12.7109375" style="1243" customWidth="1"/>
    <col min="7937" max="7937" width="11" style="1243" customWidth="1"/>
    <col min="7938" max="7938" width="14.42578125" style="1243" customWidth="1"/>
    <col min="7939" max="7939" width="4.140625" style="1243" customWidth="1"/>
    <col min="7940" max="7941" width="11" style="1243" customWidth="1"/>
    <col min="7942" max="7942" width="14.42578125" style="1243" customWidth="1"/>
    <col min="7943" max="7943" width="4.140625" style="1243" customWidth="1"/>
    <col min="7944" max="7944" width="14.42578125" style="1243" customWidth="1"/>
    <col min="7945" max="8185" width="11" style="1243"/>
    <col min="8186" max="8186" width="29.5703125" style="1243" customWidth="1"/>
    <col min="8187" max="8187" width="11.42578125" style="1243" customWidth="1"/>
    <col min="8188" max="8188" width="11.7109375" style="1243" customWidth="1"/>
    <col min="8189" max="8189" width="11.5703125" style="1243" customWidth="1"/>
    <col min="8190" max="8190" width="11.7109375" style="1243" customWidth="1"/>
    <col min="8191" max="8191" width="31.7109375" style="1243" customWidth="1"/>
    <col min="8192" max="8192" width="12.7109375" style="1243" customWidth="1"/>
    <col min="8193" max="8193" width="11" style="1243" customWidth="1"/>
    <col min="8194" max="8194" width="14.42578125" style="1243" customWidth="1"/>
    <col min="8195" max="8195" width="4.140625" style="1243" customWidth="1"/>
    <col min="8196" max="8197" width="11" style="1243" customWidth="1"/>
    <col min="8198" max="8198" width="14.42578125" style="1243" customWidth="1"/>
    <col min="8199" max="8199" width="4.140625" style="1243" customWidth="1"/>
    <col min="8200" max="8200" width="14.42578125" style="1243" customWidth="1"/>
    <col min="8201" max="8441" width="11" style="1243"/>
    <col min="8442" max="8442" width="29.5703125" style="1243" customWidth="1"/>
    <col min="8443" max="8443" width="11.42578125" style="1243" customWidth="1"/>
    <col min="8444" max="8444" width="11.7109375" style="1243" customWidth="1"/>
    <col min="8445" max="8445" width="11.5703125" style="1243" customWidth="1"/>
    <col min="8446" max="8446" width="11.7109375" style="1243" customWidth="1"/>
    <col min="8447" max="8447" width="31.7109375" style="1243" customWidth="1"/>
    <col min="8448" max="8448" width="12.7109375" style="1243" customWidth="1"/>
    <col min="8449" max="8449" width="11" style="1243" customWidth="1"/>
    <col min="8450" max="8450" width="14.42578125" style="1243" customWidth="1"/>
    <col min="8451" max="8451" width="4.140625" style="1243" customWidth="1"/>
    <col min="8452" max="8453" width="11" style="1243" customWidth="1"/>
    <col min="8454" max="8454" width="14.42578125" style="1243" customWidth="1"/>
    <col min="8455" max="8455" width="4.140625" style="1243" customWidth="1"/>
    <col min="8456" max="8456" width="14.42578125" style="1243" customWidth="1"/>
    <col min="8457" max="8697" width="11" style="1243"/>
    <col min="8698" max="8698" width="29.5703125" style="1243" customWidth="1"/>
    <col min="8699" max="8699" width="11.42578125" style="1243" customWidth="1"/>
    <col min="8700" max="8700" width="11.7109375" style="1243" customWidth="1"/>
    <col min="8701" max="8701" width="11.5703125" style="1243" customWidth="1"/>
    <col min="8702" max="8702" width="11.7109375" style="1243" customWidth="1"/>
    <col min="8703" max="8703" width="31.7109375" style="1243" customWidth="1"/>
    <col min="8704" max="8704" width="12.7109375" style="1243" customWidth="1"/>
    <col min="8705" max="8705" width="11" style="1243" customWidth="1"/>
    <col min="8706" max="8706" width="14.42578125" style="1243" customWidth="1"/>
    <col min="8707" max="8707" width="4.140625" style="1243" customWidth="1"/>
    <col min="8708" max="8709" width="11" style="1243" customWidth="1"/>
    <col min="8710" max="8710" width="14.42578125" style="1243" customWidth="1"/>
    <col min="8711" max="8711" width="4.140625" style="1243" customWidth="1"/>
    <col min="8712" max="8712" width="14.42578125" style="1243" customWidth="1"/>
    <col min="8713" max="8953" width="11" style="1243"/>
    <col min="8954" max="8954" width="29.5703125" style="1243" customWidth="1"/>
    <col min="8955" max="8955" width="11.42578125" style="1243" customWidth="1"/>
    <col min="8956" max="8956" width="11.7109375" style="1243" customWidth="1"/>
    <col min="8957" max="8957" width="11.5703125" style="1243" customWidth="1"/>
    <col min="8958" max="8958" width="11.7109375" style="1243" customWidth="1"/>
    <col min="8959" max="8959" width="31.7109375" style="1243" customWidth="1"/>
    <col min="8960" max="8960" width="12.7109375" style="1243" customWidth="1"/>
    <col min="8961" max="8961" width="11" style="1243" customWidth="1"/>
    <col min="8962" max="8962" width="14.42578125" style="1243" customWidth="1"/>
    <col min="8963" max="8963" width="4.140625" style="1243" customWidth="1"/>
    <col min="8964" max="8965" width="11" style="1243" customWidth="1"/>
    <col min="8966" max="8966" width="14.42578125" style="1243" customWidth="1"/>
    <col min="8967" max="8967" width="4.140625" style="1243" customWidth="1"/>
    <col min="8968" max="8968" width="14.42578125" style="1243" customWidth="1"/>
    <col min="8969" max="9209" width="11" style="1243"/>
    <col min="9210" max="9210" width="29.5703125" style="1243" customWidth="1"/>
    <col min="9211" max="9211" width="11.42578125" style="1243" customWidth="1"/>
    <col min="9212" max="9212" width="11.7109375" style="1243" customWidth="1"/>
    <col min="9213" max="9213" width="11.5703125" style="1243" customWidth="1"/>
    <col min="9214" max="9214" width="11.7109375" style="1243" customWidth="1"/>
    <col min="9215" max="9215" width="31.7109375" style="1243" customWidth="1"/>
    <col min="9216" max="9216" width="12.7109375" style="1243" customWidth="1"/>
    <col min="9217" max="9217" width="11" style="1243" customWidth="1"/>
    <col min="9218" max="9218" width="14.42578125" style="1243" customWidth="1"/>
    <col min="9219" max="9219" width="4.140625" style="1243" customWidth="1"/>
    <col min="9220" max="9221" width="11" style="1243" customWidth="1"/>
    <col min="9222" max="9222" width="14.42578125" style="1243" customWidth="1"/>
    <col min="9223" max="9223" width="4.140625" style="1243" customWidth="1"/>
    <col min="9224" max="9224" width="14.42578125" style="1243" customWidth="1"/>
    <col min="9225" max="9465" width="11" style="1243"/>
    <col min="9466" max="9466" width="29.5703125" style="1243" customWidth="1"/>
    <col min="9467" max="9467" width="11.42578125" style="1243" customWidth="1"/>
    <col min="9468" max="9468" width="11.7109375" style="1243" customWidth="1"/>
    <col min="9469" max="9469" width="11.5703125" style="1243" customWidth="1"/>
    <col min="9470" max="9470" width="11.7109375" style="1243" customWidth="1"/>
    <col min="9471" max="9471" width="31.7109375" style="1243" customWidth="1"/>
    <col min="9472" max="9472" width="12.7109375" style="1243" customWidth="1"/>
    <col min="9473" max="9473" width="11" style="1243" customWidth="1"/>
    <col min="9474" max="9474" width="14.42578125" style="1243" customWidth="1"/>
    <col min="9475" max="9475" width="4.140625" style="1243" customWidth="1"/>
    <col min="9476" max="9477" width="11" style="1243" customWidth="1"/>
    <col min="9478" max="9478" width="14.42578125" style="1243" customWidth="1"/>
    <col min="9479" max="9479" width="4.140625" style="1243" customWidth="1"/>
    <col min="9480" max="9480" width="14.42578125" style="1243" customWidth="1"/>
    <col min="9481" max="9721" width="11" style="1243"/>
    <col min="9722" max="9722" width="29.5703125" style="1243" customWidth="1"/>
    <col min="9723" max="9723" width="11.42578125" style="1243" customWidth="1"/>
    <col min="9724" max="9724" width="11.7109375" style="1243" customWidth="1"/>
    <col min="9725" max="9725" width="11.5703125" style="1243" customWidth="1"/>
    <col min="9726" max="9726" width="11.7109375" style="1243" customWidth="1"/>
    <col min="9727" max="9727" width="31.7109375" style="1243" customWidth="1"/>
    <col min="9728" max="9728" width="12.7109375" style="1243" customWidth="1"/>
    <col min="9729" max="9729" width="11" style="1243" customWidth="1"/>
    <col min="9730" max="9730" width="14.42578125" style="1243" customWidth="1"/>
    <col min="9731" max="9731" width="4.140625" style="1243" customWidth="1"/>
    <col min="9732" max="9733" width="11" style="1243" customWidth="1"/>
    <col min="9734" max="9734" width="14.42578125" style="1243" customWidth="1"/>
    <col min="9735" max="9735" width="4.140625" style="1243" customWidth="1"/>
    <col min="9736" max="9736" width="14.42578125" style="1243" customWidth="1"/>
    <col min="9737" max="9977" width="11" style="1243"/>
    <col min="9978" max="9978" width="29.5703125" style="1243" customWidth="1"/>
    <col min="9979" max="9979" width="11.42578125" style="1243" customWidth="1"/>
    <col min="9980" max="9980" width="11.7109375" style="1243" customWidth="1"/>
    <col min="9981" max="9981" width="11.5703125" style="1243" customWidth="1"/>
    <col min="9982" max="9982" width="11.7109375" style="1243" customWidth="1"/>
    <col min="9983" max="9983" width="31.7109375" style="1243" customWidth="1"/>
    <col min="9984" max="9984" width="12.7109375" style="1243" customWidth="1"/>
    <col min="9985" max="9985" width="11" style="1243" customWidth="1"/>
    <col min="9986" max="9986" width="14.42578125" style="1243" customWidth="1"/>
    <col min="9987" max="9987" width="4.140625" style="1243" customWidth="1"/>
    <col min="9988" max="9989" width="11" style="1243" customWidth="1"/>
    <col min="9990" max="9990" width="14.42578125" style="1243" customWidth="1"/>
    <col min="9991" max="9991" width="4.140625" style="1243" customWidth="1"/>
    <col min="9992" max="9992" width="14.42578125" style="1243" customWidth="1"/>
    <col min="9993" max="10233" width="11" style="1243"/>
    <col min="10234" max="10234" width="29.5703125" style="1243" customWidth="1"/>
    <col min="10235" max="10235" width="11.42578125" style="1243" customWidth="1"/>
    <col min="10236" max="10236" width="11.7109375" style="1243" customWidth="1"/>
    <col min="10237" max="10237" width="11.5703125" style="1243" customWidth="1"/>
    <col min="10238" max="10238" width="11.7109375" style="1243" customWidth="1"/>
    <col min="10239" max="10239" width="31.7109375" style="1243" customWidth="1"/>
    <col min="10240" max="10240" width="12.7109375" style="1243" customWidth="1"/>
    <col min="10241" max="10241" width="11" style="1243" customWidth="1"/>
    <col min="10242" max="10242" width="14.42578125" style="1243" customWidth="1"/>
    <col min="10243" max="10243" width="4.140625" style="1243" customWidth="1"/>
    <col min="10244" max="10245" width="11" style="1243" customWidth="1"/>
    <col min="10246" max="10246" width="14.42578125" style="1243" customWidth="1"/>
    <col min="10247" max="10247" width="4.140625" style="1243" customWidth="1"/>
    <col min="10248" max="10248" width="14.42578125" style="1243" customWidth="1"/>
    <col min="10249" max="10489" width="11" style="1243"/>
    <col min="10490" max="10490" width="29.5703125" style="1243" customWidth="1"/>
    <col min="10491" max="10491" width="11.42578125" style="1243" customWidth="1"/>
    <col min="10492" max="10492" width="11.7109375" style="1243" customWidth="1"/>
    <col min="10493" max="10493" width="11.5703125" style="1243" customWidth="1"/>
    <col min="10494" max="10494" width="11.7109375" style="1243" customWidth="1"/>
    <col min="10495" max="10495" width="31.7109375" style="1243" customWidth="1"/>
    <col min="10496" max="10496" width="12.7109375" style="1243" customWidth="1"/>
    <col min="10497" max="10497" width="11" style="1243" customWidth="1"/>
    <col min="10498" max="10498" width="14.42578125" style="1243" customWidth="1"/>
    <col min="10499" max="10499" width="4.140625" style="1243" customWidth="1"/>
    <col min="10500" max="10501" width="11" style="1243" customWidth="1"/>
    <col min="10502" max="10502" width="14.42578125" style="1243" customWidth="1"/>
    <col min="10503" max="10503" width="4.140625" style="1243" customWidth="1"/>
    <col min="10504" max="10504" width="14.42578125" style="1243" customWidth="1"/>
    <col min="10505" max="10745" width="11" style="1243"/>
    <col min="10746" max="10746" width="29.5703125" style="1243" customWidth="1"/>
    <col min="10747" max="10747" width="11.42578125" style="1243" customWidth="1"/>
    <col min="10748" max="10748" width="11.7109375" style="1243" customWidth="1"/>
    <col min="10749" max="10749" width="11.5703125" style="1243" customWidth="1"/>
    <col min="10750" max="10750" width="11.7109375" style="1243" customWidth="1"/>
    <col min="10751" max="10751" width="31.7109375" style="1243" customWidth="1"/>
    <col min="10752" max="10752" width="12.7109375" style="1243" customWidth="1"/>
    <col min="10753" max="10753" width="11" style="1243" customWidth="1"/>
    <col min="10754" max="10754" width="14.42578125" style="1243" customWidth="1"/>
    <col min="10755" max="10755" width="4.140625" style="1243" customWidth="1"/>
    <col min="10756" max="10757" width="11" style="1243" customWidth="1"/>
    <col min="10758" max="10758" width="14.42578125" style="1243" customWidth="1"/>
    <col min="10759" max="10759" width="4.140625" style="1243" customWidth="1"/>
    <col min="10760" max="10760" width="14.42578125" style="1243" customWidth="1"/>
    <col min="10761" max="11001" width="11" style="1243"/>
    <col min="11002" max="11002" width="29.5703125" style="1243" customWidth="1"/>
    <col min="11003" max="11003" width="11.42578125" style="1243" customWidth="1"/>
    <col min="11004" max="11004" width="11.7109375" style="1243" customWidth="1"/>
    <col min="11005" max="11005" width="11.5703125" style="1243" customWidth="1"/>
    <col min="11006" max="11006" width="11.7109375" style="1243" customWidth="1"/>
    <col min="11007" max="11007" width="31.7109375" style="1243" customWidth="1"/>
    <col min="11008" max="11008" width="12.7109375" style="1243" customWidth="1"/>
    <col min="11009" max="11009" width="11" style="1243" customWidth="1"/>
    <col min="11010" max="11010" width="14.42578125" style="1243" customWidth="1"/>
    <col min="11011" max="11011" width="4.140625" style="1243" customWidth="1"/>
    <col min="11012" max="11013" width="11" style="1243" customWidth="1"/>
    <col min="11014" max="11014" width="14.42578125" style="1243" customWidth="1"/>
    <col min="11015" max="11015" width="4.140625" style="1243" customWidth="1"/>
    <col min="11016" max="11016" width="14.42578125" style="1243" customWidth="1"/>
    <col min="11017" max="11257" width="11" style="1243"/>
    <col min="11258" max="11258" width="29.5703125" style="1243" customWidth="1"/>
    <col min="11259" max="11259" width="11.42578125" style="1243" customWidth="1"/>
    <col min="11260" max="11260" width="11.7109375" style="1243" customWidth="1"/>
    <col min="11261" max="11261" width="11.5703125" style="1243" customWidth="1"/>
    <col min="11262" max="11262" width="11.7109375" style="1243" customWidth="1"/>
    <col min="11263" max="11263" width="31.7109375" style="1243" customWidth="1"/>
    <col min="11264" max="11264" width="12.7109375" style="1243" customWidth="1"/>
    <col min="11265" max="11265" width="11" style="1243" customWidth="1"/>
    <col min="11266" max="11266" width="14.42578125" style="1243" customWidth="1"/>
    <col min="11267" max="11267" width="4.140625" style="1243" customWidth="1"/>
    <col min="11268" max="11269" width="11" style="1243" customWidth="1"/>
    <col min="11270" max="11270" width="14.42578125" style="1243" customWidth="1"/>
    <col min="11271" max="11271" width="4.140625" style="1243" customWidth="1"/>
    <col min="11272" max="11272" width="14.42578125" style="1243" customWidth="1"/>
    <col min="11273" max="11513" width="11" style="1243"/>
    <col min="11514" max="11514" width="29.5703125" style="1243" customWidth="1"/>
    <col min="11515" max="11515" width="11.42578125" style="1243" customWidth="1"/>
    <col min="11516" max="11516" width="11.7109375" style="1243" customWidth="1"/>
    <col min="11517" max="11517" width="11.5703125" style="1243" customWidth="1"/>
    <col min="11518" max="11518" width="11.7109375" style="1243" customWidth="1"/>
    <col min="11519" max="11519" width="31.7109375" style="1243" customWidth="1"/>
    <col min="11520" max="11520" width="12.7109375" style="1243" customWidth="1"/>
    <col min="11521" max="11521" width="11" style="1243" customWidth="1"/>
    <col min="11522" max="11522" width="14.42578125" style="1243" customWidth="1"/>
    <col min="11523" max="11523" width="4.140625" style="1243" customWidth="1"/>
    <col min="11524" max="11525" width="11" style="1243" customWidth="1"/>
    <col min="11526" max="11526" width="14.42578125" style="1243" customWidth="1"/>
    <col min="11527" max="11527" width="4.140625" style="1243" customWidth="1"/>
    <col min="11528" max="11528" width="14.42578125" style="1243" customWidth="1"/>
    <col min="11529" max="11769" width="11" style="1243"/>
    <col min="11770" max="11770" width="29.5703125" style="1243" customWidth="1"/>
    <col min="11771" max="11771" width="11.42578125" style="1243" customWidth="1"/>
    <col min="11772" max="11772" width="11.7109375" style="1243" customWidth="1"/>
    <col min="11773" max="11773" width="11.5703125" style="1243" customWidth="1"/>
    <col min="11774" max="11774" width="11.7109375" style="1243" customWidth="1"/>
    <col min="11775" max="11775" width="31.7109375" style="1243" customWidth="1"/>
    <col min="11776" max="11776" width="12.7109375" style="1243" customWidth="1"/>
    <col min="11777" max="11777" width="11" style="1243" customWidth="1"/>
    <col min="11778" max="11778" width="14.42578125" style="1243" customWidth="1"/>
    <col min="11779" max="11779" width="4.140625" style="1243" customWidth="1"/>
    <col min="11780" max="11781" width="11" style="1243" customWidth="1"/>
    <col min="11782" max="11782" width="14.42578125" style="1243" customWidth="1"/>
    <col min="11783" max="11783" width="4.140625" style="1243" customWidth="1"/>
    <col min="11784" max="11784" width="14.42578125" style="1243" customWidth="1"/>
    <col min="11785" max="12025" width="11" style="1243"/>
    <col min="12026" max="12026" width="29.5703125" style="1243" customWidth="1"/>
    <col min="12027" max="12027" width="11.42578125" style="1243" customWidth="1"/>
    <col min="12028" max="12028" width="11.7109375" style="1243" customWidth="1"/>
    <col min="12029" max="12029" width="11.5703125" style="1243" customWidth="1"/>
    <col min="12030" max="12030" width="11.7109375" style="1243" customWidth="1"/>
    <col min="12031" max="12031" width="31.7109375" style="1243" customWidth="1"/>
    <col min="12032" max="12032" width="12.7109375" style="1243" customWidth="1"/>
    <col min="12033" max="12033" width="11" style="1243" customWidth="1"/>
    <col min="12034" max="12034" width="14.42578125" style="1243" customWidth="1"/>
    <col min="12035" max="12035" width="4.140625" style="1243" customWidth="1"/>
    <col min="12036" max="12037" width="11" style="1243" customWidth="1"/>
    <col min="12038" max="12038" width="14.42578125" style="1243" customWidth="1"/>
    <col min="12039" max="12039" width="4.140625" style="1243" customWidth="1"/>
    <col min="12040" max="12040" width="14.42578125" style="1243" customWidth="1"/>
    <col min="12041" max="12281" width="11" style="1243"/>
    <col min="12282" max="12282" width="29.5703125" style="1243" customWidth="1"/>
    <col min="12283" max="12283" width="11.42578125" style="1243" customWidth="1"/>
    <col min="12284" max="12284" width="11.7109375" style="1243" customWidth="1"/>
    <col min="12285" max="12285" width="11.5703125" style="1243" customWidth="1"/>
    <col min="12286" max="12286" width="11.7109375" style="1243" customWidth="1"/>
    <col min="12287" max="12287" width="31.7109375" style="1243" customWidth="1"/>
    <col min="12288" max="12288" width="12.7109375" style="1243" customWidth="1"/>
    <col min="12289" max="12289" width="11" style="1243" customWidth="1"/>
    <col min="12290" max="12290" width="14.42578125" style="1243" customWidth="1"/>
    <col min="12291" max="12291" width="4.140625" style="1243" customWidth="1"/>
    <col min="12292" max="12293" width="11" style="1243" customWidth="1"/>
    <col min="12294" max="12294" width="14.42578125" style="1243" customWidth="1"/>
    <col min="12295" max="12295" width="4.140625" style="1243" customWidth="1"/>
    <col min="12296" max="12296" width="14.42578125" style="1243" customWidth="1"/>
    <col min="12297" max="12537" width="11" style="1243"/>
    <col min="12538" max="12538" width="29.5703125" style="1243" customWidth="1"/>
    <col min="12539" max="12539" width="11.42578125" style="1243" customWidth="1"/>
    <col min="12540" max="12540" width="11.7109375" style="1243" customWidth="1"/>
    <col min="12541" max="12541" width="11.5703125" style="1243" customWidth="1"/>
    <col min="12542" max="12542" width="11.7109375" style="1243" customWidth="1"/>
    <col min="12543" max="12543" width="31.7109375" style="1243" customWidth="1"/>
    <col min="12544" max="12544" width="12.7109375" style="1243" customWidth="1"/>
    <col min="12545" max="12545" width="11" style="1243" customWidth="1"/>
    <col min="12546" max="12546" width="14.42578125" style="1243" customWidth="1"/>
    <col min="12547" max="12547" width="4.140625" style="1243" customWidth="1"/>
    <col min="12548" max="12549" width="11" style="1243" customWidth="1"/>
    <col min="12550" max="12550" width="14.42578125" style="1243" customWidth="1"/>
    <col min="12551" max="12551" width="4.140625" style="1243" customWidth="1"/>
    <col min="12552" max="12552" width="14.42578125" style="1243" customWidth="1"/>
    <col min="12553" max="12793" width="11" style="1243"/>
    <col min="12794" max="12794" width="29.5703125" style="1243" customWidth="1"/>
    <col min="12795" max="12795" width="11.42578125" style="1243" customWidth="1"/>
    <col min="12796" max="12796" width="11.7109375" style="1243" customWidth="1"/>
    <col min="12797" max="12797" width="11.5703125" style="1243" customWidth="1"/>
    <col min="12798" max="12798" width="11.7109375" style="1243" customWidth="1"/>
    <col min="12799" max="12799" width="31.7109375" style="1243" customWidth="1"/>
    <col min="12800" max="12800" width="12.7109375" style="1243" customWidth="1"/>
    <col min="12801" max="12801" width="11" style="1243" customWidth="1"/>
    <col min="12802" max="12802" width="14.42578125" style="1243" customWidth="1"/>
    <col min="12803" max="12803" width="4.140625" style="1243" customWidth="1"/>
    <col min="12804" max="12805" width="11" style="1243" customWidth="1"/>
    <col min="12806" max="12806" width="14.42578125" style="1243" customWidth="1"/>
    <col min="12807" max="12807" width="4.140625" style="1243" customWidth="1"/>
    <col min="12808" max="12808" width="14.42578125" style="1243" customWidth="1"/>
    <col min="12809" max="13049" width="11" style="1243"/>
    <col min="13050" max="13050" width="29.5703125" style="1243" customWidth="1"/>
    <col min="13051" max="13051" width="11.42578125" style="1243" customWidth="1"/>
    <col min="13052" max="13052" width="11.7109375" style="1243" customWidth="1"/>
    <col min="13053" max="13053" width="11.5703125" style="1243" customWidth="1"/>
    <col min="13054" max="13054" width="11.7109375" style="1243" customWidth="1"/>
    <col min="13055" max="13055" width="31.7109375" style="1243" customWidth="1"/>
    <col min="13056" max="13056" width="12.7109375" style="1243" customWidth="1"/>
    <col min="13057" max="13057" width="11" style="1243" customWidth="1"/>
    <col min="13058" max="13058" width="14.42578125" style="1243" customWidth="1"/>
    <col min="13059" max="13059" width="4.140625" style="1243" customWidth="1"/>
    <col min="13060" max="13061" width="11" style="1243" customWidth="1"/>
    <col min="13062" max="13062" width="14.42578125" style="1243" customWidth="1"/>
    <col min="13063" max="13063" width="4.140625" style="1243" customWidth="1"/>
    <col min="13064" max="13064" width="14.42578125" style="1243" customWidth="1"/>
    <col min="13065" max="13305" width="11" style="1243"/>
    <col min="13306" max="13306" width="29.5703125" style="1243" customWidth="1"/>
    <col min="13307" max="13307" width="11.42578125" style="1243" customWidth="1"/>
    <col min="13308" max="13308" width="11.7109375" style="1243" customWidth="1"/>
    <col min="13309" max="13309" width="11.5703125" style="1243" customWidth="1"/>
    <col min="13310" max="13310" width="11.7109375" style="1243" customWidth="1"/>
    <col min="13311" max="13311" width="31.7109375" style="1243" customWidth="1"/>
    <col min="13312" max="13312" width="12.7109375" style="1243" customWidth="1"/>
    <col min="13313" max="13313" width="11" style="1243" customWidth="1"/>
    <col min="13314" max="13314" width="14.42578125" style="1243" customWidth="1"/>
    <col min="13315" max="13315" width="4.140625" style="1243" customWidth="1"/>
    <col min="13316" max="13317" width="11" style="1243" customWidth="1"/>
    <col min="13318" max="13318" width="14.42578125" style="1243" customWidth="1"/>
    <col min="13319" max="13319" width="4.140625" style="1243" customWidth="1"/>
    <col min="13320" max="13320" width="14.42578125" style="1243" customWidth="1"/>
    <col min="13321" max="13561" width="11" style="1243"/>
    <col min="13562" max="13562" width="29.5703125" style="1243" customWidth="1"/>
    <col min="13563" max="13563" width="11.42578125" style="1243" customWidth="1"/>
    <col min="13564" max="13564" width="11.7109375" style="1243" customWidth="1"/>
    <col min="13565" max="13565" width="11.5703125" style="1243" customWidth="1"/>
    <col min="13566" max="13566" width="11.7109375" style="1243" customWidth="1"/>
    <col min="13567" max="13567" width="31.7109375" style="1243" customWidth="1"/>
    <col min="13568" max="13568" width="12.7109375" style="1243" customWidth="1"/>
    <col min="13569" max="13569" width="11" style="1243" customWidth="1"/>
    <col min="13570" max="13570" width="14.42578125" style="1243" customWidth="1"/>
    <col min="13571" max="13571" width="4.140625" style="1243" customWidth="1"/>
    <col min="13572" max="13573" width="11" style="1243" customWidth="1"/>
    <col min="13574" max="13574" width="14.42578125" style="1243" customWidth="1"/>
    <col min="13575" max="13575" width="4.140625" style="1243" customWidth="1"/>
    <col min="13576" max="13576" width="14.42578125" style="1243" customWidth="1"/>
    <col min="13577" max="13817" width="11" style="1243"/>
    <col min="13818" max="13818" width="29.5703125" style="1243" customWidth="1"/>
    <col min="13819" max="13819" width="11.42578125" style="1243" customWidth="1"/>
    <col min="13820" max="13820" width="11.7109375" style="1243" customWidth="1"/>
    <col min="13821" max="13821" width="11.5703125" style="1243" customWidth="1"/>
    <col min="13822" max="13822" width="11.7109375" style="1243" customWidth="1"/>
    <col min="13823" max="13823" width="31.7109375" style="1243" customWidth="1"/>
    <col min="13824" max="13824" width="12.7109375" style="1243" customWidth="1"/>
    <col min="13825" max="13825" width="11" style="1243" customWidth="1"/>
    <col min="13826" max="13826" width="14.42578125" style="1243" customWidth="1"/>
    <col min="13827" max="13827" width="4.140625" style="1243" customWidth="1"/>
    <col min="13828" max="13829" width="11" style="1243" customWidth="1"/>
    <col min="13830" max="13830" width="14.42578125" style="1243" customWidth="1"/>
    <col min="13831" max="13831" width="4.140625" style="1243" customWidth="1"/>
    <col min="13832" max="13832" width="14.42578125" style="1243" customWidth="1"/>
    <col min="13833" max="14073" width="11" style="1243"/>
    <col min="14074" max="14074" width="29.5703125" style="1243" customWidth="1"/>
    <col min="14075" max="14075" width="11.42578125" style="1243" customWidth="1"/>
    <col min="14076" max="14076" width="11.7109375" style="1243" customWidth="1"/>
    <col min="14077" max="14077" width="11.5703125" style="1243" customWidth="1"/>
    <col min="14078" max="14078" width="11.7109375" style="1243" customWidth="1"/>
    <col min="14079" max="14079" width="31.7109375" style="1243" customWidth="1"/>
    <col min="14080" max="14080" width="12.7109375" style="1243" customWidth="1"/>
    <col min="14081" max="14081" width="11" style="1243" customWidth="1"/>
    <col min="14082" max="14082" width="14.42578125" style="1243" customWidth="1"/>
    <col min="14083" max="14083" width="4.140625" style="1243" customWidth="1"/>
    <col min="14084" max="14085" width="11" style="1243" customWidth="1"/>
    <col min="14086" max="14086" width="14.42578125" style="1243" customWidth="1"/>
    <col min="14087" max="14087" width="4.140625" style="1243" customWidth="1"/>
    <col min="14088" max="14088" width="14.42578125" style="1243" customWidth="1"/>
    <col min="14089" max="14329" width="11" style="1243"/>
    <col min="14330" max="14330" width="29.5703125" style="1243" customWidth="1"/>
    <col min="14331" max="14331" width="11.42578125" style="1243" customWidth="1"/>
    <col min="14332" max="14332" width="11.7109375" style="1243" customWidth="1"/>
    <col min="14333" max="14333" width="11.5703125" style="1243" customWidth="1"/>
    <col min="14334" max="14334" width="11.7109375" style="1243" customWidth="1"/>
    <col min="14335" max="14335" width="31.7109375" style="1243" customWidth="1"/>
    <col min="14336" max="14336" width="12.7109375" style="1243" customWidth="1"/>
    <col min="14337" max="14337" width="11" style="1243" customWidth="1"/>
    <col min="14338" max="14338" width="14.42578125" style="1243" customWidth="1"/>
    <col min="14339" max="14339" width="4.140625" style="1243" customWidth="1"/>
    <col min="14340" max="14341" width="11" style="1243" customWidth="1"/>
    <col min="14342" max="14342" width="14.42578125" style="1243" customWidth="1"/>
    <col min="14343" max="14343" width="4.140625" style="1243" customWidth="1"/>
    <col min="14344" max="14344" width="14.42578125" style="1243" customWidth="1"/>
    <col min="14345" max="14585" width="11" style="1243"/>
    <col min="14586" max="14586" width="29.5703125" style="1243" customWidth="1"/>
    <col min="14587" max="14587" width="11.42578125" style="1243" customWidth="1"/>
    <col min="14588" max="14588" width="11.7109375" style="1243" customWidth="1"/>
    <col min="14589" max="14589" width="11.5703125" style="1243" customWidth="1"/>
    <col min="14590" max="14590" width="11.7109375" style="1243" customWidth="1"/>
    <col min="14591" max="14591" width="31.7109375" style="1243" customWidth="1"/>
    <col min="14592" max="14592" width="12.7109375" style="1243" customWidth="1"/>
    <col min="14593" max="14593" width="11" style="1243" customWidth="1"/>
    <col min="14594" max="14594" width="14.42578125" style="1243" customWidth="1"/>
    <col min="14595" max="14595" width="4.140625" style="1243" customWidth="1"/>
    <col min="14596" max="14597" width="11" style="1243" customWidth="1"/>
    <col min="14598" max="14598" width="14.42578125" style="1243" customWidth="1"/>
    <col min="14599" max="14599" width="4.140625" style="1243" customWidth="1"/>
    <col min="14600" max="14600" width="14.42578125" style="1243" customWidth="1"/>
    <col min="14601" max="14841" width="11" style="1243"/>
    <col min="14842" max="14842" width="29.5703125" style="1243" customWidth="1"/>
    <col min="14843" max="14843" width="11.42578125" style="1243" customWidth="1"/>
    <col min="14844" max="14844" width="11.7109375" style="1243" customWidth="1"/>
    <col min="14845" max="14845" width="11.5703125" style="1243" customWidth="1"/>
    <col min="14846" max="14846" width="11.7109375" style="1243" customWidth="1"/>
    <col min="14847" max="14847" width="31.7109375" style="1243" customWidth="1"/>
    <col min="14848" max="14848" width="12.7109375" style="1243" customWidth="1"/>
    <col min="14849" max="14849" width="11" style="1243" customWidth="1"/>
    <col min="14850" max="14850" width="14.42578125" style="1243" customWidth="1"/>
    <col min="14851" max="14851" width="4.140625" style="1243" customWidth="1"/>
    <col min="14852" max="14853" width="11" style="1243" customWidth="1"/>
    <col min="14854" max="14854" width="14.42578125" style="1243" customWidth="1"/>
    <col min="14855" max="14855" width="4.140625" style="1243" customWidth="1"/>
    <col min="14856" max="14856" width="14.42578125" style="1243" customWidth="1"/>
    <col min="14857" max="15097" width="11" style="1243"/>
    <col min="15098" max="15098" width="29.5703125" style="1243" customWidth="1"/>
    <col min="15099" max="15099" width="11.42578125" style="1243" customWidth="1"/>
    <col min="15100" max="15100" width="11.7109375" style="1243" customWidth="1"/>
    <col min="15101" max="15101" width="11.5703125" style="1243" customWidth="1"/>
    <col min="15102" max="15102" width="11.7109375" style="1243" customWidth="1"/>
    <col min="15103" max="15103" width="31.7109375" style="1243" customWidth="1"/>
    <col min="15104" max="15104" width="12.7109375" style="1243" customWidth="1"/>
    <col min="15105" max="15105" width="11" style="1243" customWidth="1"/>
    <col min="15106" max="15106" width="14.42578125" style="1243" customWidth="1"/>
    <col min="15107" max="15107" width="4.140625" style="1243" customWidth="1"/>
    <col min="15108" max="15109" width="11" style="1243" customWidth="1"/>
    <col min="15110" max="15110" width="14.42578125" style="1243" customWidth="1"/>
    <col min="15111" max="15111" width="4.140625" style="1243" customWidth="1"/>
    <col min="15112" max="15112" width="14.42578125" style="1243" customWidth="1"/>
    <col min="15113" max="15353" width="11" style="1243"/>
    <col min="15354" max="15354" width="29.5703125" style="1243" customWidth="1"/>
    <col min="15355" max="15355" width="11.42578125" style="1243" customWidth="1"/>
    <col min="15356" max="15356" width="11.7109375" style="1243" customWidth="1"/>
    <col min="15357" max="15357" width="11.5703125" style="1243" customWidth="1"/>
    <col min="15358" max="15358" width="11.7109375" style="1243" customWidth="1"/>
    <col min="15359" max="15359" width="31.7109375" style="1243" customWidth="1"/>
    <col min="15360" max="15360" width="12.7109375" style="1243" customWidth="1"/>
    <col min="15361" max="15361" width="11" style="1243" customWidth="1"/>
    <col min="15362" max="15362" width="14.42578125" style="1243" customWidth="1"/>
    <col min="15363" max="15363" width="4.140625" style="1243" customWidth="1"/>
    <col min="15364" max="15365" width="11" style="1243" customWidth="1"/>
    <col min="15366" max="15366" width="14.42578125" style="1243" customWidth="1"/>
    <col min="15367" max="15367" width="4.140625" style="1243" customWidth="1"/>
    <col min="15368" max="15368" width="14.42578125" style="1243" customWidth="1"/>
    <col min="15369" max="15609" width="11" style="1243"/>
    <col min="15610" max="15610" width="29.5703125" style="1243" customWidth="1"/>
    <col min="15611" max="15611" width="11.42578125" style="1243" customWidth="1"/>
    <col min="15612" max="15612" width="11.7109375" style="1243" customWidth="1"/>
    <col min="15613" max="15613" width="11.5703125" style="1243" customWidth="1"/>
    <col min="15614" max="15614" width="11.7109375" style="1243" customWidth="1"/>
    <col min="15615" max="15615" width="31.7109375" style="1243" customWidth="1"/>
    <col min="15616" max="15616" width="12.7109375" style="1243" customWidth="1"/>
    <col min="15617" max="15617" width="11" style="1243" customWidth="1"/>
    <col min="15618" max="15618" width="14.42578125" style="1243" customWidth="1"/>
    <col min="15619" max="15619" width="4.140625" style="1243" customWidth="1"/>
    <col min="15620" max="15621" width="11" style="1243" customWidth="1"/>
    <col min="15622" max="15622" width="14.42578125" style="1243" customWidth="1"/>
    <col min="15623" max="15623" width="4.140625" style="1243" customWidth="1"/>
    <col min="15624" max="15624" width="14.42578125" style="1243" customWidth="1"/>
    <col min="15625" max="15865" width="11" style="1243"/>
    <col min="15866" max="15866" width="29.5703125" style="1243" customWidth="1"/>
    <col min="15867" max="15867" width="11.42578125" style="1243" customWidth="1"/>
    <col min="15868" max="15868" width="11.7109375" style="1243" customWidth="1"/>
    <col min="15869" max="15869" width="11.5703125" style="1243" customWidth="1"/>
    <col min="15870" max="15870" width="11.7109375" style="1243" customWidth="1"/>
    <col min="15871" max="15871" width="31.7109375" style="1243" customWidth="1"/>
    <col min="15872" max="15872" width="12.7109375" style="1243" customWidth="1"/>
    <col min="15873" max="15873" width="11" style="1243" customWidth="1"/>
    <col min="15874" max="15874" width="14.42578125" style="1243" customWidth="1"/>
    <col min="15875" max="15875" width="4.140625" style="1243" customWidth="1"/>
    <col min="15876" max="15877" width="11" style="1243" customWidth="1"/>
    <col min="15878" max="15878" width="14.42578125" style="1243" customWidth="1"/>
    <col min="15879" max="15879" width="4.140625" style="1243" customWidth="1"/>
    <col min="15880" max="15880" width="14.42578125" style="1243" customWidth="1"/>
    <col min="15881" max="16121" width="11" style="1243"/>
    <col min="16122" max="16122" width="29.5703125" style="1243" customWidth="1"/>
    <col min="16123" max="16123" width="11.42578125" style="1243" customWidth="1"/>
    <col min="16124" max="16124" width="11.7109375" style="1243" customWidth="1"/>
    <col min="16125" max="16125" width="11.5703125" style="1243" customWidth="1"/>
    <col min="16126" max="16126" width="11.7109375" style="1243" customWidth="1"/>
    <col min="16127" max="16127" width="31.7109375" style="1243" customWidth="1"/>
    <col min="16128" max="16128" width="12.7109375" style="1243" customWidth="1"/>
    <col min="16129" max="16129" width="11" style="1243" customWidth="1"/>
    <col min="16130" max="16130" width="14.42578125" style="1243" customWidth="1"/>
    <col min="16131" max="16131" width="4.140625" style="1243" customWidth="1"/>
    <col min="16132" max="16133" width="11" style="1243" customWidth="1"/>
    <col min="16134" max="16134" width="14.42578125" style="1243" customWidth="1"/>
    <col min="16135" max="16135" width="4.140625" style="1243" customWidth="1"/>
    <col min="16136" max="16136" width="14.42578125" style="1243" customWidth="1"/>
    <col min="16137" max="16384" width="11" style="1243"/>
  </cols>
  <sheetData>
    <row r="1" spans="1:7" s="1239" customFormat="1" ht="24.75" customHeight="1">
      <c r="A1" s="1236" t="s">
        <v>1388</v>
      </c>
      <c r="B1" s="1237"/>
      <c r="C1" s="1237"/>
      <c r="D1" s="1237"/>
      <c r="E1" s="1237"/>
      <c r="F1" s="1238" t="s">
        <v>1389</v>
      </c>
      <c r="G1" s="1406"/>
    </row>
    <row r="2" spans="1:7" ht="19.5" customHeight="1">
      <c r="A2" s="1240" t="s">
        <v>259</v>
      </c>
      <c r="F2" s="1242"/>
    </row>
    <row r="3" spans="1:7" s="1246" customFormat="1" ht="19.5" customHeight="1">
      <c r="A3" s="1245" t="s">
        <v>2240</v>
      </c>
      <c r="B3" s="1241"/>
      <c r="C3" s="1241"/>
      <c r="D3" s="1241"/>
      <c r="E3" s="2639" t="s">
        <v>1390</v>
      </c>
      <c r="F3" s="2639"/>
    </row>
    <row r="4" spans="1:7" s="1246" customFormat="1" ht="19.5" customHeight="1">
      <c r="A4" s="1407"/>
      <c r="B4" s="1247"/>
      <c r="C4" s="1247"/>
      <c r="D4" s="1247"/>
      <c r="E4" s="1247"/>
      <c r="F4" s="1242"/>
    </row>
    <row r="5" spans="1:7" s="1246" customFormat="1" ht="19.5" customHeight="1">
      <c r="A5" s="1407"/>
      <c r="B5" s="1248"/>
      <c r="C5" s="1247"/>
      <c r="D5" s="1247"/>
      <c r="E5" s="1247"/>
      <c r="F5" s="1242"/>
    </row>
    <row r="6" spans="1:7" s="1246" customFormat="1" ht="16.5" customHeight="1">
      <c r="A6" s="1408" t="s">
        <v>1391</v>
      </c>
      <c r="B6" s="1340" t="str">
        <f>LEFT(C6,4)+1&amp;"-"&amp;RIGHT(C6,4)+1</f>
        <v>2023-2024</v>
      </c>
      <c r="C6" s="1340" t="str">
        <f>LEFT(D6,4)+1&amp;"-"&amp;RIGHT(D6,4)+1</f>
        <v>2022-2023</v>
      </c>
      <c r="D6" s="166" t="str">
        <f>LEFT(E6,4)+1&amp;"-"&amp;RIGHT(E6,4)+1</f>
        <v>2021-2022</v>
      </c>
      <c r="E6" s="166" t="s">
        <v>1730</v>
      </c>
      <c r="F6" s="1285" t="s">
        <v>1392</v>
      </c>
      <c r="G6" s="1250"/>
    </row>
    <row r="7" spans="1:7" s="1250" customFormat="1" ht="8.1" customHeight="1">
      <c r="A7" s="1409"/>
      <c r="B7" s="1252"/>
      <c r="C7" s="1252"/>
      <c r="D7" s="1252"/>
      <c r="E7" s="1252"/>
      <c r="F7" s="1410"/>
      <c r="G7" s="1251"/>
    </row>
    <row r="8" spans="1:7" s="1250" customFormat="1" ht="21.95" customHeight="1">
      <c r="A8" s="1409" t="s">
        <v>1393</v>
      </c>
      <c r="B8" s="1837">
        <v>6448</v>
      </c>
      <c r="C8" s="1837">
        <v>9690</v>
      </c>
      <c r="D8" s="1837">
        <v>11179</v>
      </c>
      <c r="E8" s="1837">
        <f>6111+3884</f>
        <v>9995</v>
      </c>
      <c r="F8" s="1410" t="s">
        <v>1394</v>
      </c>
      <c r="G8" s="1253"/>
    </row>
    <row r="9" spans="1:7" s="1254" customFormat="1" ht="21.95" customHeight="1">
      <c r="A9" s="1411" t="s">
        <v>1395</v>
      </c>
      <c r="B9" s="1837">
        <v>7317</v>
      </c>
      <c r="C9" s="1837">
        <v>11153</v>
      </c>
      <c r="D9" s="1837">
        <v>11766</v>
      </c>
      <c r="E9" s="1837">
        <f>5604+4167</f>
        <v>9771</v>
      </c>
      <c r="F9" s="1410" t="s">
        <v>1396</v>
      </c>
      <c r="G9" s="1244"/>
    </row>
    <row r="10" spans="1:7" s="1256" customFormat="1" ht="21.95" customHeight="1">
      <c r="A10" s="1408" t="s">
        <v>14</v>
      </c>
      <c r="B10" s="1836">
        <f>SUM(B8:B9)</f>
        <v>13765</v>
      </c>
      <c r="C10" s="1836">
        <f>SUM(C8:C9)</f>
        <v>20843</v>
      </c>
      <c r="D10" s="1836">
        <f>SUM(D8:D9)</f>
        <v>22945</v>
      </c>
      <c r="E10" s="1836">
        <f>SUM(E8:E9)</f>
        <v>19766</v>
      </c>
      <c r="F10" s="1285" t="s">
        <v>15</v>
      </c>
      <c r="G10" s="1244"/>
    </row>
    <row r="11" spans="1:7" s="1256" customFormat="1" ht="21.95" customHeight="1">
      <c r="A11" s="1408" t="s">
        <v>552</v>
      </c>
      <c r="B11" s="1837">
        <v>3918</v>
      </c>
      <c r="C11" s="1837">
        <f>'[5]Formateur Privé'!$C$15+'[5]Formateur Privé'!$E$15+'[5]Formateur Public'!$C$14+'[5]Formateur Public'!$E$14</f>
        <v>6396</v>
      </c>
      <c r="D11" s="1837">
        <v>7188</v>
      </c>
      <c r="E11" s="1837">
        <f>2210+1622+410+1267+503</f>
        <v>6012</v>
      </c>
      <c r="F11" s="1285" t="s">
        <v>468</v>
      </c>
      <c r="G11" s="1244"/>
    </row>
    <row r="12" spans="1:7" s="1256" customFormat="1" ht="16.5" customHeight="1">
      <c r="A12" s="1257"/>
      <c r="B12" s="1837"/>
      <c r="C12" s="1837"/>
      <c r="D12" s="1837"/>
      <c r="E12" s="1837"/>
      <c r="F12" s="1259"/>
      <c r="G12" s="1244"/>
    </row>
    <row r="13" spans="1:7" s="1256" customFormat="1" ht="16.5" customHeight="1">
      <c r="A13" s="1257"/>
      <c r="B13" s="1407"/>
      <c r="C13" s="1407"/>
      <c r="D13" s="1258"/>
      <c r="E13" s="1258"/>
      <c r="F13" s="1259"/>
      <c r="G13" s="1244"/>
    </row>
    <row r="14" spans="1:7" s="1256" customFormat="1" ht="16.5" customHeight="1">
      <c r="A14" s="1257"/>
      <c r="B14" s="1407"/>
      <c r="C14" s="1407"/>
      <c r="D14" s="1258"/>
      <c r="E14" s="1258"/>
      <c r="F14" s="1259"/>
      <c r="G14" s="1244"/>
    </row>
    <row r="15" spans="1:7" s="1256" customFormat="1" ht="16.5" customHeight="1">
      <c r="A15" s="1257"/>
      <c r="B15" s="1407"/>
      <c r="C15" s="1407"/>
      <c r="D15" s="1258"/>
      <c r="E15" s="1258"/>
      <c r="F15" s="1259"/>
      <c r="G15" s="1412"/>
    </row>
    <row r="16" spans="1:7" s="1412" customFormat="1">
      <c r="A16" s="1257"/>
      <c r="B16" s="1407"/>
      <c r="C16" s="1407"/>
      <c r="D16" s="1407"/>
      <c r="E16" s="1407"/>
      <c r="F16" s="1407"/>
      <c r="G16" s="1244"/>
    </row>
    <row r="17" spans="1:7" s="1256" customFormat="1" ht="15">
      <c r="A17" s="1260"/>
      <c r="B17" s="1258"/>
      <c r="C17" s="1258"/>
      <c r="D17" s="1258"/>
      <c r="E17" s="1258"/>
      <c r="F17" s="1259"/>
      <c r="G17" s="1244"/>
    </row>
    <row r="18" spans="1:7" s="1256" customFormat="1" ht="23.25" customHeight="1">
      <c r="A18" s="1413" t="s">
        <v>2241</v>
      </c>
      <c r="B18" s="1237"/>
      <c r="C18" s="1237"/>
      <c r="D18" s="1237"/>
      <c r="E18" s="2640" t="s">
        <v>1902</v>
      </c>
      <c r="F18" s="2640"/>
      <c r="G18" s="1244"/>
    </row>
    <row r="19" spans="1:7" ht="18.75" customHeight="1">
      <c r="A19" s="1413" t="s">
        <v>1397</v>
      </c>
      <c r="B19" s="1237"/>
      <c r="C19" s="1237"/>
      <c r="D19" s="1237"/>
      <c r="E19" s="2640" t="s">
        <v>1398</v>
      </c>
      <c r="F19" s="2640"/>
    </row>
    <row r="20" spans="1:7" ht="18.75">
      <c r="A20" s="1245"/>
      <c r="B20" s="1261"/>
      <c r="C20" s="1261"/>
      <c r="D20" s="1261"/>
      <c r="E20" s="1261"/>
      <c r="F20" s="1261"/>
    </row>
    <row r="21" spans="1:7" ht="18.75" customHeight="1">
      <c r="A21" s="1245"/>
      <c r="B21" s="2641" t="s">
        <v>1903</v>
      </c>
      <c r="C21" s="2641"/>
      <c r="D21" s="2642" t="s">
        <v>1904</v>
      </c>
      <c r="E21" s="2642"/>
      <c r="F21" s="1403"/>
      <c r="G21" s="1262"/>
    </row>
    <row r="22" spans="1:7" ht="24.75" customHeight="1">
      <c r="A22" s="1263"/>
      <c r="B22" s="2643" t="s">
        <v>1905</v>
      </c>
      <c r="C22" s="2643"/>
      <c r="D22" s="2644" t="s">
        <v>1906</v>
      </c>
      <c r="E22" s="2644"/>
      <c r="F22" s="1403"/>
      <c r="G22" s="1264"/>
    </row>
    <row r="23" spans="1:7" ht="18.75">
      <c r="A23" s="1263"/>
      <c r="B23" s="166" t="str">
        <f>LEFT(C23,4)+1&amp;"-"&amp;RIGHT(C23,4)+1</f>
        <v>2023-2024</v>
      </c>
      <c r="C23" s="1249" t="s">
        <v>2244</v>
      </c>
      <c r="D23" s="1414">
        <v>2023</v>
      </c>
      <c r="E23" s="1265">
        <v>2022</v>
      </c>
      <c r="F23" s="1403"/>
      <c r="G23" s="1264"/>
    </row>
    <row r="24" spans="1:7" ht="18.75">
      <c r="A24" s="1263"/>
      <c r="F24" s="1403"/>
      <c r="G24" s="1264"/>
    </row>
    <row r="25" spans="1:7" ht="20.100000000000001" customHeight="1">
      <c r="A25" s="1415" t="s">
        <v>1399</v>
      </c>
      <c r="B25" s="1837">
        <v>355752</v>
      </c>
      <c r="C25" s="1837">
        <v>353946</v>
      </c>
      <c r="D25" s="1416">
        <v>133757</v>
      </c>
      <c r="E25" s="1416">
        <v>125403</v>
      </c>
      <c r="F25" s="1410" t="s">
        <v>1400</v>
      </c>
      <c r="G25" s="1266"/>
    </row>
    <row r="26" spans="1:7" ht="20.100000000000001" customHeight="1">
      <c r="A26" s="1415" t="s">
        <v>1401</v>
      </c>
      <c r="B26" s="1837">
        <v>31494</v>
      </c>
      <c r="C26" s="1837">
        <v>23927</v>
      </c>
      <c r="D26" s="1416">
        <v>22457</v>
      </c>
      <c r="E26" s="1416">
        <v>21458</v>
      </c>
      <c r="F26" s="1410" t="s">
        <v>1402</v>
      </c>
      <c r="G26" s="1266"/>
    </row>
    <row r="27" spans="1:7" ht="15.75">
      <c r="B27" s="1409"/>
      <c r="C27" s="1409"/>
      <c r="D27" s="1409"/>
      <c r="E27" s="1409"/>
      <c r="G27" s="1266"/>
    </row>
    <row r="28" spans="1:7">
      <c r="G28" s="1266"/>
    </row>
    <row r="32" spans="1:7" s="1256" customFormat="1" ht="19.5" customHeight="1">
      <c r="A32" s="1257"/>
      <c r="B32" s="1258"/>
      <c r="C32" s="1258"/>
      <c r="D32" s="1258"/>
      <c r="E32" s="1258"/>
      <c r="F32" s="1259"/>
      <c r="G32" s="1244"/>
    </row>
    <row r="33" spans="1:7" s="1256" customFormat="1" ht="19.5" customHeight="1">
      <c r="A33" s="1267"/>
      <c r="B33" s="1417"/>
      <c r="C33" s="1417"/>
      <c r="D33" s="1417"/>
      <c r="E33" s="1259"/>
      <c r="F33" s="1404"/>
      <c r="G33" s="1244"/>
    </row>
    <row r="34" spans="1:7" s="1256" customFormat="1" ht="19.5" customHeight="1">
      <c r="A34" s="1268"/>
      <c r="B34" s="1418"/>
      <c r="C34" s="1418"/>
      <c r="D34" s="1418"/>
      <c r="E34" s="1418"/>
      <c r="F34" s="1405"/>
      <c r="G34" s="1244"/>
    </row>
    <row r="35" spans="1:7" s="1256" customFormat="1" ht="16.5" customHeight="1">
      <c r="A35" s="1268"/>
      <c r="B35" s="1418"/>
      <c r="C35" s="1418"/>
      <c r="D35" s="1418"/>
      <c r="E35" s="1418"/>
      <c r="F35" s="1269"/>
      <c r="G35" s="1255"/>
    </row>
    <row r="36" spans="1:7" s="1256" customFormat="1" ht="21.95" customHeight="1">
      <c r="A36" s="1270"/>
      <c r="B36" s="1419"/>
      <c r="C36" s="1419"/>
      <c r="D36" s="1419"/>
      <c r="E36" s="1419"/>
      <c r="G36" s="1255"/>
    </row>
    <row r="37" spans="1:7" s="1256" customFormat="1" ht="21.95" customHeight="1">
      <c r="A37" s="117"/>
      <c r="B37" s="1271"/>
      <c r="C37" s="1271"/>
      <c r="D37" s="1271"/>
      <c r="E37" s="1272"/>
      <c r="F37" s="1339"/>
      <c r="G37" s="1244"/>
    </row>
    <row r="38" spans="1:7" s="1256" customFormat="1" ht="16.5" customHeight="1">
      <c r="A38" s="1259"/>
      <c r="B38" s="1273"/>
      <c r="C38" s="1273"/>
      <c r="D38" s="1273"/>
      <c r="E38" s="1273"/>
      <c r="F38" s="1259"/>
      <c r="G38" s="1244"/>
    </row>
    <row r="39" spans="1:7" s="1256" customFormat="1" ht="15.75" customHeight="1">
      <c r="A39" s="1259"/>
      <c r="B39" s="1273"/>
      <c r="C39" s="1273"/>
      <c r="D39" s="1273"/>
      <c r="E39" s="1273"/>
      <c r="F39" s="1259"/>
      <c r="G39" s="1244"/>
    </row>
    <row r="40" spans="1:7" s="1256" customFormat="1" ht="15.75" customHeight="1">
      <c r="A40" s="1270"/>
      <c r="F40" s="1274"/>
      <c r="G40" s="1244"/>
    </row>
    <row r="41" spans="1:7" s="1256" customFormat="1" ht="15.75" customHeight="1">
      <c r="A41" s="1275"/>
      <c r="B41" s="1243"/>
      <c r="C41" s="1258"/>
      <c r="D41" s="1243"/>
      <c r="E41" s="1243"/>
      <c r="F41" s="1269"/>
      <c r="G41" s="1412"/>
    </row>
    <row r="42" spans="1:7" s="1412" customFormat="1" ht="15.75" customHeight="1">
      <c r="A42" s="1275"/>
      <c r="B42" s="1243"/>
      <c r="C42" s="1243"/>
      <c r="D42" s="1243"/>
      <c r="E42" s="1243"/>
      <c r="F42" s="1269"/>
      <c r="G42" s="1249"/>
    </row>
    <row r="43" spans="1:7" ht="14.1" customHeight="1">
      <c r="F43" s="1276"/>
    </row>
    <row r="44" spans="1:7" ht="14.1" customHeight="1">
      <c r="F44" s="1276"/>
    </row>
    <row r="45" spans="1:7" ht="14.1" customHeight="1">
      <c r="F45" s="1276"/>
    </row>
    <row r="46" spans="1:7" ht="14.1" customHeight="1">
      <c r="F46" s="1276"/>
    </row>
    <row r="47" spans="1:7" ht="14.1" customHeight="1">
      <c r="F47" s="1276"/>
    </row>
    <row r="48" spans="1:7" ht="14.1" customHeight="1">
      <c r="F48" s="1276"/>
    </row>
    <row r="49" spans="1:7" ht="14.1" customHeight="1">
      <c r="F49" s="1276"/>
    </row>
    <row r="50" spans="1:7" ht="14.1" customHeight="1">
      <c r="F50" s="1276"/>
    </row>
    <row r="51" spans="1:7" ht="12.75" customHeight="1"/>
    <row r="52" spans="1:7" ht="12.75" customHeight="1">
      <c r="G52" s="1412"/>
    </row>
    <row r="53" spans="1:7" s="1412" customFormat="1" ht="12.75" customHeight="1">
      <c r="A53" s="1277"/>
      <c r="B53" s="1407"/>
      <c r="C53" s="1407"/>
      <c r="D53" s="1407"/>
      <c r="E53" s="1407"/>
      <c r="F53" s="1407"/>
      <c r="G53" s="1243"/>
    </row>
    <row r="54" spans="1:7">
      <c r="A54" s="434" t="s">
        <v>1907</v>
      </c>
      <c r="B54" s="434"/>
      <c r="C54" s="434"/>
      <c r="F54" s="1420" t="s">
        <v>1908</v>
      </c>
    </row>
    <row r="55" spans="1:7">
      <c r="A55" s="1277" t="s">
        <v>1403</v>
      </c>
      <c r="F55" s="1421" t="s">
        <v>1404</v>
      </c>
    </row>
    <row r="56" spans="1:7" ht="12.75" customHeight="1">
      <c r="A56" s="2638"/>
      <c r="B56" s="2638"/>
      <c r="C56" s="2638"/>
      <c r="D56" s="2638"/>
      <c r="E56" s="2638"/>
      <c r="F56" s="2638"/>
      <c r="G56" s="1412"/>
    </row>
    <row r="57" spans="1:7" s="1412" customFormat="1" ht="12.75" customHeight="1">
      <c r="A57" s="1241"/>
      <c r="B57" s="1241"/>
      <c r="C57" s="1407"/>
      <c r="D57" s="1241"/>
      <c r="E57" s="1241"/>
      <c r="F57" s="1407"/>
      <c r="G57" s="1243"/>
    </row>
    <row r="58" spans="1:7" ht="12.75" customHeight="1">
      <c r="B58" s="1422"/>
    </row>
    <row r="59" spans="1:7" ht="12.75" customHeight="1">
      <c r="B59" s="1423"/>
    </row>
    <row r="60" spans="1:7" ht="12.75" customHeight="1"/>
    <row r="61" spans="1:7" ht="12.75" customHeight="1"/>
    <row r="62" spans="1:7" ht="12.75" customHeight="1"/>
    <row r="63" spans="1:7" ht="12.75" customHeight="1"/>
    <row r="64" spans="1:7" ht="12.75" customHeight="1"/>
    <row r="68" spans="1:1">
      <c r="A68" s="1407"/>
    </row>
    <row r="69" spans="1:1">
      <c r="A69" s="1407"/>
    </row>
  </sheetData>
  <mergeCells count="8">
    <mergeCell ref="A56:F56"/>
    <mergeCell ref="E3:F3"/>
    <mergeCell ref="E18:F18"/>
    <mergeCell ref="E19:F19"/>
    <mergeCell ref="B21:C21"/>
    <mergeCell ref="D21:E21"/>
    <mergeCell ref="B22:C22"/>
    <mergeCell ref="D22:E22"/>
  </mergeCells>
  <pageMargins left="0.78740157480314965" right="0.78740157480314965" top="1.1811023622047245" bottom="0.98425196850393704" header="0.51181102362204722" footer="0.51181102362204722"/>
  <pageSetup paperSize="9" scale="75" orientation="portrait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>
  <sheetPr syncVertical="1" syncRef="A16">
    <tabColor theme="5" tint="0.39997558519241921"/>
  </sheetPr>
  <dimension ref="A1:M65"/>
  <sheetViews>
    <sheetView showGridLines="0" topLeftCell="A16" zoomScale="80" zoomScaleNormal="80" workbookViewId="0">
      <selection activeCell="A23" sqref="A23:G51"/>
    </sheetView>
  </sheetViews>
  <sheetFormatPr baseColWidth="10" defaultColWidth="11" defaultRowHeight="12.75"/>
  <cols>
    <col min="1" max="1" width="26.28515625" style="1241" customWidth="1"/>
    <col min="2" max="2" width="14" style="1241" customWidth="1"/>
    <col min="3" max="3" width="10.7109375" style="1241" bestFit="1" customWidth="1"/>
    <col min="4" max="4" width="11.28515625" style="1241" customWidth="1"/>
    <col min="5" max="5" width="12.7109375" style="1241" customWidth="1"/>
    <col min="6" max="6" width="11.7109375" style="1241" customWidth="1"/>
    <col min="7" max="7" width="26.7109375" style="1241" customWidth="1"/>
    <col min="8" max="8" width="11" style="1243" hidden="1" customWidth="1"/>
    <col min="9" max="9" width="14.42578125" style="1243" hidden="1" customWidth="1"/>
    <col min="10" max="10" width="12.7109375" style="1243" hidden="1" customWidth="1"/>
    <col min="11" max="11" width="11" style="1243" hidden="1" customWidth="1"/>
    <col min="12" max="12" width="9.42578125" style="1243" hidden="1" customWidth="1"/>
    <col min="13" max="13" width="14.42578125" style="1243" hidden="1" customWidth="1"/>
    <col min="14" max="233" width="11" style="1243"/>
    <col min="234" max="234" width="26.28515625" style="1243" customWidth="1"/>
    <col min="235" max="235" width="14" style="1243" customWidth="1"/>
    <col min="236" max="236" width="10.7109375" style="1243" bestFit="1" customWidth="1"/>
    <col min="237" max="237" width="11.28515625" style="1243" customWidth="1"/>
    <col min="238" max="238" width="12.7109375" style="1243" customWidth="1"/>
    <col min="239" max="239" width="11.7109375" style="1243" customWidth="1"/>
    <col min="240" max="240" width="26.7109375" style="1243" customWidth="1"/>
    <col min="241" max="246" width="0" style="1243" hidden="1" customWidth="1"/>
    <col min="247" max="489" width="11" style="1243"/>
    <col min="490" max="490" width="26.28515625" style="1243" customWidth="1"/>
    <col min="491" max="491" width="14" style="1243" customWidth="1"/>
    <col min="492" max="492" width="10.7109375" style="1243" bestFit="1" customWidth="1"/>
    <col min="493" max="493" width="11.28515625" style="1243" customWidth="1"/>
    <col min="494" max="494" width="12.7109375" style="1243" customWidth="1"/>
    <col min="495" max="495" width="11.7109375" style="1243" customWidth="1"/>
    <col min="496" max="496" width="26.7109375" style="1243" customWidth="1"/>
    <col min="497" max="502" width="0" style="1243" hidden="1" customWidth="1"/>
    <col min="503" max="745" width="11" style="1243"/>
    <col min="746" max="746" width="26.28515625" style="1243" customWidth="1"/>
    <col min="747" max="747" width="14" style="1243" customWidth="1"/>
    <col min="748" max="748" width="10.7109375" style="1243" bestFit="1" customWidth="1"/>
    <col min="749" max="749" width="11.28515625" style="1243" customWidth="1"/>
    <col min="750" max="750" width="12.7109375" style="1243" customWidth="1"/>
    <col min="751" max="751" width="11.7109375" style="1243" customWidth="1"/>
    <col min="752" max="752" width="26.7109375" style="1243" customWidth="1"/>
    <col min="753" max="758" width="0" style="1243" hidden="1" customWidth="1"/>
    <col min="759" max="1001" width="11" style="1243"/>
    <col min="1002" max="1002" width="26.28515625" style="1243" customWidth="1"/>
    <col min="1003" max="1003" width="14" style="1243" customWidth="1"/>
    <col min="1004" max="1004" width="10.7109375" style="1243" bestFit="1" customWidth="1"/>
    <col min="1005" max="1005" width="11.28515625" style="1243" customWidth="1"/>
    <col min="1006" max="1006" width="12.7109375" style="1243" customWidth="1"/>
    <col min="1007" max="1007" width="11.7109375" style="1243" customWidth="1"/>
    <col min="1008" max="1008" width="26.7109375" style="1243" customWidth="1"/>
    <col min="1009" max="1014" width="0" style="1243" hidden="1" customWidth="1"/>
    <col min="1015" max="1257" width="11" style="1243"/>
    <col min="1258" max="1258" width="26.28515625" style="1243" customWidth="1"/>
    <col min="1259" max="1259" width="14" style="1243" customWidth="1"/>
    <col min="1260" max="1260" width="10.7109375" style="1243" bestFit="1" customWidth="1"/>
    <col min="1261" max="1261" width="11.28515625" style="1243" customWidth="1"/>
    <col min="1262" max="1262" width="12.7109375" style="1243" customWidth="1"/>
    <col min="1263" max="1263" width="11.7109375" style="1243" customWidth="1"/>
    <col min="1264" max="1264" width="26.7109375" style="1243" customWidth="1"/>
    <col min="1265" max="1270" width="0" style="1243" hidden="1" customWidth="1"/>
    <col min="1271" max="1513" width="11" style="1243"/>
    <col min="1514" max="1514" width="26.28515625" style="1243" customWidth="1"/>
    <col min="1515" max="1515" width="14" style="1243" customWidth="1"/>
    <col min="1516" max="1516" width="10.7109375" style="1243" bestFit="1" customWidth="1"/>
    <col min="1517" max="1517" width="11.28515625" style="1243" customWidth="1"/>
    <col min="1518" max="1518" width="12.7109375" style="1243" customWidth="1"/>
    <col min="1519" max="1519" width="11.7109375" style="1243" customWidth="1"/>
    <col min="1520" max="1520" width="26.7109375" style="1243" customWidth="1"/>
    <col min="1521" max="1526" width="0" style="1243" hidden="1" customWidth="1"/>
    <col min="1527" max="1769" width="11" style="1243"/>
    <col min="1770" max="1770" width="26.28515625" style="1243" customWidth="1"/>
    <col min="1771" max="1771" width="14" style="1243" customWidth="1"/>
    <col min="1772" max="1772" width="10.7109375" style="1243" bestFit="1" customWidth="1"/>
    <col min="1773" max="1773" width="11.28515625" style="1243" customWidth="1"/>
    <col min="1774" max="1774" width="12.7109375" style="1243" customWidth="1"/>
    <col min="1775" max="1775" width="11.7109375" style="1243" customWidth="1"/>
    <col min="1776" max="1776" width="26.7109375" style="1243" customWidth="1"/>
    <col min="1777" max="1782" width="0" style="1243" hidden="1" customWidth="1"/>
    <col min="1783" max="2025" width="11" style="1243"/>
    <col min="2026" max="2026" width="26.28515625" style="1243" customWidth="1"/>
    <col min="2027" max="2027" width="14" style="1243" customWidth="1"/>
    <col min="2028" max="2028" width="10.7109375" style="1243" bestFit="1" customWidth="1"/>
    <col min="2029" max="2029" width="11.28515625" style="1243" customWidth="1"/>
    <col min="2030" max="2030" width="12.7109375" style="1243" customWidth="1"/>
    <col min="2031" max="2031" width="11.7109375" style="1243" customWidth="1"/>
    <col min="2032" max="2032" width="26.7109375" style="1243" customWidth="1"/>
    <col min="2033" max="2038" width="0" style="1243" hidden="1" customWidth="1"/>
    <col min="2039" max="2281" width="11" style="1243"/>
    <col min="2282" max="2282" width="26.28515625" style="1243" customWidth="1"/>
    <col min="2283" max="2283" width="14" style="1243" customWidth="1"/>
    <col min="2284" max="2284" width="10.7109375" style="1243" bestFit="1" customWidth="1"/>
    <col min="2285" max="2285" width="11.28515625" style="1243" customWidth="1"/>
    <col min="2286" max="2286" width="12.7109375" style="1243" customWidth="1"/>
    <col min="2287" max="2287" width="11.7109375" style="1243" customWidth="1"/>
    <col min="2288" max="2288" width="26.7109375" style="1243" customWidth="1"/>
    <col min="2289" max="2294" width="0" style="1243" hidden="1" customWidth="1"/>
    <col min="2295" max="2537" width="11" style="1243"/>
    <col min="2538" max="2538" width="26.28515625" style="1243" customWidth="1"/>
    <col min="2539" max="2539" width="14" style="1243" customWidth="1"/>
    <col min="2540" max="2540" width="10.7109375" style="1243" bestFit="1" customWidth="1"/>
    <col min="2541" max="2541" width="11.28515625" style="1243" customWidth="1"/>
    <col min="2542" max="2542" width="12.7109375" style="1243" customWidth="1"/>
    <col min="2543" max="2543" width="11.7109375" style="1243" customWidth="1"/>
    <col min="2544" max="2544" width="26.7109375" style="1243" customWidth="1"/>
    <col min="2545" max="2550" width="0" style="1243" hidden="1" customWidth="1"/>
    <col min="2551" max="2793" width="11" style="1243"/>
    <col min="2794" max="2794" width="26.28515625" style="1243" customWidth="1"/>
    <col min="2795" max="2795" width="14" style="1243" customWidth="1"/>
    <col min="2796" max="2796" width="10.7109375" style="1243" bestFit="1" customWidth="1"/>
    <col min="2797" max="2797" width="11.28515625" style="1243" customWidth="1"/>
    <col min="2798" max="2798" width="12.7109375" style="1243" customWidth="1"/>
    <col min="2799" max="2799" width="11.7109375" style="1243" customWidth="1"/>
    <col min="2800" max="2800" width="26.7109375" style="1243" customWidth="1"/>
    <col min="2801" max="2806" width="0" style="1243" hidden="1" customWidth="1"/>
    <col min="2807" max="3049" width="11" style="1243"/>
    <col min="3050" max="3050" width="26.28515625" style="1243" customWidth="1"/>
    <col min="3051" max="3051" width="14" style="1243" customWidth="1"/>
    <col min="3052" max="3052" width="10.7109375" style="1243" bestFit="1" customWidth="1"/>
    <col min="3053" max="3053" width="11.28515625" style="1243" customWidth="1"/>
    <col min="3054" max="3054" width="12.7109375" style="1243" customWidth="1"/>
    <col min="3055" max="3055" width="11.7109375" style="1243" customWidth="1"/>
    <col min="3056" max="3056" width="26.7109375" style="1243" customWidth="1"/>
    <col min="3057" max="3062" width="0" style="1243" hidden="1" customWidth="1"/>
    <col min="3063" max="3305" width="11" style="1243"/>
    <col min="3306" max="3306" width="26.28515625" style="1243" customWidth="1"/>
    <col min="3307" max="3307" width="14" style="1243" customWidth="1"/>
    <col min="3308" max="3308" width="10.7109375" style="1243" bestFit="1" customWidth="1"/>
    <col min="3309" max="3309" width="11.28515625" style="1243" customWidth="1"/>
    <col min="3310" max="3310" width="12.7109375" style="1243" customWidth="1"/>
    <col min="3311" max="3311" width="11.7109375" style="1243" customWidth="1"/>
    <col min="3312" max="3312" width="26.7109375" style="1243" customWidth="1"/>
    <col min="3313" max="3318" width="0" style="1243" hidden="1" customWidth="1"/>
    <col min="3319" max="3561" width="11" style="1243"/>
    <col min="3562" max="3562" width="26.28515625" style="1243" customWidth="1"/>
    <col min="3563" max="3563" width="14" style="1243" customWidth="1"/>
    <col min="3564" max="3564" width="10.7109375" style="1243" bestFit="1" customWidth="1"/>
    <col min="3565" max="3565" width="11.28515625" style="1243" customWidth="1"/>
    <col min="3566" max="3566" width="12.7109375" style="1243" customWidth="1"/>
    <col min="3567" max="3567" width="11.7109375" style="1243" customWidth="1"/>
    <col min="3568" max="3568" width="26.7109375" style="1243" customWidth="1"/>
    <col min="3569" max="3574" width="0" style="1243" hidden="1" customWidth="1"/>
    <col min="3575" max="3817" width="11" style="1243"/>
    <col min="3818" max="3818" width="26.28515625" style="1243" customWidth="1"/>
    <col min="3819" max="3819" width="14" style="1243" customWidth="1"/>
    <col min="3820" max="3820" width="10.7109375" style="1243" bestFit="1" customWidth="1"/>
    <col min="3821" max="3821" width="11.28515625" style="1243" customWidth="1"/>
    <col min="3822" max="3822" width="12.7109375" style="1243" customWidth="1"/>
    <col min="3823" max="3823" width="11.7109375" style="1243" customWidth="1"/>
    <col min="3824" max="3824" width="26.7109375" style="1243" customWidth="1"/>
    <col min="3825" max="3830" width="0" style="1243" hidden="1" customWidth="1"/>
    <col min="3831" max="4073" width="11" style="1243"/>
    <col min="4074" max="4074" width="26.28515625" style="1243" customWidth="1"/>
    <col min="4075" max="4075" width="14" style="1243" customWidth="1"/>
    <col min="4076" max="4076" width="10.7109375" style="1243" bestFit="1" customWidth="1"/>
    <col min="4077" max="4077" width="11.28515625" style="1243" customWidth="1"/>
    <col min="4078" max="4078" width="12.7109375" style="1243" customWidth="1"/>
    <col min="4079" max="4079" width="11.7109375" style="1243" customWidth="1"/>
    <col min="4080" max="4080" width="26.7109375" style="1243" customWidth="1"/>
    <col min="4081" max="4086" width="0" style="1243" hidden="1" customWidth="1"/>
    <col min="4087" max="4329" width="11" style="1243"/>
    <col min="4330" max="4330" width="26.28515625" style="1243" customWidth="1"/>
    <col min="4331" max="4331" width="14" style="1243" customWidth="1"/>
    <col min="4332" max="4332" width="10.7109375" style="1243" bestFit="1" customWidth="1"/>
    <col min="4333" max="4333" width="11.28515625" style="1243" customWidth="1"/>
    <col min="4334" max="4334" width="12.7109375" style="1243" customWidth="1"/>
    <col min="4335" max="4335" width="11.7109375" style="1243" customWidth="1"/>
    <col min="4336" max="4336" width="26.7109375" style="1243" customWidth="1"/>
    <col min="4337" max="4342" width="0" style="1243" hidden="1" customWidth="1"/>
    <col min="4343" max="4585" width="11" style="1243"/>
    <col min="4586" max="4586" width="26.28515625" style="1243" customWidth="1"/>
    <col min="4587" max="4587" width="14" style="1243" customWidth="1"/>
    <col min="4588" max="4588" width="10.7109375" style="1243" bestFit="1" customWidth="1"/>
    <col min="4589" max="4589" width="11.28515625" style="1243" customWidth="1"/>
    <col min="4590" max="4590" width="12.7109375" style="1243" customWidth="1"/>
    <col min="4591" max="4591" width="11.7109375" style="1243" customWidth="1"/>
    <col min="4592" max="4592" width="26.7109375" style="1243" customWidth="1"/>
    <col min="4593" max="4598" width="0" style="1243" hidden="1" customWidth="1"/>
    <col min="4599" max="4841" width="11" style="1243"/>
    <col min="4842" max="4842" width="26.28515625" style="1243" customWidth="1"/>
    <col min="4843" max="4843" width="14" style="1243" customWidth="1"/>
    <col min="4844" max="4844" width="10.7109375" style="1243" bestFit="1" customWidth="1"/>
    <col min="4845" max="4845" width="11.28515625" style="1243" customWidth="1"/>
    <col min="4846" max="4846" width="12.7109375" style="1243" customWidth="1"/>
    <col min="4847" max="4847" width="11.7109375" style="1243" customWidth="1"/>
    <col min="4848" max="4848" width="26.7109375" style="1243" customWidth="1"/>
    <col min="4849" max="4854" width="0" style="1243" hidden="1" customWidth="1"/>
    <col min="4855" max="5097" width="11" style="1243"/>
    <col min="5098" max="5098" width="26.28515625" style="1243" customWidth="1"/>
    <col min="5099" max="5099" width="14" style="1243" customWidth="1"/>
    <col min="5100" max="5100" width="10.7109375" style="1243" bestFit="1" customWidth="1"/>
    <col min="5101" max="5101" width="11.28515625" style="1243" customWidth="1"/>
    <col min="5102" max="5102" width="12.7109375" style="1243" customWidth="1"/>
    <col min="5103" max="5103" width="11.7109375" style="1243" customWidth="1"/>
    <col min="5104" max="5104" width="26.7109375" style="1243" customWidth="1"/>
    <col min="5105" max="5110" width="0" style="1243" hidden="1" customWidth="1"/>
    <col min="5111" max="5353" width="11" style="1243"/>
    <col min="5354" max="5354" width="26.28515625" style="1243" customWidth="1"/>
    <col min="5355" max="5355" width="14" style="1243" customWidth="1"/>
    <col min="5356" max="5356" width="10.7109375" style="1243" bestFit="1" customWidth="1"/>
    <col min="5357" max="5357" width="11.28515625" style="1243" customWidth="1"/>
    <col min="5358" max="5358" width="12.7109375" style="1243" customWidth="1"/>
    <col min="5359" max="5359" width="11.7109375" style="1243" customWidth="1"/>
    <col min="5360" max="5360" width="26.7109375" style="1243" customWidth="1"/>
    <col min="5361" max="5366" width="0" style="1243" hidden="1" customWidth="1"/>
    <col min="5367" max="5609" width="11" style="1243"/>
    <col min="5610" max="5610" width="26.28515625" style="1243" customWidth="1"/>
    <col min="5611" max="5611" width="14" style="1243" customWidth="1"/>
    <col min="5612" max="5612" width="10.7109375" style="1243" bestFit="1" customWidth="1"/>
    <col min="5613" max="5613" width="11.28515625" style="1243" customWidth="1"/>
    <col min="5614" max="5614" width="12.7109375" style="1243" customWidth="1"/>
    <col min="5615" max="5615" width="11.7109375" style="1243" customWidth="1"/>
    <col min="5616" max="5616" width="26.7109375" style="1243" customWidth="1"/>
    <col min="5617" max="5622" width="0" style="1243" hidden="1" customWidth="1"/>
    <col min="5623" max="5865" width="11" style="1243"/>
    <col min="5866" max="5866" width="26.28515625" style="1243" customWidth="1"/>
    <col min="5867" max="5867" width="14" style="1243" customWidth="1"/>
    <col min="5868" max="5868" width="10.7109375" style="1243" bestFit="1" customWidth="1"/>
    <col min="5869" max="5869" width="11.28515625" style="1243" customWidth="1"/>
    <col min="5870" max="5870" width="12.7109375" style="1243" customWidth="1"/>
    <col min="5871" max="5871" width="11.7109375" style="1243" customWidth="1"/>
    <col min="5872" max="5872" width="26.7109375" style="1243" customWidth="1"/>
    <col min="5873" max="5878" width="0" style="1243" hidden="1" customWidth="1"/>
    <col min="5879" max="6121" width="11" style="1243"/>
    <col min="6122" max="6122" width="26.28515625" style="1243" customWidth="1"/>
    <col min="6123" max="6123" width="14" style="1243" customWidth="1"/>
    <col min="6124" max="6124" width="10.7109375" style="1243" bestFit="1" customWidth="1"/>
    <col min="6125" max="6125" width="11.28515625" style="1243" customWidth="1"/>
    <col min="6126" max="6126" width="12.7109375" style="1243" customWidth="1"/>
    <col min="6127" max="6127" width="11.7109375" style="1243" customWidth="1"/>
    <col min="6128" max="6128" width="26.7109375" style="1243" customWidth="1"/>
    <col min="6129" max="6134" width="0" style="1243" hidden="1" customWidth="1"/>
    <col min="6135" max="6377" width="11" style="1243"/>
    <col min="6378" max="6378" width="26.28515625" style="1243" customWidth="1"/>
    <col min="6379" max="6379" width="14" style="1243" customWidth="1"/>
    <col min="6380" max="6380" width="10.7109375" style="1243" bestFit="1" customWidth="1"/>
    <col min="6381" max="6381" width="11.28515625" style="1243" customWidth="1"/>
    <col min="6382" max="6382" width="12.7109375" style="1243" customWidth="1"/>
    <col min="6383" max="6383" width="11.7109375" style="1243" customWidth="1"/>
    <col min="6384" max="6384" width="26.7109375" style="1243" customWidth="1"/>
    <col min="6385" max="6390" width="0" style="1243" hidden="1" customWidth="1"/>
    <col min="6391" max="6633" width="11" style="1243"/>
    <col min="6634" max="6634" width="26.28515625" style="1243" customWidth="1"/>
    <col min="6635" max="6635" width="14" style="1243" customWidth="1"/>
    <col min="6636" max="6636" width="10.7109375" style="1243" bestFit="1" customWidth="1"/>
    <col min="6637" max="6637" width="11.28515625" style="1243" customWidth="1"/>
    <col min="6638" max="6638" width="12.7109375" style="1243" customWidth="1"/>
    <col min="6639" max="6639" width="11.7109375" style="1243" customWidth="1"/>
    <col min="6640" max="6640" width="26.7109375" style="1243" customWidth="1"/>
    <col min="6641" max="6646" width="0" style="1243" hidden="1" customWidth="1"/>
    <col min="6647" max="6889" width="11" style="1243"/>
    <col min="6890" max="6890" width="26.28515625" style="1243" customWidth="1"/>
    <col min="6891" max="6891" width="14" style="1243" customWidth="1"/>
    <col min="6892" max="6892" width="10.7109375" style="1243" bestFit="1" customWidth="1"/>
    <col min="6893" max="6893" width="11.28515625" style="1243" customWidth="1"/>
    <col min="6894" max="6894" width="12.7109375" style="1243" customWidth="1"/>
    <col min="6895" max="6895" width="11.7109375" style="1243" customWidth="1"/>
    <col min="6896" max="6896" width="26.7109375" style="1243" customWidth="1"/>
    <col min="6897" max="6902" width="0" style="1243" hidden="1" customWidth="1"/>
    <col min="6903" max="7145" width="11" style="1243"/>
    <col min="7146" max="7146" width="26.28515625" style="1243" customWidth="1"/>
    <col min="7147" max="7147" width="14" style="1243" customWidth="1"/>
    <col min="7148" max="7148" width="10.7109375" style="1243" bestFit="1" customWidth="1"/>
    <col min="7149" max="7149" width="11.28515625" style="1243" customWidth="1"/>
    <col min="7150" max="7150" width="12.7109375" style="1243" customWidth="1"/>
    <col min="7151" max="7151" width="11.7109375" style="1243" customWidth="1"/>
    <col min="7152" max="7152" width="26.7109375" style="1243" customWidth="1"/>
    <col min="7153" max="7158" width="0" style="1243" hidden="1" customWidth="1"/>
    <col min="7159" max="7401" width="11" style="1243"/>
    <col min="7402" max="7402" width="26.28515625" style="1243" customWidth="1"/>
    <col min="7403" max="7403" width="14" style="1243" customWidth="1"/>
    <col min="7404" max="7404" width="10.7109375" style="1243" bestFit="1" customWidth="1"/>
    <col min="7405" max="7405" width="11.28515625" style="1243" customWidth="1"/>
    <col min="7406" max="7406" width="12.7109375" style="1243" customWidth="1"/>
    <col min="7407" max="7407" width="11.7109375" style="1243" customWidth="1"/>
    <col min="7408" max="7408" width="26.7109375" style="1243" customWidth="1"/>
    <col min="7409" max="7414" width="0" style="1243" hidden="1" customWidth="1"/>
    <col min="7415" max="7657" width="11" style="1243"/>
    <col min="7658" max="7658" width="26.28515625" style="1243" customWidth="1"/>
    <col min="7659" max="7659" width="14" style="1243" customWidth="1"/>
    <col min="7660" max="7660" width="10.7109375" style="1243" bestFit="1" customWidth="1"/>
    <col min="7661" max="7661" width="11.28515625" style="1243" customWidth="1"/>
    <col min="7662" max="7662" width="12.7109375" style="1243" customWidth="1"/>
    <col min="7663" max="7663" width="11.7109375" style="1243" customWidth="1"/>
    <col min="7664" max="7664" width="26.7109375" style="1243" customWidth="1"/>
    <col min="7665" max="7670" width="0" style="1243" hidden="1" customWidth="1"/>
    <col min="7671" max="7913" width="11" style="1243"/>
    <col min="7914" max="7914" width="26.28515625" style="1243" customWidth="1"/>
    <col min="7915" max="7915" width="14" style="1243" customWidth="1"/>
    <col min="7916" max="7916" width="10.7109375" style="1243" bestFit="1" customWidth="1"/>
    <col min="7917" max="7917" width="11.28515625" style="1243" customWidth="1"/>
    <col min="7918" max="7918" width="12.7109375" style="1243" customWidth="1"/>
    <col min="7919" max="7919" width="11.7109375" style="1243" customWidth="1"/>
    <col min="7920" max="7920" width="26.7109375" style="1243" customWidth="1"/>
    <col min="7921" max="7926" width="0" style="1243" hidden="1" customWidth="1"/>
    <col min="7927" max="8169" width="11" style="1243"/>
    <col min="8170" max="8170" width="26.28515625" style="1243" customWidth="1"/>
    <col min="8171" max="8171" width="14" style="1243" customWidth="1"/>
    <col min="8172" max="8172" width="10.7109375" style="1243" bestFit="1" customWidth="1"/>
    <col min="8173" max="8173" width="11.28515625" style="1243" customWidth="1"/>
    <col min="8174" max="8174" width="12.7109375" style="1243" customWidth="1"/>
    <col min="8175" max="8175" width="11.7109375" style="1243" customWidth="1"/>
    <col min="8176" max="8176" width="26.7109375" style="1243" customWidth="1"/>
    <col min="8177" max="8182" width="0" style="1243" hidden="1" customWidth="1"/>
    <col min="8183" max="8425" width="11" style="1243"/>
    <col min="8426" max="8426" width="26.28515625" style="1243" customWidth="1"/>
    <col min="8427" max="8427" width="14" style="1243" customWidth="1"/>
    <col min="8428" max="8428" width="10.7109375" style="1243" bestFit="1" customWidth="1"/>
    <col min="8429" max="8429" width="11.28515625" style="1243" customWidth="1"/>
    <col min="8430" max="8430" width="12.7109375" style="1243" customWidth="1"/>
    <col min="8431" max="8431" width="11.7109375" style="1243" customWidth="1"/>
    <col min="8432" max="8432" width="26.7109375" style="1243" customWidth="1"/>
    <col min="8433" max="8438" width="0" style="1243" hidden="1" customWidth="1"/>
    <col min="8439" max="8681" width="11" style="1243"/>
    <col min="8682" max="8682" width="26.28515625" style="1243" customWidth="1"/>
    <col min="8683" max="8683" width="14" style="1243" customWidth="1"/>
    <col min="8684" max="8684" width="10.7109375" style="1243" bestFit="1" customWidth="1"/>
    <col min="8685" max="8685" width="11.28515625" style="1243" customWidth="1"/>
    <col min="8686" max="8686" width="12.7109375" style="1243" customWidth="1"/>
    <col min="8687" max="8687" width="11.7109375" style="1243" customWidth="1"/>
    <col min="8688" max="8688" width="26.7109375" style="1243" customWidth="1"/>
    <col min="8689" max="8694" width="0" style="1243" hidden="1" customWidth="1"/>
    <col min="8695" max="8937" width="11" style="1243"/>
    <col min="8938" max="8938" width="26.28515625" style="1243" customWidth="1"/>
    <col min="8939" max="8939" width="14" style="1243" customWidth="1"/>
    <col min="8940" max="8940" width="10.7109375" style="1243" bestFit="1" customWidth="1"/>
    <col min="8941" max="8941" width="11.28515625" style="1243" customWidth="1"/>
    <col min="8942" max="8942" width="12.7109375" style="1243" customWidth="1"/>
    <col min="8943" max="8943" width="11.7109375" style="1243" customWidth="1"/>
    <col min="8944" max="8944" width="26.7109375" style="1243" customWidth="1"/>
    <col min="8945" max="8950" width="0" style="1243" hidden="1" customWidth="1"/>
    <col min="8951" max="9193" width="11" style="1243"/>
    <col min="9194" max="9194" width="26.28515625" style="1243" customWidth="1"/>
    <col min="9195" max="9195" width="14" style="1243" customWidth="1"/>
    <col min="9196" max="9196" width="10.7109375" style="1243" bestFit="1" customWidth="1"/>
    <col min="9197" max="9197" width="11.28515625" style="1243" customWidth="1"/>
    <col min="9198" max="9198" width="12.7109375" style="1243" customWidth="1"/>
    <col min="9199" max="9199" width="11.7109375" style="1243" customWidth="1"/>
    <col min="9200" max="9200" width="26.7109375" style="1243" customWidth="1"/>
    <col min="9201" max="9206" width="0" style="1243" hidden="1" customWidth="1"/>
    <col min="9207" max="9449" width="11" style="1243"/>
    <col min="9450" max="9450" width="26.28515625" style="1243" customWidth="1"/>
    <col min="9451" max="9451" width="14" style="1243" customWidth="1"/>
    <col min="9452" max="9452" width="10.7109375" style="1243" bestFit="1" customWidth="1"/>
    <col min="9453" max="9453" width="11.28515625" style="1243" customWidth="1"/>
    <col min="9454" max="9454" width="12.7109375" style="1243" customWidth="1"/>
    <col min="9455" max="9455" width="11.7109375" style="1243" customWidth="1"/>
    <col min="9456" max="9456" width="26.7109375" style="1243" customWidth="1"/>
    <col min="9457" max="9462" width="0" style="1243" hidden="1" customWidth="1"/>
    <col min="9463" max="9705" width="11" style="1243"/>
    <col min="9706" max="9706" width="26.28515625" style="1243" customWidth="1"/>
    <col min="9707" max="9707" width="14" style="1243" customWidth="1"/>
    <col min="9708" max="9708" width="10.7109375" style="1243" bestFit="1" customWidth="1"/>
    <col min="9709" max="9709" width="11.28515625" style="1243" customWidth="1"/>
    <col min="9710" max="9710" width="12.7109375" style="1243" customWidth="1"/>
    <col min="9711" max="9711" width="11.7109375" style="1243" customWidth="1"/>
    <col min="9712" max="9712" width="26.7109375" style="1243" customWidth="1"/>
    <col min="9713" max="9718" width="0" style="1243" hidden="1" customWidth="1"/>
    <col min="9719" max="9961" width="11" style="1243"/>
    <col min="9962" max="9962" width="26.28515625" style="1243" customWidth="1"/>
    <col min="9963" max="9963" width="14" style="1243" customWidth="1"/>
    <col min="9964" max="9964" width="10.7109375" style="1243" bestFit="1" customWidth="1"/>
    <col min="9965" max="9965" width="11.28515625" style="1243" customWidth="1"/>
    <col min="9966" max="9966" width="12.7109375" style="1243" customWidth="1"/>
    <col min="9967" max="9967" width="11.7109375" style="1243" customWidth="1"/>
    <col min="9968" max="9968" width="26.7109375" style="1243" customWidth="1"/>
    <col min="9969" max="9974" width="0" style="1243" hidden="1" customWidth="1"/>
    <col min="9975" max="10217" width="11" style="1243"/>
    <col min="10218" max="10218" width="26.28515625" style="1243" customWidth="1"/>
    <col min="10219" max="10219" width="14" style="1243" customWidth="1"/>
    <col min="10220" max="10220" width="10.7109375" style="1243" bestFit="1" customWidth="1"/>
    <col min="10221" max="10221" width="11.28515625" style="1243" customWidth="1"/>
    <col min="10222" max="10222" width="12.7109375" style="1243" customWidth="1"/>
    <col min="10223" max="10223" width="11.7109375" style="1243" customWidth="1"/>
    <col min="10224" max="10224" width="26.7109375" style="1243" customWidth="1"/>
    <col min="10225" max="10230" width="0" style="1243" hidden="1" customWidth="1"/>
    <col min="10231" max="10473" width="11" style="1243"/>
    <col min="10474" max="10474" width="26.28515625" style="1243" customWidth="1"/>
    <col min="10475" max="10475" width="14" style="1243" customWidth="1"/>
    <col min="10476" max="10476" width="10.7109375" style="1243" bestFit="1" customWidth="1"/>
    <col min="10477" max="10477" width="11.28515625" style="1243" customWidth="1"/>
    <col min="10478" max="10478" width="12.7109375" style="1243" customWidth="1"/>
    <col min="10479" max="10479" width="11.7109375" style="1243" customWidth="1"/>
    <col min="10480" max="10480" width="26.7109375" style="1243" customWidth="1"/>
    <col min="10481" max="10486" width="0" style="1243" hidden="1" customWidth="1"/>
    <col min="10487" max="10729" width="11" style="1243"/>
    <col min="10730" max="10730" width="26.28515625" style="1243" customWidth="1"/>
    <col min="10731" max="10731" width="14" style="1243" customWidth="1"/>
    <col min="10732" max="10732" width="10.7109375" style="1243" bestFit="1" customWidth="1"/>
    <col min="10733" max="10733" width="11.28515625" style="1243" customWidth="1"/>
    <col min="10734" max="10734" width="12.7109375" style="1243" customWidth="1"/>
    <col min="10735" max="10735" width="11.7109375" style="1243" customWidth="1"/>
    <col min="10736" max="10736" width="26.7109375" style="1243" customWidth="1"/>
    <col min="10737" max="10742" width="0" style="1243" hidden="1" customWidth="1"/>
    <col min="10743" max="10985" width="11" style="1243"/>
    <col min="10986" max="10986" width="26.28515625" style="1243" customWidth="1"/>
    <col min="10987" max="10987" width="14" style="1243" customWidth="1"/>
    <col min="10988" max="10988" width="10.7109375" style="1243" bestFit="1" customWidth="1"/>
    <col min="10989" max="10989" width="11.28515625" style="1243" customWidth="1"/>
    <col min="10990" max="10990" width="12.7109375" style="1243" customWidth="1"/>
    <col min="10991" max="10991" width="11.7109375" style="1243" customWidth="1"/>
    <col min="10992" max="10992" width="26.7109375" style="1243" customWidth="1"/>
    <col min="10993" max="10998" width="0" style="1243" hidden="1" customWidth="1"/>
    <col min="10999" max="11241" width="11" style="1243"/>
    <col min="11242" max="11242" width="26.28515625" style="1243" customWidth="1"/>
    <col min="11243" max="11243" width="14" style="1243" customWidth="1"/>
    <col min="11244" max="11244" width="10.7109375" style="1243" bestFit="1" customWidth="1"/>
    <col min="11245" max="11245" width="11.28515625" style="1243" customWidth="1"/>
    <col min="11246" max="11246" width="12.7109375" style="1243" customWidth="1"/>
    <col min="11247" max="11247" width="11.7109375" style="1243" customWidth="1"/>
    <col min="11248" max="11248" width="26.7109375" style="1243" customWidth="1"/>
    <col min="11249" max="11254" width="0" style="1243" hidden="1" customWidth="1"/>
    <col min="11255" max="11497" width="11" style="1243"/>
    <col min="11498" max="11498" width="26.28515625" style="1243" customWidth="1"/>
    <col min="11499" max="11499" width="14" style="1243" customWidth="1"/>
    <col min="11500" max="11500" width="10.7109375" style="1243" bestFit="1" customWidth="1"/>
    <col min="11501" max="11501" width="11.28515625" style="1243" customWidth="1"/>
    <col min="11502" max="11502" width="12.7109375" style="1243" customWidth="1"/>
    <col min="11503" max="11503" width="11.7109375" style="1243" customWidth="1"/>
    <col min="11504" max="11504" width="26.7109375" style="1243" customWidth="1"/>
    <col min="11505" max="11510" width="0" style="1243" hidden="1" customWidth="1"/>
    <col min="11511" max="11753" width="11" style="1243"/>
    <col min="11754" max="11754" width="26.28515625" style="1243" customWidth="1"/>
    <col min="11755" max="11755" width="14" style="1243" customWidth="1"/>
    <col min="11756" max="11756" width="10.7109375" style="1243" bestFit="1" customWidth="1"/>
    <col min="11757" max="11757" width="11.28515625" style="1243" customWidth="1"/>
    <col min="11758" max="11758" width="12.7109375" style="1243" customWidth="1"/>
    <col min="11759" max="11759" width="11.7109375" style="1243" customWidth="1"/>
    <col min="11760" max="11760" width="26.7109375" style="1243" customWidth="1"/>
    <col min="11761" max="11766" width="0" style="1243" hidden="1" customWidth="1"/>
    <col min="11767" max="12009" width="11" style="1243"/>
    <col min="12010" max="12010" width="26.28515625" style="1243" customWidth="1"/>
    <col min="12011" max="12011" width="14" style="1243" customWidth="1"/>
    <col min="12012" max="12012" width="10.7109375" style="1243" bestFit="1" customWidth="1"/>
    <col min="12013" max="12013" width="11.28515625" style="1243" customWidth="1"/>
    <col min="12014" max="12014" width="12.7109375" style="1243" customWidth="1"/>
    <col min="12015" max="12015" width="11.7109375" style="1243" customWidth="1"/>
    <col min="12016" max="12016" width="26.7109375" style="1243" customWidth="1"/>
    <col min="12017" max="12022" width="0" style="1243" hidden="1" customWidth="1"/>
    <col min="12023" max="12265" width="11" style="1243"/>
    <col min="12266" max="12266" width="26.28515625" style="1243" customWidth="1"/>
    <col min="12267" max="12267" width="14" style="1243" customWidth="1"/>
    <col min="12268" max="12268" width="10.7109375" style="1243" bestFit="1" customWidth="1"/>
    <col min="12269" max="12269" width="11.28515625" style="1243" customWidth="1"/>
    <col min="12270" max="12270" width="12.7109375" style="1243" customWidth="1"/>
    <col min="12271" max="12271" width="11.7109375" style="1243" customWidth="1"/>
    <col min="12272" max="12272" width="26.7109375" style="1243" customWidth="1"/>
    <col min="12273" max="12278" width="0" style="1243" hidden="1" customWidth="1"/>
    <col min="12279" max="12521" width="11" style="1243"/>
    <col min="12522" max="12522" width="26.28515625" style="1243" customWidth="1"/>
    <col min="12523" max="12523" width="14" style="1243" customWidth="1"/>
    <col min="12524" max="12524" width="10.7109375" style="1243" bestFit="1" customWidth="1"/>
    <col min="12525" max="12525" width="11.28515625" style="1243" customWidth="1"/>
    <col min="12526" max="12526" width="12.7109375" style="1243" customWidth="1"/>
    <col min="12527" max="12527" width="11.7109375" style="1243" customWidth="1"/>
    <col min="12528" max="12528" width="26.7109375" style="1243" customWidth="1"/>
    <col min="12529" max="12534" width="0" style="1243" hidden="1" customWidth="1"/>
    <col min="12535" max="12777" width="11" style="1243"/>
    <col min="12778" max="12778" width="26.28515625" style="1243" customWidth="1"/>
    <col min="12779" max="12779" width="14" style="1243" customWidth="1"/>
    <col min="12780" max="12780" width="10.7109375" style="1243" bestFit="1" customWidth="1"/>
    <col min="12781" max="12781" width="11.28515625" style="1243" customWidth="1"/>
    <col min="12782" max="12782" width="12.7109375" style="1243" customWidth="1"/>
    <col min="12783" max="12783" width="11.7109375" style="1243" customWidth="1"/>
    <col min="12784" max="12784" width="26.7109375" style="1243" customWidth="1"/>
    <col min="12785" max="12790" width="0" style="1243" hidden="1" customWidth="1"/>
    <col min="12791" max="13033" width="11" style="1243"/>
    <col min="13034" max="13034" width="26.28515625" style="1243" customWidth="1"/>
    <col min="13035" max="13035" width="14" style="1243" customWidth="1"/>
    <col min="13036" max="13036" width="10.7109375" style="1243" bestFit="1" customWidth="1"/>
    <col min="13037" max="13037" width="11.28515625" style="1243" customWidth="1"/>
    <col min="13038" max="13038" width="12.7109375" style="1243" customWidth="1"/>
    <col min="13039" max="13039" width="11.7109375" style="1243" customWidth="1"/>
    <col min="13040" max="13040" width="26.7109375" style="1243" customWidth="1"/>
    <col min="13041" max="13046" width="0" style="1243" hidden="1" customWidth="1"/>
    <col min="13047" max="13289" width="11" style="1243"/>
    <col min="13290" max="13290" width="26.28515625" style="1243" customWidth="1"/>
    <col min="13291" max="13291" width="14" style="1243" customWidth="1"/>
    <col min="13292" max="13292" width="10.7109375" style="1243" bestFit="1" customWidth="1"/>
    <col min="13293" max="13293" width="11.28515625" style="1243" customWidth="1"/>
    <col min="13294" max="13294" width="12.7109375" style="1243" customWidth="1"/>
    <col min="13295" max="13295" width="11.7109375" style="1243" customWidth="1"/>
    <col min="13296" max="13296" width="26.7109375" style="1243" customWidth="1"/>
    <col min="13297" max="13302" width="0" style="1243" hidden="1" customWidth="1"/>
    <col min="13303" max="13545" width="11" style="1243"/>
    <col min="13546" max="13546" width="26.28515625" style="1243" customWidth="1"/>
    <col min="13547" max="13547" width="14" style="1243" customWidth="1"/>
    <col min="13548" max="13548" width="10.7109375" style="1243" bestFit="1" customWidth="1"/>
    <col min="13549" max="13549" width="11.28515625" style="1243" customWidth="1"/>
    <col min="13550" max="13550" width="12.7109375" style="1243" customWidth="1"/>
    <col min="13551" max="13551" width="11.7109375" style="1243" customWidth="1"/>
    <col min="13552" max="13552" width="26.7109375" style="1243" customWidth="1"/>
    <col min="13553" max="13558" width="0" style="1243" hidden="1" customWidth="1"/>
    <col min="13559" max="13801" width="11" style="1243"/>
    <col min="13802" max="13802" width="26.28515625" style="1243" customWidth="1"/>
    <col min="13803" max="13803" width="14" style="1243" customWidth="1"/>
    <col min="13804" max="13804" width="10.7109375" style="1243" bestFit="1" customWidth="1"/>
    <col min="13805" max="13805" width="11.28515625" style="1243" customWidth="1"/>
    <col min="13806" max="13806" width="12.7109375" style="1243" customWidth="1"/>
    <col min="13807" max="13807" width="11.7109375" style="1243" customWidth="1"/>
    <col min="13808" max="13808" width="26.7109375" style="1243" customWidth="1"/>
    <col min="13809" max="13814" width="0" style="1243" hidden="1" customWidth="1"/>
    <col min="13815" max="14057" width="11" style="1243"/>
    <col min="14058" max="14058" width="26.28515625" style="1243" customWidth="1"/>
    <col min="14059" max="14059" width="14" style="1243" customWidth="1"/>
    <col min="14060" max="14060" width="10.7109375" style="1243" bestFit="1" customWidth="1"/>
    <col min="14061" max="14061" width="11.28515625" style="1243" customWidth="1"/>
    <col min="14062" max="14062" width="12.7109375" style="1243" customWidth="1"/>
    <col min="14063" max="14063" width="11.7109375" style="1243" customWidth="1"/>
    <col min="14064" max="14064" width="26.7109375" style="1243" customWidth="1"/>
    <col min="14065" max="14070" width="0" style="1243" hidden="1" customWidth="1"/>
    <col min="14071" max="14313" width="11" style="1243"/>
    <col min="14314" max="14314" width="26.28515625" style="1243" customWidth="1"/>
    <col min="14315" max="14315" width="14" style="1243" customWidth="1"/>
    <col min="14316" max="14316" width="10.7109375" style="1243" bestFit="1" customWidth="1"/>
    <col min="14317" max="14317" width="11.28515625" style="1243" customWidth="1"/>
    <col min="14318" max="14318" width="12.7109375" style="1243" customWidth="1"/>
    <col min="14319" max="14319" width="11.7109375" style="1243" customWidth="1"/>
    <col min="14320" max="14320" width="26.7109375" style="1243" customWidth="1"/>
    <col min="14321" max="14326" width="0" style="1243" hidden="1" customWidth="1"/>
    <col min="14327" max="14569" width="11" style="1243"/>
    <col min="14570" max="14570" width="26.28515625" style="1243" customWidth="1"/>
    <col min="14571" max="14571" width="14" style="1243" customWidth="1"/>
    <col min="14572" max="14572" width="10.7109375" style="1243" bestFit="1" customWidth="1"/>
    <col min="14573" max="14573" width="11.28515625" style="1243" customWidth="1"/>
    <col min="14574" max="14574" width="12.7109375" style="1243" customWidth="1"/>
    <col min="14575" max="14575" width="11.7109375" style="1243" customWidth="1"/>
    <col min="14576" max="14576" width="26.7109375" style="1243" customWidth="1"/>
    <col min="14577" max="14582" width="0" style="1243" hidden="1" customWidth="1"/>
    <col min="14583" max="14825" width="11" style="1243"/>
    <col min="14826" max="14826" width="26.28515625" style="1243" customWidth="1"/>
    <col min="14827" max="14827" width="14" style="1243" customWidth="1"/>
    <col min="14828" max="14828" width="10.7109375" style="1243" bestFit="1" customWidth="1"/>
    <col min="14829" max="14829" width="11.28515625" style="1243" customWidth="1"/>
    <col min="14830" max="14830" width="12.7109375" style="1243" customWidth="1"/>
    <col min="14831" max="14831" width="11.7109375" style="1243" customWidth="1"/>
    <col min="14832" max="14832" width="26.7109375" style="1243" customWidth="1"/>
    <col min="14833" max="14838" width="0" style="1243" hidden="1" customWidth="1"/>
    <col min="14839" max="15081" width="11" style="1243"/>
    <col min="15082" max="15082" width="26.28515625" style="1243" customWidth="1"/>
    <col min="15083" max="15083" width="14" style="1243" customWidth="1"/>
    <col min="15084" max="15084" width="10.7109375" style="1243" bestFit="1" customWidth="1"/>
    <col min="15085" max="15085" width="11.28515625" style="1243" customWidth="1"/>
    <col min="15086" max="15086" width="12.7109375" style="1243" customWidth="1"/>
    <col min="15087" max="15087" width="11.7109375" style="1243" customWidth="1"/>
    <col min="15088" max="15088" width="26.7109375" style="1243" customWidth="1"/>
    <col min="15089" max="15094" width="0" style="1243" hidden="1" customWidth="1"/>
    <col min="15095" max="15337" width="11" style="1243"/>
    <col min="15338" max="15338" width="26.28515625" style="1243" customWidth="1"/>
    <col min="15339" max="15339" width="14" style="1243" customWidth="1"/>
    <col min="15340" max="15340" width="10.7109375" style="1243" bestFit="1" customWidth="1"/>
    <col min="15341" max="15341" width="11.28515625" style="1243" customWidth="1"/>
    <col min="15342" max="15342" width="12.7109375" style="1243" customWidth="1"/>
    <col min="15343" max="15343" width="11.7109375" style="1243" customWidth="1"/>
    <col min="15344" max="15344" width="26.7109375" style="1243" customWidth="1"/>
    <col min="15345" max="15350" width="0" style="1243" hidden="1" customWidth="1"/>
    <col min="15351" max="15593" width="11" style="1243"/>
    <col min="15594" max="15594" width="26.28515625" style="1243" customWidth="1"/>
    <col min="15595" max="15595" width="14" style="1243" customWidth="1"/>
    <col min="15596" max="15596" width="10.7109375" style="1243" bestFit="1" customWidth="1"/>
    <col min="15597" max="15597" width="11.28515625" style="1243" customWidth="1"/>
    <col min="15598" max="15598" width="12.7109375" style="1243" customWidth="1"/>
    <col min="15599" max="15599" width="11.7109375" style="1243" customWidth="1"/>
    <col min="15600" max="15600" width="26.7109375" style="1243" customWidth="1"/>
    <col min="15601" max="15606" width="0" style="1243" hidden="1" customWidth="1"/>
    <col min="15607" max="15849" width="11" style="1243"/>
    <col min="15850" max="15850" width="26.28515625" style="1243" customWidth="1"/>
    <col min="15851" max="15851" width="14" style="1243" customWidth="1"/>
    <col min="15852" max="15852" width="10.7109375" style="1243" bestFit="1" customWidth="1"/>
    <col min="15853" max="15853" width="11.28515625" style="1243" customWidth="1"/>
    <col min="15854" max="15854" width="12.7109375" style="1243" customWidth="1"/>
    <col min="15855" max="15855" width="11.7109375" style="1243" customWidth="1"/>
    <col min="15856" max="15856" width="26.7109375" style="1243" customWidth="1"/>
    <col min="15857" max="15862" width="0" style="1243" hidden="1" customWidth="1"/>
    <col min="15863" max="16105" width="11" style="1243"/>
    <col min="16106" max="16106" width="26.28515625" style="1243" customWidth="1"/>
    <col min="16107" max="16107" width="14" style="1243" customWidth="1"/>
    <col min="16108" max="16108" width="10.7109375" style="1243" bestFit="1" customWidth="1"/>
    <col min="16109" max="16109" width="11.28515625" style="1243" customWidth="1"/>
    <col min="16110" max="16110" width="12.7109375" style="1243" customWidth="1"/>
    <col min="16111" max="16111" width="11.7109375" style="1243" customWidth="1"/>
    <col min="16112" max="16112" width="26.7109375" style="1243" customWidth="1"/>
    <col min="16113" max="16118" width="0" style="1243" hidden="1" customWidth="1"/>
    <col min="16119" max="16384" width="11" style="1243"/>
  </cols>
  <sheetData>
    <row r="1" spans="1:12" s="1239" customFormat="1" ht="24.75" customHeight="1">
      <c r="A1" s="1236" t="s">
        <v>1388</v>
      </c>
      <c r="B1" s="1265"/>
      <c r="C1" s="1265"/>
      <c r="D1" s="1265"/>
      <c r="E1" s="1265"/>
      <c r="F1" s="1265"/>
      <c r="G1" s="1238" t="s">
        <v>1389</v>
      </c>
    </row>
    <row r="2" spans="1:12" ht="12.75" customHeight="1">
      <c r="A2" s="1240" t="s">
        <v>259</v>
      </c>
      <c r="G2" s="1242"/>
    </row>
    <row r="3" spans="1:12" s="1246" customFormat="1" ht="19.5" customHeight="1">
      <c r="A3" s="1267" t="s">
        <v>2242</v>
      </c>
      <c r="B3" s="1278"/>
      <c r="C3" s="1271"/>
      <c r="D3" s="1271"/>
      <c r="E3" s="1271"/>
      <c r="F3" s="2645" t="s">
        <v>1405</v>
      </c>
      <c r="G3" s="2645"/>
    </row>
    <row r="4" spans="1:12" s="1246" customFormat="1" ht="19.5" customHeight="1">
      <c r="A4" s="1268" t="s">
        <v>1406</v>
      </c>
      <c r="B4" s="1270"/>
      <c r="C4" s="1279"/>
      <c r="D4" s="1279"/>
      <c r="E4" s="1279"/>
      <c r="F4" s="2646" t="s">
        <v>1909</v>
      </c>
      <c r="G4" s="2646"/>
    </row>
    <row r="5" spans="1:12" s="1246" customFormat="1" ht="19.5" customHeight="1">
      <c r="A5" s="1268"/>
      <c r="B5" s="1270"/>
      <c r="C5" s="1279"/>
      <c r="D5" s="1279"/>
      <c r="E5" s="2647" t="s">
        <v>1910</v>
      </c>
      <c r="F5" s="2647"/>
      <c r="G5" s="2647"/>
    </row>
    <row r="6" spans="1:12" s="1246" customFormat="1" ht="19.5" customHeight="1">
      <c r="A6" s="1268"/>
      <c r="B6" s="1270"/>
      <c r="C6" s="1279"/>
      <c r="D6" s="1279"/>
      <c r="E6" s="1424"/>
      <c r="F6" s="1424"/>
      <c r="G6" s="1424"/>
    </row>
    <row r="7" spans="1:12" s="1246" customFormat="1" ht="16.5" customHeight="1">
      <c r="A7" s="1759" t="s">
        <v>2357</v>
      </c>
      <c r="B7" s="117"/>
      <c r="C7" s="1271" t="s">
        <v>15</v>
      </c>
      <c r="D7" s="1271" t="s">
        <v>289</v>
      </c>
      <c r="E7" s="1271" t="s">
        <v>287</v>
      </c>
      <c r="F7" s="1272" t="s">
        <v>280</v>
      </c>
      <c r="G7" s="1658" t="s">
        <v>2356</v>
      </c>
      <c r="J7" s="1280"/>
    </row>
    <row r="8" spans="1:12" s="1246" customFormat="1" ht="18.75">
      <c r="A8" s="1259"/>
      <c r="B8" s="1241"/>
      <c r="C8" s="1282" t="s">
        <v>1407</v>
      </c>
      <c r="D8" s="1273" t="s">
        <v>432</v>
      </c>
      <c r="E8" s="1273" t="s">
        <v>433</v>
      </c>
      <c r="F8" s="1273" t="s">
        <v>434</v>
      </c>
      <c r="G8" s="1259"/>
      <c r="J8" s="1281"/>
    </row>
    <row r="9" spans="1:12" s="1246" customFormat="1" ht="6" customHeight="1">
      <c r="A9" s="1409"/>
      <c r="B9" s="1409"/>
      <c r="C9" s="1425"/>
      <c r="D9" s="1425"/>
      <c r="E9" s="1425"/>
      <c r="F9" s="1425"/>
      <c r="G9" s="1409"/>
      <c r="J9" s="1281"/>
    </row>
    <row r="10" spans="1:12" ht="15" customHeight="1">
      <c r="A10" s="1426" t="s">
        <v>1408</v>
      </c>
      <c r="B10" s="1426"/>
      <c r="C10" s="1409"/>
      <c r="D10" s="1409"/>
      <c r="E10" s="1409"/>
      <c r="F10" s="1409"/>
      <c r="G10" s="1427" t="s">
        <v>1409</v>
      </c>
      <c r="H10" s="1428"/>
      <c r="I10" s="1428"/>
      <c r="J10" s="1429"/>
      <c r="K10" s="1428"/>
      <c r="L10" s="1428"/>
    </row>
    <row r="11" spans="1:12" ht="19.5" customHeight="1">
      <c r="A11" s="1430" t="s">
        <v>1410</v>
      </c>
      <c r="B11" s="1430"/>
      <c r="C11" s="1431">
        <f>SUM(D11:F11)</f>
        <v>38601</v>
      </c>
      <c r="D11" s="1431">
        <v>50</v>
      </c>
      <c r="E11" s="1431">
        <v>906</v>
      </c>
      <c r="F11" s="1431">
        <v>37645</v>
      </c>
      <c r="G11" s="1432" t="s">
        <v>1411</v>
      </c>
      <c r="H11" s="1433"/>
      <c r="I11" s="1433"/>
      <c r="J11" s="1434"/>
      <c r="K11" s="1433"/>
      <c r="L11" s="1433"/>
    </row>
    <row r="12" spans="1:12" ht="19.5" customHeight="1">
      <c r="A12" s="1430" t="s">
        <v>1412</v>
      </c>
      <c r="B12" s="1430"/>
      <c r="C12" s="1431">
        <f>SUM(D12:F12)</f>
        <v>59837</v>
      </c>
      <c r="D12" s="1431">
        <v>92</v>
      </c>
      <c r="E12" s="1431">
        <v>19056</v>
      </c>
      <c r="F12" s="1431">
        <v>40689</v>
      </c>
      <c r="G12" s="1432" t="s">
        <v>1413</v>
      </c>
      <c r="H12" s="1433"/>
      <c r="I12" s="1433"/>
      <c r="J12" s="1434"/>
      <c r="K12" s="1433"/>
      <c r="L12" s="1433"/>
    </row>
    <row r="13" spans="1:12" ht="19.5" customHeight="1">
      <c r="A13" s="1430" t="s">
        <v>1414</v>
      </c>
      <c r="B13" s="1430"/>
      <c r="C13" s="1431">
        <f>SUM(D13:F13)</f>
        <v>77205</v>
      </c>
      <c r="D13" s="1431">
        <v>9686</v>
      </c>
      <c r="E13" s="1431">
        <v>29163</v>
      </c>
      <c r="F13" s="1431">
        <v>38356</v>
      </c>
      <c r="G13" s="1432" t="s">
        <v>1415</v>
      </c>
      <c r="H13" s="1433"/>
      <c r="I13" s="1433"/>
      <c r="J13" s="1434"/>
      <c r="K13" s="1433"/>
      <c r="L13" s="1433"/>
    </row>
    <row r="14" spans="1:12" s="1246" customFormat="1" ht="19.5" customHeight="1">
      <c r="A14" s="1430" t="s">
        <v>1416</v>
      </c>
      <c r="B14" s="1430"/>
      <c r="C14" s="1431">
        <f>SUM(D14:F14)</f>
        <v>180109</v>
      </c>
      <c r="D14" s="1431">
        <v>31004</v>
      </c>
      <c r="E14" s="1431">
        <v>67428</v>
      </c>
      <c r="F14" s="1431">
        <v>81677</v>
      </c>
      <c r="G14" s="1432" t="s">
        <v>1417</v>
      </c>
      <c r="H14" s="1433"/>
      <c r="I14" s="1433"/>
      <c r="J14" s="1434"/>
      <c r="K14" s="1433"/>
      <c r="L14" s="1433"/>
    </row>
    <row r="15" spans="1:12" s="1246" customFormat="1" ht="19.5" customHeight="1">
      <c r="A15" s="1435" t="s">
        <v>14</v>
      </c>
      <c r="B15" s="1436"/>
      <c r="C15" s="1437">
        <f>SUM(D15:F15)</f>
        <v>355752</v>
      </c>
      <c r="D15" s="1437">
        <f>SUM(D11:D14)</f>
        <v>40832</v>
      </c>
      <c r="E15" s="1437">
        <f t="shared" ref="E15:F15" si="0">SUM(E11:E14)</f>
        <v>116553</v>
      </c>
      <c r="F15" s="1437">
        <f t="shared" si="0"/>
        <v>198367</v>
      </c>
      <c r="G15" s="1438" t="s">
        <v>1418</v>
      </c>
      <c r="H15" s="1439"/>
      <c r="I15" s="1439"/>
      <c r="J15" s="1440"/>
      <c r="K15" s="1439"/>
      <c r="L15" s="1439"/>
    </row>
    <row r="16" spans="1:12" s="1246" customFormat="1" ht="19.5" customHeight="1">
      <c r="A16" s="1270"/>
      <c r="B16" s="1270"/>
      <c r="C16" s="1441"/>
      <c r="D16" s="1441"/>
      <c r="E16" s="1441"/>
      <c r="F16" s="1441"/>
      <c r="G16" s="1274"/>
      <c r="J16" s="1281"/>
    </row>
    <row r="17" spans="1:13" s="1246" customFormat="1" ht="19.5" customHeight="1">
      <c r="A17" s="1270"/>
      <c r="B17" s="1270"/>
      <c r="C17" s="1441"/>
      <c r="D17" s="1441"/>
      <c r="E17" s="1441"/>
      <c r="F17" s="1441"/>
      <c r="G17" s="1274"/>
      <c r="J17" s="1281"/>
    </row>
    <row r="18" spans="1:13" s="1254" customFormat="1" ht="17.25" customHeight="1">
      <c r="A18" s="1284" t="s">
        <v>2243</v>
      </c>
      <c r="B18" s="1265"/>
      <c r="C18" s="1442"/>
      <c r="D18" s="1442"/>
      <c r="E18" s="1261"/>
      <c r="F18" s="2639" t="s">
        <v>1419</v>
      </c>
      <c r="G18" s="2639"/>
      <c r="H18" s="1443" t="s">
        <v>1911</v>
      </c>
      <c r="I18" s="1443"/>
      <c r="J18" s="1443" t="s">
        <v>1912</v>
      </c>
      <c r="K18" s="1443"/>
      <c r="L18" s="1443" t="s">
        <v>1913</v>
      </c>
      <c r="M18" s="1443"/>
    </row>
    <row r="19" spans="1:13" s="1254" customFormat="1" ht="17.25" customHeight="1">
      <c r="A19" s="1284" t="s">
        <v>1420</v>
      </c>
      <c r="B19" s="1265"/>
      <c r="C19" s="1442"/>
      <c r="D19" s="1442"/>
      <c r="E19" s="2648" t="s">
        <v>1421</v>
      </c>
      <c r="F19" s="2648"/>
      <c r="G19" s="2648"/>
      <c r="H19" s="1444" t="s">
        <v>1914</v>
      </c>
      <c r="I19" s="1444" t="s">
        <v>1915</v>
      </c>
      <c r="J19" s="1444" t="s">
        <v>1914</v>
      </c>
      <c r="K19" s="1444" t="s">
        <v>1915</v>
      </c>
      <c r="L19" s="1444" t="s">
        <v>1914</v>
      </c>
      <c r="M19" s="1444" t="s">
        <v>1915</v>
      </c>
    </row>
    <row r="20" spans="1:13" s="1254" customFormat="1" ht="17.25" customHeight="1">
      <c r="A20" s="1260"/>
      <c r="B20" s="1265"/>
      <c r="C20" s="1265"/>
      <c r="D20" s="1265"/>
      <c r="E20" s="1265"/>
      <c r="F20" s="1265"/>
      <c r="G20" s="1285"/>
      <c r="H20" s="1433">
        <v>35798</v>
      </c>
      <c r="I20" s="1433">
        <v>4250</v>
      </c>
      <c r="J20" s="1433">
        <v>70589</v>
      </c>
      <c r="K20" s="1433">
        <v>10776</v>
      </c>
      <c r="L20" s="1433">
        <v>83737</v>
      </c>
      <c r="M20" s="1433">
        <v>30599</v>
      </c>
    </row>
    <row r="21" spans="1:13" s="1412" customFormat="1" ht="15" customHeight="1">
      <c r="A21" s="1445" t="s">
        <v>1422</v>
      </c>
      <c r="B21" s="1875" t="str">
        <f>LEFT(C21,4)+1&amp;"-"&amp;RIGHT(C21,4)+1</f>
        <v>2023-2024</v>
      </c>
      <c r="C21" s="1875" t="str">
        <f>LEFT(D21,4)+1&amp;"-"&amp;RIGHT(D21,4)+1</f>
        <v>2022-2023</v>
      </c>
      <c r="D21" s="1875" t="str">
        <f>LEFT(E21,4)+1&amp;"-"&amp;RIGHT(E21,4)+1</f>
        <v>2021-2022</v>
      </c>
      <c r="E21" s="1875" t="str">
        <f>LEFT(F21,4)+1&amp;"-"&amp;RIGHT(F21,4)+1</f>
        <v>2020-2021</v>
      </c>
      <c r="F21" s="1446" t="s">
        <v>1508</v>
      </c>
      <c r="G21" s="1286" t="s">
        <v>1423</v>
      </c>
      <c r="H21" s="1447">
        <v>35798</v>
      </c>
      <c r="I21" s="1447">
        <v>4250</v>
      </c>
      <c r="J21" s="1447">
        <v>70589</v>
      </c>
      <c r="K21" s="1447">
        <v>10776</v>
      </c>
      <c r="L21" s="1447">
        <v>83737</v>
      </c>
      <c r="M21" s="1447">
        <v>30599</v>
      </c>
    </row>
    <row r="22" spans="1:13" s="1412" customFormat="1" ht="7.5" customHeight="1">
      <c r="A22" s="1448"/>
      <c r="B22" s="1449"/>
      <c r="C22" s="1449"/>
      <c r="D22" s="1449"/>
      <c r="E22" s="1450"/>
      <c r="F22" s="1451"/>
      <c r="G22" s="1452"/>
      <c r="H22" s="1439">
        <v>35798</v>
      </c>
      <c r="I22" s="1439">
        <v>4250</v>
      </c>
      <c r="J22" s="1439">
        <v>70589</v>
      </c>
      <c r="K22" s="1439">
        <v>10776</v>
      </c>
      <c r="L22" s="1439">
        <v>83737</v>
      </c>
      <c r="M22" s="1439">
        <v>30599</v>
      </c>
    </row>
    <row r="23" spans="1:13" s="1453" customFormat="1" ht="16.149999999999999" customHeight="1">
      <c r="A23" s="2434" t="s">
        <v>1424</v>
      </c>
      <c r="B23" s="2435"/>
      <c r="C23" s="2435"/>
      <c r="D23" s="2435"/>
      <c r="E23" s="2436"/>
      <c r="F23" s="2436"/>
      <c r="G23" s="2437" t="s">
        <v>752</v>
      </c>
      <c r="J23" s="1454"/>
      <c r="K23" s="1455"/>
    </row>
    <row r="24" spans="1:13" s="1453" customFormat="1" ht="12.95" customHeight="1">
      <c r="A24" s="2434" t="s">
        <v>1425</v>
      </c>
      <c r="B24" s="2438">
        <v>17564</v>
      </c>
      <c r="C24" s="2438">
        <v>25232</v>
      </c>
      <c r="D24" s="2438">
        <v>26517</v>
      </c>
      <c r="E24" s="2438">
        <v>24297</v>
      </c>
      <c r="F24" s="2438">
        <v>30013</v>
      </c>
      <c r="G24" s="2437" t="s">
        <v>1426</v>
      </c>
      <c r="J24" s="1454"/>
      <c r="K24" s="1455"/>
    </row>
    <row r="25" spans="1:13" s="1453" customFormat="1" ht="12.95" customHeight="1">
      <c r="A25" s="2439" t="s">
        <v>216</v>
      </c>
      <c r="B25" s="2440">
        <v>4967</v>
      </c>
      <c r="C25" s="2440">
        <v>3050</v>
      </c>
      <c r="D25" s="2440">
        <v>3320</v>
      </c>
      <c r="E25" s="2440">
        <v>3366</v>
      </c>
      <c r="F25" s="2440">
        <v>3774</v>
      </c>
      <c r="G25" s="2441" t="s">
        <v>1916</v>
      </c>
      <c r="J25" s="1454"/>
      <c r="K25" s="1455"/>
    </row>
    <row r="26" spans="1:13" s="1458" customFormat="1" ht="12.95" customHeight="1">
      <c r="A26" s="2439" t="s">
        <v>1427</v>
      </c>
      <c r="B26" s="2438">
        <v>16910</v>
      </c>
      <c r="C26" s="2438">
        <v>17775</v>
      </c>
      <c r="D26" s="2438">
        <v>15644</v>
      </c>
      <c r="E26" s="2438">
        <v>18147</v>
      </c>
      <c r="F26" s="2438">
        <v>22421</v>
      </c>
      <c r="G26" s="2442" t="s">
        <v>1428</v>
      </c>
      <c r="J26" s="1454"/>
      <c r="K26" s="1455"/>
    </row>
    <row r="27" spans="1:13" s="1453" customFormat="1" ht="12.95" customHeight="1">
      <c r="A27" s="2439" t="s">
        <v>216</v>
      </c>
      <c r="B27" s="2440">
        <v>5655</v>
      </c>
      <c r="C27" s="2440">
        <v>2022</v>
      </c>
      <c r="D27" s="2440">
        <v>2145</v>
      </c>
      <c r="E27" s="2440">
        <v>2081</v>
      </c>
      <c r="F27" s="2440">
        <v>2659</v>
      </c>
      <c r="G27" s="2443" t="s">
        <v>1916</v>
      </c>
      <c r="J27" s="1440"/>
      <c r="K27" s="1439"/>
    </row>
    <row r="28" spans="1:13" s="1453" customFormat="1" ht="12.95" customHeight="1">
      <c r="A28" s="2444"/>
      <c r="B28" s="2444"/>
      <c r="C28" s="2435"/>
      <c r="D28" s="2435"/>
      <c r="E28" s="2435"/>
      <c r="F28" s="1459"/>
      <c r="G28" s="2435"/>
    </row>
    <row r="29" spans="1:13" s="1458" customFormat="1" ht="15.6" customHeight="1">
      <c r="A29" s="2434" t="s">
        <v>1429</v>
      </c>
      <c r="B29" s="2445"/>
      <c r="C29" s="2446"/>
      <c r="D29" s="2446"/>
      <c r="E29" s="2446"/>
      <c r="F29" s="2447"/>
      <c r="G29" s="2437" t="s">
        <v>1430</v>
      </c>
      <c r="J29" s="1460"/>
    </row>
    <row r="30" spans="1:13" s="1453" customFormat="1" ht="12.95" customHeight="1">
      <c r="A30" s="2434" t="s">
        <v>1425</v>
      </c>
      <c r="B30" s="2438">
        <v>43100</v>
      </c>
      <c r="C30" s="2438">
        <v>55940</v>
      </c>
      <c r="D30" s="2438">
        <v>44168</v>
      </c>
      <c r="E30" s="2438">
        <v>46350</v>
      </c>
      <c r="F30" s="2438">
        <v>60167</v>
      </c>
      <c r="G30" s="2437" t="s">
        <v>1426</v>
      </c>
    </row>
    <row r="31" spans="1:13" s="1453" customFormat="1" ht="12.95" customHeight="1">
      <c r="A31" s="2439" t="s">
        <v>216</v>
      </c>
      <c r="B31" s="2440">
        <v>14016</v>
      </c>
      <c r="C31" s="2440">
        <v>9737</v>
      </c>
      <c r="D31" s="2440">
        <v>7610</v>
      </c>
      <c r="E31" s="2440">
        <v>7379</v>
      </c>
      <c r="F31" s="2440">
        <v>10351</v>
      </c>
      <c r="G31" s="2446" t="s">
        <v>1916</v>
      </c>
      <c r="H31" s="1460"/>
      <c r="I31" s="1283"/>
      <c r="J31" s="1461"/>
      <c r="K31" s="1461"/>
    </row>
    <row r="32" spans="1:13" s="1460" customFormat="1" ht="12.95" customHeight="1">
      <c r="A32" s="2445" t="s">
        <v>1427</v>
      </c>
      <c r="B32" s="2438">
        <v>20188</v>
      </c>
      <c r="C32" s="2438">
        <v>10258</v>
      </c>
      <c r="D32" s="2438">
        <v>25719</v>
      </c>
      <c r="E32" s="2438">
        <v>29923</v>
      </c>
      <c r="F32" s="2438">
        <v>33088</v>
      </c>
      <c r="G32" s="2437" t="s">
        <v>1428</v>
      </c>
    </row>
    <row r="33" spans="1:7" s="1460" customFormat="1" ht="12.95" customHeight="1">
      <c r="A33" s="2439" t="s">
        <v>216</v>
      </c>
      <c r="B33" s="2440">
        <v>8161</v>
      </c>
      <c r="C33" s="2440">
        <v>1768</v>
      </c>
      <c r="D33" s="2440">
        <v>4588</v>
      </c>
      <c r="E33" s="2440">
        <v>5759</v>
      </c>
      <c r="F33" s="2440">
        <v>6175</v>
      </c>
      <c r="G33" s="2441" t="s">
        <v>1916</v>
      </c>
    </row>
    <row r="34" spans="1:7" s="1460" customFormat="1" ht="12.95" customHeight="1">
      <c r="A34" s="2448"/>
      <c r="B34" s="2448"/>
      <c r="C34" s="2446"/>
      <c r="D34" s="2446"/>
      <c r="E34" s="2446"/>
      <c r="F34" s="1462"/>
      <c r="G34" s="2446"/>
    </row>
    <row r="35" spans="1:7" s="1460" customFormat="1" ht="16.899999999999999" customHeight="1">
      <c r="A35" s="2434" t="s">
        <v>1431</v>
      </c>
      <c r="B35" s="2445"/>
      <c r="C35" s="2446"/>
      <c r="D35" s="2446"/>
      <c r="E35" s="2446"/>
      <c r="F35" s="1462"/>
      <c r="G35" s="2437" t="s">
        <v>1432</v>
      </c>
    </row>
    <row r="36" spans="1:7" s="1460" customFormat="1" ht="12.95" customHeight="1">
      <c r="A36" s="2434" t="s">
        <v>1425</v>
      </c>
      <c r="B36" s="2438">
        <v>57285</v>
      </c>
      <c r="C36" s="2438">
        <v>55404</v>
      </c>
      <c r="D36" s="2438">
        <v>57378</v>
      </c>
      <c r="E36" s="2438">
        <v>62159</v>
      </c>
      <c r="F36" s="2438">
        <v>70262</v>
      </c>
      <c r="G36" s="2437" t="s">
        <v>1426</v>
      </c>
    </row>
    <row r="37" spans="1:7" s="1460" customFormat="1" ht="12.95" customHeight="1">
      <c r="A37" s="2439" t="s">
        <v>216</v>
      </c>
      <c r="B37" s="2440">
        <v>29913</v>
      </c>
      <c r="C37" s="2440">
        <v>20859</v>
      </c>
      <c r="D37" s="2440">
        <v>20563</v>
      </c>
      <c r="E37" s="2440">
        <v>22261</v>
      </c>
      <c r="F37" s="2440">
        <v>26594</v>
      </c>
      <c r="G37" s="2441" t="s">
        <v>1916</v>
      </c>
    </row>
    <row r="38" spans="1:7" s="1460" customFormat="1" ht="12.95" customHeight="1">
      <c r="A38" s="2445" t="s">
        <v>1427</v>
      </c>
      <c r="B38" s="2438">
        <v>13456</v>
      </c>
      <c r="C38" s="2438">
        <v>18090</v>
      </c>
      <c r="D38" s="2438">
        <v>30160</v>
      </c>
      <c r="E38" s="2438">
        <v>23149</v>
      </c>
      <c r="F38" s="2438">
        <v>30080</v>
      </c>
      <c r="G38" s="2437" t="s">
        <v>1428</v>
      </c>
    </row>
    <row r="39" spans="1:7" s="1460" customFormat="1" ht="12.95" customHeight="1">
      <c r="A39" s="2439" t="s">
        <v>216</v>
      </c>
      <c r="B39" s="2440">
        <v>3573</v>
      </c>
      <c r="C39" s="2440">
        <v>6449</v>
      </c>
      <c r="D39" s="2440">
        <v>11181</v>
      </c>
      <c r="E39" s="2440">
        <v>9529</v>
      </c>
      <c r="F39" s="2440">
        <v>11052</v>
      </c>
      <c r="G39" s="2441" t="s">
        <v>1916</v>
      </c>
    </row>
    <row r="40" spans="1:7" s="1463" customFormat="1" ht="12.95" customHeight="1">
      <c r="A40" s="2446"/>
      <c r="B40" s="2446"/>
      <c r="C40" s="2446"/>
      <c r="D40" s="2446"/>
      <c r="E40" s="2446"/>
      <c r="F40" s="1462"/>
      <c r="G40" s="2446"/>
    </row>
    <row r="41" spans="1:7" s="1460" customFormat="1" ht="15">
      <c r="A41" s="2434" t="s">
        <v>1433</v>
      </c>
      <c r="B41" s="2445"/>
      <c r="C41" s="2446"/>
      <c r="D41" s="2446"/>
      <c r="E41" s="2446"/>
      <c r="F41" s="1462"/>
      <c r="G41" s="2437" t="s">
        <v>1434</v>
      </c>
    </row>
    <row r="42" spans="1:7" s="1460" customFormat="1" ht="14.25">
      <c r="A42" s="2434" t="s">
        <v>1425</v>
      </c>
      <c r="B42" s="2438">
        <v>124016</v>
      </c>
      <c r="C42" s="2438">
        <v>120643</v>
      </c>
      <c r="D42" s="2438">
        <v>120063</v>
      </c>
      <c r="E42" s="2438">
        <v>113595</v>
      </c>
      <c r="F42" s="2438">
        <v>114636</v>
      </c>
      <c r="G42" s="2437" t="s">
        <v>1426</v>
      </c>
    </row>
    <row r="43" spans="1:7" s="1460" customFormat="1" ht="12.95" customHeight="1">
      <c r="A43" s="2439" t="s">
        <v>216</v>
      </c>
      <c r="B43" s="2440">
        <v>69098</v>
      </c>
      <c r="C43" s="2440">
        <v>53750</v>
      </c>
      <c r="D43" s="2440">
        <v>54418</v>
      </c>
      <c r="E43" s="2440">
        <v>52785</v>
      </c>
      <c r="F43" s="2440">
        <v>53836</v>
      </c>
      <c r="G43" s="2441" t="s">
        <v>1916</v>
      </c>
    </row>
    <row r="44" spans="1:7" s="1460" customFormat="1" ht="12.95" customHeight="1">
      <c r="A44" s="2445" t="s">
        <v>1427</v>
      </c>
      <c r="B44" s="2438">
        <v>27672</v>
      </c>
      <c r="C44" s="2438">
        <v>34403</v>
      </c>
      <c r="D44" s="2438">
        <v>49900</v>
      </c>
      <c r="E44" s="2438">
        <v>40223</v>
      </c>
      <c r="F44" s="2438">
        <v>40971</v>
      </c>
      <c r="G44" s="2437" t="s">
        <v>1428</v>
      </c>
    </row>
    <row r="45" spans="1:7" s="1453" customFormat="1" ht="12.95" customHeight="1">
      <c r="A45" s="2439" t="s">
        <v>216</v>
      </c>
      <c r="B45" s="2440">
        <v>10008</v>
      </c>
      <c r="C45" s="2440">
        <v>17003</v>
      </c>
      <c r="D45" s="2440">
        <v>24381</v>
      </c>
      <c r="E45" s="2440">
        <v>27636</v>
      </c>
      <c r="F45" s="2440">
        <v>25264</v>
      </c>
      <c r="G45" s="2441" t="s">
        <v>1916</v>
      </c>
    </row>
    <row r="46" spans="1:7" s="1453" customFormat="1" ht="12.95" customHeight="1">
      <c r="A46" s="2439"/>
      <c r="B46" s="2449"/>
      <c r="C46" s="2440"/>
      <c r="D46" s="2440"/>
      <c r="E46" s="2440"/>
      <c r="F46" s="2440"/>
      <c r="G46" s="2441"/>
    </row>
    <row r="47" spans="1:7" s="1453" customFormat="1" ht="12.95" customHeight="1">
      <c r="A47" s="2434" t="s">
        <v>1435</v>
      </c>
      <c r="B47" s="2445"/>
      <c r="C47" s="2435"/>
      <c r="D47" s="2435"/>
      <c r="E47" s="2435"/>
      <c r="F47" s="2435"/>
      <c r="G47" s="2437" t="s">
        <v>1436</v>
      </c>
    </row>
    <row r="48" spans="1:7" s="1460" customFormat="1" ht="12.95" customHeight="1">
      <c r="A48" s="2434" t="s">
        <v>1425</v>
      </c>
      <c r="B48" s="2438">
        <f t="shared" ref="B48:D49" si="1">B42+B36+B30+B24</f>
        <v>241965</v>
      </c>
      <c r="C48" s="2438">
        <f t="shared" si="1"/>
        <v>257219</v>
      </c>
      <c r="D48" s="2438">
        <f t="shared" si="1"/>
        <v>248126</v>
      </c>
      <c r="E48" s="2438">
        <v>246401</v>
      </c>
      <c r="F48" s="2438">
        <f>F42+F36+F30+F24</f>
        <v>275078</v>
      </c>
      <c r="G48" s="2437" t="s">
        <v>1426</v>
      </c>
    </row>
    <row r="49" spans="1:7" s="1460" customFormat="1" ht="12.95" customHeight="1">
      <c r="A49" s="2439" t="s">
        <v>216</v>
      </c>
      <c r="B49" s="2440">
        <f t="shared" si="1"/>
        <v>117994</v>
      </c>
      <c r="C49" s="2440">
        <f t="shared" si="1"/>
        <v>87396</v>
      </c>
      <c r="D49" s="2440">
        <f t="shared" si="1"/>
        <v>85911</v>
      </c>
      <c r="E49" s="2440">
        <v>85791</v>
      </c>
      <c r="F49" s="2440">
        <f>F43+F37+F31+F25</f>
        <v>94555</v>
      </c>
      <c r="G49" s="2441" t="s">
        <v>1916</v>
      </c>
    </row>
    <row r="50" spans="1:7" s="1453" customFormat="1" ht="12.95" customHeight="1">
      <c r="A50" s="2445" t="s">
        <v>1427</v>
      </c>
      <c r="B50" s="2438">
        <f>SUM(B26+B32+B38+B44)</f>
        <v>78226</v>
      </c>
      <c r="C50" s="2438">
        <f>SUM(C26+C32+C38+C44)</f>
        <v>80526</v>
      </c>
      <c r="D50" s="2438">
        <f>SUM(D26+D32+D38+D44)</f>
        <v>121423</v>
      </c>
      <c r="E50" s="2438">
        <f>SUM(E26+E32+E38+E44)</f>
        <v>111442</v>
      </c>
      <c r="F50" s="2438">
        <f>F44+F38+F32+F26</f>
        <v>126560</v>
      </c>
      <c r="G50" s="2450" t="s">
        <v>1428</v>
      </c>
    </row>
    <row r="51" spans="1:7" s="1460" customFormat="1" ht="12.95" customHeight="1">
      <c r="A51" s="2439" t="s">
        <v>216</v>
      </c>
      <c r="B51" s="2440">
        <f>B27+B33+B39+B45</f>
        <v>27397</v>
      </c>
      <c r="C51" s="2440">
        <f>C27+C33+C39+C45</f>
        <v>27242</v>
      </c>
      <c r="D51" s="2440">
        <f>D27+D33+D39+D45</f>
        <v>42295</v>
      </c>
      <c r="E51" s="2440">
        <f>E27+E33+E39+E45</f>
        <v>45005</v>
      </c>
      <c r="F51" s="2440">
        <f>F45+F39+F33+F27</f>
        <v>45150</v>
      </c>
      <c r="G51" s="2441" t="s">
        <v>1916</v>
      </c>
    </row>
    <row r="52" spans="1:7" s="1460" customFormat="1" ht="12.95" customHeight="1">
      <c r="A52" s="1458"/>
      <c r="B52" s="1458"/>
      <c r="C52" s="1458"/>
      <c r="D52" s="1458"/>
      <c r="E52" s="1458"/>
      <c r="F52" s="1464"/>
      <c r="G52" s="1458"/>
    </row>
    <row r="53" spans="1:7" s="1460" customFormat="1" ht="12.95" customHeight="1">
      <c r="A53" s="1465"/>
      <c r="B53" s="1466"/>
      <c r="C53" s="1467"/>
      <c r="D53" s="1467"/>
      <c r="E53" s="1467"/>
      <c r="F53" s="1467"/>
      <c r="G53" s="1468"/>
    </row>
    <row r="54" spans="1:7" s="1460" customFormat="1">
      <c r="A54" s="1467"/>
      <c r="B54" s="1467"/>
      <c r="C54" s="1467"/>
      <c r="D54" s="1467"/>
      <c r="E54" s="1467"/>
      <c r="F54" s="1467"/>
      <c r="G54" s="1467"/>
    </row>
    <row r="55" spans="1:7" s="1460" customFormat="1">
      <c r="A55" s="1467"/>
      <c r="B55" s="1467"/>
      <c r="C55" s="1467"/>
      <c r="D55" s="1467"/>
      <c r="E55" s="1467"/>
      <c r="F55" s="1467"/>
      <c r="G55" s="1467"/>
    </row>
    <row r="56" spans="1:7" s="1460" customFormat="1">
      <c r="A56" s="1467"/>
      <c r="B56" s="1467"/>
      <c r="C56" s="1467"/>
      <c r="D56" s="1467"/>
      <c r="E56" s="1467"/>
      <c r="F56" s="1467"/>
      <c r="G56" s="1467"/>
    </row>
    <row r="57" spans="1:7" s="1460" customFormat="1">
      <c r="A57" s="1467"/>
      <c r="B57" s="1467"/>
      <c r="C57" s="1467"/>
      <c r="D57" s="1467"/>
      <c r="E57" s="1467"/>
      <c r="F57" s="1467"/>
      <c r="G57" s="1467"/>
    </row>
    <row r="58" spans="1:7" s="1460" customFormat="1">
      <c r="A58" s="1467"/>
      <c r="B58" s="1467"/>
      <c r="C58" s="1467"/>
      <c r="D58" s="1467"/>
      <c r="E58" s="1467"/>
      <c r="F58" s="1467"/>
      <c r="G58" s="1467"/>
    </row>
    <row r="59" spans="1:7" s="1460" customFormat="1">
      <c r="A59" s="1467"/>
      <c r="B59" s="1467"/>
      <c r="C59" s="1467"/>
      <c r="D59" s="1467"/>
      <c r="E59" s="1467"/>
      <c r="F59" s="1467"/>
      <c r="G59" s="1467"/>
    </row>
    <row r="60" spans="1:7" s="1460" customFormat="1" ht="12.75" customHeight="1">
      <c r="A60" s="1467"/>
      <c r="B60" s="1467"/>
      <c r="C60" s="1467"/>
      <c r="D60" s="1467"/>
      <c r="E60" s="1467"/>
      <c r="F60" s="1467"/>
      <c r="G60" s="1467"/>
    </row>
    <row r="61" spans="1:7" s="1460" customFormat="1" ht="12.75" customHeight="1">
      <c r="A61" s="1469" t="s">
        <v>1907</v>
      </c>
      <c r="B61" s="1469"/>
      <c r="C61" s="1469"/>
      <c r="D61" s="1467"/>
      <c r="E61" s="1467"/>
      <c r="F61" s="1467"/>
      <c r="G61" s="1420" t="s">
        <v>1908</v>
      </c>
    </row>
    <row r="62" spans="1:7" ht="12.75" customHeight="1">
      <c r="A62" s="1277" t="s">
        <v>1437</v>
      </c>
      <c r="G62" s="1421" t="s">
        <v>1438</v>
      </c>
    </row>
    <row r="63" spans="1:7" ht="12.75" customHeight="1"/>
    <row r="64" spans="1:7" ht="12.75" customHeight="1"/>
    <row r="65" ht="12.75" customHeight="1"/>
  </sheetData>
  <mergeCells count="5">
    <mergeCell ref="F3:G3"/>
    <mergeCell ref="F4:G4"/>
    <mergeCell ref="E5:G5"/>
    <mergeCell ref="F18:G18"/>
    <mergeCell ref="E19:G19"/>
  </mergeCells>
  <pageMargins left="0.78740157480314965" right="0.78740157480314965" top="1.1811023622047245" bottom="0.98425196850393704" header="0.51181102362204722" footer="0.51181102362204722"/>
  <pageSetup paperSize="9" scale="75" orientation="portrait" r:id="rId1"/>
  <headerFooter alignWithMargins="0"/>
</worksheet>
</file>

<file path=xl/worksheets/sheet55.xml><?xml version="1.0" encoding="utf-8"?>
<worksheet xmlns="http://schemas.openxmlformats.org/spreadsheetml/2006/main" xmlns:r="http://schemas.openxmlformats.org/officeDocument/2006/relationships">
  <sheetPr syncVertical="1" syncRef="A1">
    <tabColor theme="5" tint="0.39997558519241921"/>
  </sheetPr>
  <dimension ref="A1:J52"/>
  <sheetViews>
    <sheetView showGridLines="0" view="pageLayout" zoomScale="80" zoomScalePageLayoutView="80" workbookViewId="0">
      <selection activeCell="G29" sqref="G29"/>
    </sheetView>
  </sheetViews>
  <sheetFormatPr baseColWidth="10" defaultColWidth="11" defaultRowHeight="12.75"/>
  <cols>
    <col min="1" max="1" width="26.42578125" style="1843" customWidth="1"/>
    <col min="2" max="2" width="8.140625" style="1843" customWidth="1"/>
    <col min="3" max="3" width="7.28515625" style="1843" customWidth="1"/>
    <col min="4" max="4" width="7.85546875" style="1843" customWidth="1"/>
    <col min="5" max="5" width="7.140625" style="1843" customWidth="1"/>
    <col min="6" max="6" width="7.7109375" style="1843" customWidth="1"/>
    <col min="7" max="7" width="9.28515625" style="1843" customWidth="1"/>
    <col min="8" max="8" width="8.7109375" style="1843" customWidth="1"/>
    <col min="9" max="9" width="7.85546875" style="1843" customWidth="1"/>
    <col min="10" max="10" width="22.140625" style="1882" customWidth="1"/>
    <col min="11" max="16384" width="11" style="1882"/>
  </cols>
  <sheetData>
    <row r="1" spans="1:10" s="1879" customFormat="1" ht="24.75" customHeight="1">
      <c r="A1" s="1876" t="s">
        <v>1388</v>
      </c>
      <c r="B1" s="1877"/>
      <c r="C1" s="1877"/>
      <c r="D1" s="1877"/>
      <c r="E1" s="1877"/>
      <c r="F1" s="1877"/>
      <c r="G1" s="1877"/>
      <c r="H1" s="1877"/>
      <c r="I1" s="1877"/>
      <c r="J1" s="1878" t="s">
        <v>1389</v>
      </c>
    </row>
    <row r="2" spans="1:10" ht="19.5" customHeight="1">
      <c r="A2" s="1880" t="s">
        <v>259</v>
      </c>
      <c r="J2" s="1881"/>
    </row>
    <row r="3" spans="1:10" s="1884" customFormat="1" ht="19.5" customHeight="1">
      <c r="A3" s="1839" t="s">
        <v>1439</v>
      </c>
      <c r="B3" s="1883"/>
      <c r="C3" s="1883"/>
      <c r="D3" s="1883"/>
      <c r="E3" s="1883"/>
      <c r="F3" s="1883"/>
      <c r="G3" s="2649" t="s">
        <v>1440</v>
      </c>
      <c r="H3" s="2650"/>
      <c r="I3" s="2650"/>
      <c r="J3" s="2650"/>
    </row>
    <row r="4" spans="1:10" s="1884" customFormat="1" ht="19.5" customHeight="1">
      <c r="A4" s="1839" t="s">
        <v>1441</v>
      </c>
      <c r="B4" s="1883"/>
      <c r="C4" s="1883"/>
      <c r="D4" s="1883"/>
      <c r="E4" s="1883"/>
      <c r="F4" s="2651" t="s">
        <v>1442</v>
      </c>
      <c r="G4" s="2651"/>
      <c r="H4" s="2651"/>
      <c r="I4" s="2651"/>
      <c r="J4" s="2651"/>
    </row>
    <row r="5" spans="1:10" s="1884" customFormat="1" ht="16.5" customHeight="1">
      <c r="A5" s="1839"/>
      <c r="B5" s="1883"/>
      <c r="C5" s="1883"/>
      <c r="D5" s="1883"/>
      <c r="E5" s="1883"/>
      <c r="F5" s="1883"/>
      <c r="G5" s="1883"/>
      <c r="H5" s="1883"/>
      <c r="I5" s="1883"/>
      <c r="J5" s="1850" t="s">
        <v>1919</v>
      </c>
    </row>
    <row r="6" spans="1:10" s="1884" customFormat="1" ht="16.5" customHeight="1">
      <c r="A6" s="1839"/>
      <c r="B6" s="1883"/>
      <c r="C6" s="1883"/>
      <c r="D6" s="1883"/>
      <c r="E6" s="1883"/>
      <c r="F6" s="1883"/>
      <c r="G6" s="1883"/>
      <c r="H6" s="1883"/>
      <c r="I6" s="1883"/>
      <c r="J6" s="1885"/>
    </row>
    <row r="7" spans="1:10" s="1884" customFormat="1" ht="16.5" customHeight="1">
      <c r="A7" s="1759" t="s">
        <v>2357</v>
      </c>
      <c r="J7" s="1658" t="s">
        <v>2356</v>
      </c>
    </row>
    <row r="8" spans="1:10" s="1887" customFormat="1" ht="13.5" customHeight="1">
      <c r="A8" s="1886"/>
      <c r="B8" s="1884"/>
      <c r="C8" s="1884"/>
      <c r="D8" s="1884"/>
      <c r="E8" s="1884"/>
      <c r="F8" s="1884"/>
      <c r="G8" s="1884"/>
      <c r="H8" s="1884"/>
      <c r="I8" s="1884"/>
      <c r="J8" s="11"/>
    </row>
    <row r="9" spans="1:10" s="1887" customFormat="1" ht="13.5" customHeight="1">
      <c r="A9" s="1886"/>
      <c r="B9" s="1841"/>
      <c r="C9" s="1888" t="s">
        <v>1443</v>
      </c>
      <c r="D9" s="1841"/>
      <c r="E9" s="1888" t="s">
        <v>1444</v>
      </c>
      <c r="F9" s="1841"/>
      <c r="G9" s="1888" t="s">
        <v>1445</v>
      </c>
      <c r="H9" s="2652" t="s">
        <v>1446</v>
      </c>
      <c r="I9" s="2653"/>
      <c r="J9" s="11"/>
    </row>
    <row r="10" spans="1:10" s="1887" customFormat="1" ht="13.5" customHeight="1">
      <c r="A10" s="1840"/>
      <c r="B10" s="1842" t="s">
        <v>1724</v>
      </c>
      <c r="C10" s="1889"/>
      <c r="D10" s="1889" t="s">
        <v>1447</v>
      </c>
      <c r="E10" s="1889"/>
      <c r="F10" s="1889" t="s">
        <v>1448</v>
      </c>
      <c r="G10" s="1889"/>
      <c r="H10" s="2654" t="s">
        <v>1449</v>
      </c>
      <c r="I10" s="2654"/>
    </row>
    <row r="11" spans="1:10" s="1887" customFormat="1" ht="13.5" customHeight="1">
      <c r="A11" s="1840"/>
      <c r="B11" s="1844" t="s">
        <v>15</v>
      </c>
      <c r="C11" s="1844" t="s">
        <v>1450</v>
      </c>
      <c r="D11" s="1844" t="s">
        <v>15</v>
      </c>
      <c r="E11" s="1844" t="s">
        <v>1450</v>
      </c>
      <c r="F11" s="1844" t="s">
        <v>15</v>
      </c>
      <c r="G11" s="1844" t="s">
        <v>1450</v>
      </c>
      <c r="H11" s="1844" t="s">
        <v>15</v>
      </c>
      <c r="I11" s="1844" t="s">
        <v>1450</v>
      </c>
      <c r="J11" s="1841"/>
    </row>
    <row r="12" spans="1:10" s="1887" customFormat="1" ht="13.15" customHeight="1">
      <c r="B12" s="1844" t="s">
        <v>1407</v>
      </c>
      <c r="C12" s="1844" t="s">
        <v>1451</v>
      </c>
      <c r="D12" s="1844" t="s">
        <v>1407</v>
      </c>
      <c r="E12" s="1844" t="s">
        <v>1451</v>
      </c>
      <c r="F12" s="1844" t="s">
        <v>1407</v>
      </c>
      <c r="G12" s="1844" t="s">
        <v>1451</v>
      </c>
      <c r="H12" s="1844" t="s">
        <v>1407</v>
      </c>
      <c r="I12" s="1844" t="s">
        <v>1451</v>
      </c>
      <c r="J12" s="1890"/>
    </row>
    <row r="13" spans="1:10" s="1891" customFormat="1" ht="21.75" customHeight="1">
      <c r="A13" s="1887"/>
      <c r="B13" s="1844"/>
      <c r="C13" s="1844"/>
      <c r="D13" s="1844"/>
      <c r="E13" s="1844"/>
      <c r="F13" s="1844"/>
      <c r="G13" s="1844"/>
      <c r="H13" s="1844"/>
      <c r="I13" s="1844"/>
      <c r="J13" s="1890"/>
    </row>
    <row r="14" spans="1:10" s="1891" customFormat="1" ht="27" customHeight="1">
      <c r="A14" s="1351" t="s">
        <v>2473</v>
      </c>
      <c r="B14" s="1370">
        <v>11264</v>
      </c>
      <c r="C14" s="1370">
        <v>3628</v>
      </c>
      <c r="D14" s="1370">
        <v>5661</v>
      </c>
      <c r="E14" s="1370">
        <v>1385</v>
      </c>
      <c r="F14" s="1370">
        <v>5120</v>
      </c>
      <c r="G14" s="1370">
        <v>1415</v>
      </c>
      <c r="H14" s="1370">
        <v>3067</v>
      </c>
      <c r="I14" s="1370">
        <v>1676</v>
      </c>
      <c r="J14" s="1892" t="s">
        <v>698</v>
      </c>
    </row>
    <row r="15" spans="1:10" s="1891" customFormat="1" ht="27" customHeight="1">
      <c r="A15" s="1351" t="s">
        <v>2474</v>
      </c>
      <c r="B15" s="1370">
        <v>5489</v>
      </c>
      <c r="C15" s="1370">
        <v>1515</v>
      </c>
      <c r="D15" s="1370">
        <v>2233</v>
      </c>
      <c r="E15" s="1370">
        <v>346</v>
      </c>
      <c r="F15" s="1370">
        <v>2430</v>
      </c>
      <c r="G15" s="1370">
        <v>711</v>
      </c>
      <c r="H15" s="1370">
        <v>1514</v>
      </c>
      <c r="I15" s="1370">
        <v>504</v>
      </c>
      <c r="J15" s="1907" t="s">
        <v>2475</v>
      </c>
    </row>
    <row r="16" spans="1:10" s="1891" customFormat="1" ht="27" customHeight="1">
      <c r="A16" s="1351" t="s">
        <v>2476</v>
      </c>
      <c r="B16" s="1370">
        <v>819</v>
      </c>
      <c r="C16" s="1370">
        <v>87</v>
      </c>
      <c r="D16" s="1370">
        <v>392</v>
      </c>
      <c r="E16" s="1370">
        <v>14</v>
      </c>
      <c r="F16" s="1370">
        <v>250</v>
      </c>
      <c r="G16" s="1370">
        <v>60</v>
      </c>
      <c r="H16" s="1370">
        <v>35</v>
      </c>
      <c r="I16" s="1370">
        <v>17</v>
      </c>
      <c r="J16" s="1892" t="s">
        <v>203</v>
      </c>
    </row>
    <row r="17" spans="1:10" s="1891" customFormat="1" ht="27" customHeight="1">
      <c r="A17" s="1351" t="s">
        <v>2477</v>
      </c>
      <c r="B17" s="1370">
        <v>18854</v>
      </c>
      <c r="C17" s="1370">
        <v>6083</v>
      </c>
      <c r="D17" s="1370">
        <v>8054</v>
      </c>
      <c r="E17" s="1370">
        <v>1858</v>
      </c>
      <c r="F17" s="1370">
        <v>7637</v>
      </c>
      <c r="G17" s="1370">
        <v>2487</v>
      </c>
      <c r="H17" s="1370">
        <v>4651</v>
      </c>
      <c r="I17" s="1370">
        <v>2328</v>
      </c>
      <c r="J17" s="1892" t="s">
        <v>2478</v>
      </c>
    </row>
    <row r="18" spans="1:10" s="1891" customFormat="1" ht="27" customHeight="1">
      <c r="A18" s="1351" t="s">
        <v>2479</v>
      </c>
      <c r="B18" s="1370">
        <v>44524</v>
      </c>
      <c r="C18" s="1370">
        <v>10762</v>
      </c>
      <c r="D18" s="1370">
        <v>19618</v>
      </c>
      <c r="E18" s="1370">
        <v>5665</v>
      </c>
      <c r="F18" s="1370">
        <v>11373</v>
      </c>
      <c r="G18" s="1370">
        <v>2704</v>
      </c>
      <c r="H18" s="1370">
        <v>5348</v>
      </c>
      <c r="I18" s="1370">
        <v>2479</v>
      </c>
      <c r="J18" s="1892" t="s">
        <v>121</v>
      </c>
    </row>
    <row r="19" spans="1:10" s="1891" customFormat="1" ht="27" customHeight="1">
      <c r="A19" s="1351" t="s">
        <v>183</v>
      </c>
      <c r="B19" s="1370">
        <v>1536</v>
      </c>
      <c r="C19" s="1370"/>
      <c r="D19" s="1370">
        <v>1357</v>
      </c>
      <c r="E19" s="1370">
        <v>20</v>
      </c>
      <c r="F19" s="1370">
        <v>1108</v>
      </c>
      <c r="G19" s="1370">
        <v>121</v>
      </c>
      <c r="H19" s="1370">
        <v>736</v>
      </c>
      <c r="I19" s="1370">
        <v>413</v>
      </c>
      <c r="J19" s="1892" t="s">
        <v>1455</v>
      </c>
    </row>
    <row r="20" spans="1:10" s="1891" customFormat="1" ht="27" customHeight="1">
      <c r="A20" s="1351" t="s">
        <v>2480</v>
      </c>
      <c r="B20" s="1370">
        <v>3855</v>
      </c>
      <c r="C20" s="1370">
        <v>387</v>
      </c>
      <c r="D20" s="1370">
        <v>1952</v>
      </c>
      <c r="E20" s="1370">
        <v>114</v>
      </c>
      <c r="F20" s="1370">
        <v>1081</v>
      </c>
      <c r="G20" s="1370">
        <v>272</v>
      </c>
      <c r="H20" s="1370">
        <v>411</v>
      </c>
      <c r="I20" s="1370">
        <v>214</v>
      </c>
      <c r="J20" s="1892" t="s">
        <v>2481</v>
      </c>
    </row>
    <row r="21" spans="1:10" s="1891" customFormat="1" ht="27" customHeight="1">
      <c r="A21" s="1351" t="s">
        <v>140</v>
      </c>
      <c r="B21" s="1370">
        <v>18973</v>
      </c>
      <c r="C21" s="1370">
        <v>8132</v>
      </c>
      <c r="D21" s="1370">
        <v>9769</v>
      </c>
      <c r="E21" s="1370">
        <v>3562</v>
      </c>
      <c r="F21" s="1370">
        <v>6040</v>
      </c>
      <c r="G21" s="1370">
        <v>2302</v>
      </c>
      <c r="H21" s="1370">
        <v>2457</v>
      </c>
      <c r="I21" s="1370">
        <v>1113</v>
      </c>
      <c r="J21" s="1892" t="s">
        <v>1456</v>
      </c>
    </row>
    <row r="22" spans="1:10" s="1891" customFormat="1" ht="27" customHeight="1">
      <c r="A22" s="1351" t="s">
        <v>1346</v>
      </c>
      <c r="B22" s="1370">
        <v>9889</v>
      </c>
      <c r="C22" s="1370">
        <v>1241</v>
      </c>
      <c r="D22" s="1370">
        <v>4690</v>
      </c>
      <c r="E22" s="1370">
        <v>444</v>
      </c>
      <c r="F22" s="1370">
        <v>6553</v>
      </c>
      <c r="G22" s="1370">
        <v>1979</v>
      </c>
      <c r="H22" s="1370">
        <v>5582</v>
      </c>
      <c r="I22" s="1370">
        <v>3400</v>
      </c>
      <c r="J22" s="1892" t="s">
        <v>54</v>
      </c>
    </row>
    <row r="23" spans="1:10" s="1891" customFormat="1" ht="27" customHeight="1">
      <c r="A23" s="1351" t="s">
        <v>1349</v>
      </c>
      <c r="B23" s="1370">
        <v>36488</v>
      </c>
      <c r="C23" s="1370">
        <v>13627</v>
      </c>
      <c r="D23" s="1370">
        <v>8879</v>
      </c>
      <c r="E23" s="1370">
        <v>3176</v>
      </c>
      <c r="F23" s="1370">
        <v>7679</v>
      </c>
      <c r="G23" s="1370">
        <v>2044</v>
      </c>
      <c r="H23" s="1370">
        <v>6403</v>
      </c>
      <c r="I23" s="1370">
        <v>3562</v>
      </c>
      <c r="J23" s="1892" t="s">
        <v>1457</v>
      </c>
    </row>
    <row r="24" spans="1:10" s="1891" customFormat="1" ht="27" customHeight="1">
      <c r="A24" s="1351" t="s">
        <v>1458</v>
      </c>
      <c r="B24" s="1370">
        <v>13568</v>
      </c>
      <c r="C24" s="1370">
        <v>4765</v>
      </c>
      <c r="D24" s="1370">
        <v>8132</v>
      </c>
      <c r="E24" s="1370">
        <v>1716</v>
      </c>
      <c r="F24" s="1370">
        <v>5655</v>
      </c>
      <c r="G24" s="1370">
        <v>1579</v>
      </c>
      <c r="H24" s="1370">
        <v>3895</v>
      </c>
      <c r="I24" s="1370">
        <v>2445</v>
      </c>
      <c r="J24" s="1892" t="s">
        <v>1459</v>
      </c>
    </row>
    <row r="25" spans="1:10" s="1893" customFormat="1" ht="27" customHeight="1">
      <c r="A25" s="1351" t="s">
        <v>35</v>
      </c>
      <c r="B25" s="1370">
        <v>14850</v>
      </c>
      <c r="C25" s="1370">
        <v>5866</v>
      </c>
      <c r="D25" s="1370">
        <v>6468</v>
      </c>
      <c r="E25" s="1370">
        <v>1620</v>
      </c>
      <c r="F25" s="1370">
        <v>4911</v>
      </c>
      <c r="G25" s="1370">
        <v>1063</v>
      </c>
      <c r="H25" s="1370">
        <v>4502</v>
      </c>
      <c r="I25" s="1370">
        <v>2886</v>
      </c>
      <c r="J25" s="1892" t="s">
        <v>2482</v>
      </c>
    </row>
    <row r="26" spans="1:10" s="1890" customFormat="1" ht="15.6" customHeight="1">
      <c r="A26" s="1894"/>
      <c r="B26" s="1895"/>
      <c r="C26" s="1896"/>
      <c r="D26" s="1896"/>
      <c r="E26" s="1896"/>
      <c r="F26" s="1896"/>
      <c r="G26" s="1896"/>
      <c r="H26" s="1896"/>
      <c r="I26" s="1896"/>
      <c r="J26" s="1892"/>
    </row>
    <row r="27" spans="1:10" ht="12.75" customHeight="1">
      <c r="A27" s="837" t="s">
        <v>14</v>
      </c>
      <c r="B27" s="1697">
        <f t="shared" ref="B27:I27" si="0">SUM(B14:B25)</f>
        <v>180109</v>
      </c>
      <c r="C27" s="1697">
        <f t="shared" si="0"/>
        <v>56093</v>
      </c>
      <c r="D27" s="1697">
        <f t="shared" si="0"/>
        <v>77205</v>
      </c>
      <c r="E27" s="1697">
        <f t="shared" si="0"/>
        <v>19920</v>
      </c>
      <c r="F27" s="1697">
        <f t="shared" si="0"/>
        <v>59837</v>
      </c>
      <c r="G27" s="1697">
        <f t="shared" si="0"/>
        <v>16737</v>
      </c>
      <c r="H27" s="1697">
        <f t="shared" si="0"/>
        <v>38601</v>
      </c>
      <c r="I27" s="1697">
        <f t="shared" si="0"/>
        <v>21037</v>
      </c>
      <c r="J27" s="1845" t="s">
        <v>15</v>
      </c>
    </row>
    <row r="28" spans="1:10" ht="12.75" customHeight="1">
      <c r="A28" s="837"/>
      <c r="B28" s="1370"/>
      <c r="C28" s="1370"/>
      <c r="D28" s="1370"/>
      <c r="E28" s="1370"/>
      <c r="F28" s="1370"/>
      <c r="G28" s="1370"/>
      <c r="H28" s="1370"/>
      <c r="I28" s="383"/>
      <c r="J28" s="1845"/>
    </row>
    <row r="29" spans="1:10" ht="318.75" customHeight="1">
      <c r="A29" s="1842"/>
      <c r="B29" s="1844"/>
      <c r="C29" s="1844"/>
      <c r="D29" s="1844"/>
      <c r="E29" s="1844"/>
      <c r="F29" s="1844"/>
      <c r="G29" s="1844"/>
      <c r="H29" s="1844"/>
      <c r="I29" s="1844"/>
      <c r="J29" s="1845"/>
    </row>
    <row r="30" spans="1:10" ht="12.75" customHeight="1">
      <c r="A30" s="1857" t="s">
        <v>1918</v>
      </c>
      <c r="B30" s="1857"/>
      <c r="C30" s="1857"/>
      <c r="D30" s="1897"/>
      <c r="E30" s="1897"/>
      <c r="F30" s="1897"/>
      <c r="G30" s="1898"/>
      <c r="H30" s="1898"/>
      <c r="I30" s="1898"/>
      <c r="J30" s="1899" t="s">
        <v>1917</v>
      </c>
    </row>
    <row r="31" spans="1:10" s="1902" customFormat="1">
      <c r="A31" s="1900" t="s">
        <v>1437</v>
      </c>
      <c r="B31" s="1897"/>
      <c r="C31" s="1897"/>
      <c r="D31" s="1897"/>
      <c r="E31" s="1897"/>
      <c r="F31" s="1897"/>
      <c r="G31" s="1898"/>
      <c r="H31" s="1898"/>
      <c r="I31" s="1898"/>
      <c r="J31" s="1901" t="s">
        <v>1438</v>
      </c>
    </row>
    <row r="32" spans="1:10" s="1902" customFormat="1">
      <c r="A32" s="1903"/>
      <c r="B32" s="1838"/>
      <c r="C32" s="1838"/>
      <c r="D32" s="1838"/>
      <c r="E32" s="1838"/>
      <c r="F32" s="1838"/>
    </row>
    <row r="33" spans="1:9" ht="12.75" customHeight="1">
      <c r="A33" s="1904"/>
      <c r="B33" s="1905"/>
      <c r="C33" s="1905"/>
      <c r="D33" s="1905"/>
      <c r="E33" s="1905"/>
      <c r="F33" s="1905"/>
      <c r="G33" s="1905"/>
      <c r="H33" s="1905"/>
      <c r="I33" s="1905"/>
    </row>
    <row r="34" spans="1:9" s="1906" customFormat="1" ht="12.75" customHeight="1">
      <c r="A34" s="1905"/>
    </row>
    <row r="35" spans="1:9" s="1906" customFormat="1" ht="12.75" customHeight="1">
      <c r="A35" s="1905"/>
    </row>
    <row r="36" spans="1:9" ht="12.75" customHeight="1"/>
    <row r="37" spans="1:9" ht="12.75" customHeight="1"/>
    <row r="38" spans="1:9" ht="12.75" customHeight="1"/>
    <row r="52" spans="1:1">
      <c r="A52" s="1905"/>
    </row>
  </sheetData>
  <mergeCells count="4">
    <mergeCell ref="G3:J3"/>
    <mergeCell ref="F4:J4"/>
    <mergeCell ref="H9:I9"/>
    <mergeCell ref="H10:I10"/>
  </mergeCells>
  <pageMargins left="0.78740157480314965" right="0.78740157480314965" top="1.1811023622047245" bottom="0.98425196850393704" header="0.51181102362204722" footer="0.51181102362204722"/>
  <pageSetup paperSize="9" scale="75" orientation="portrait" r:id="rId1"/>
  <headerFooter alignWithMargins="0"/>
</worksheet>
</file>

<file path=xl/worksheets/sheet56.xml><?xml version="1.0" encoding="utf-8"?>
<worksheet xmlns="http://schemas.openxmlformats.org/spreadsheetml/2006/main" xmlns:r="http://schemas.openxmlformats.org/officeDocument/2006/relationships">
  <sheetPr syncVertical="1" syncRef="A1">
    <tabColor theme="5" tint="0.39997558519241921"/>
  </sheetPr>
  <dimension ref="A1:N130"/>
  <sheetViews>
    <sheetView showGridLines="0" zoomScale="80" zoomScaleNormal="80" workbookViewId="0">
      <selection activeCell="A40" sqref="A40:G46"/>
    </sheetView>
  </sheetViews>
  <sheetFormatPr baseColWidth="10" defaultColWidth="11" defaultRowHeight="12.75"/>
  <cols>
    <col min="1" max="1" width="28.7109375" style="1664" customWidth="1"/>
    <col min="2" max="2" width="10.5703125" style="1912" customWidth="1"/>
    <col min="3" max="3" width="11" style="1912" bestFit="1" customWidth="1"/>
    <col min="4" max="4" width="11" style="1664" bestFit="1" customWidth="1"/>
    <col min="5" max="5" width="9.42578125" style="1664" customWidth="1"/>
    <col min="6" max="6" width="9.85546875" style="1664" customWidth="1"/>
    <col min="7" max="7" width="28.7109375" style="1664" customWidth="1"/>
    <col min="8" max="8" width="14.42578125" style="1913" customWidth="1"/>
    <col min="9" max="9" width="4.140625" style="1913" customWidth="1"/>
    <col min="10" max="241" width="11" style="1913"/>
    <col min="242" max="242" width="28.7109375" style="1913" customWidth="1"/>
    <col min="243" max="243" width="10.5703125" style="1913" customWidth="1"/>
    <col min="244" max="245" width="11" style="1913" bestFit="1" customWidth="1"/>
    <col min="246" max="246" width="9.42578125" style="1913" customWidth="1"/>
    <col min="247" max="247" width="9.85546875" style="1913" customWidth="1"/>
    <col min="248" max="248" width="28.7109375" style="1913" customWidth="1"/>
    <col min="249" max="249" width="14.42578125" style="1913" customWidth="1"/>
    <col min="250" max="250" width="4.140625" style="1913" customWidth="1"/>
    <col min="251" max="251" width="14.42578125" style="1913" customWidth="1"/>
    <col min="252" max="497" width="11" style="1913"/>
    <col min="498" max="498" width="28.7109375" style="1913" customWidth="1"/>
    <col min="499" max="499" width="10.5703125" style="1913" customWidth="1"/>
    <col min="500" max="501" width="11" style="1913" bestFit="1" customWidth="1"/>
    <col min="502" max="502" width="9.42578125" style="1913" customWidth="1"/>
    <col min="503" max="503" width="9.85546875" style="1913" customWidth="1"/>
    <col min="504" max="504" width="28.7109375" style="1913" customWidth="1"/>
    <col min="505" max="505" width="14.42578125" style="1913" customWidth="1"/>
    <col min="506" max="506" width="4.140625" style="1913" customWidth="1"/>
    <col min="507" max="507" width="14.42578125" style="1913" customWidth="1"/>
    <col min="508" max="753" width="11" style="1913"/>
    <col min="754" max="754" width="28.7109375" style="1913" customWidth="1"/>
    <col min="755" max="755" width="10.5703125" style="1913" customWidth="1"/>
    <col min="756" max="757" width="11" style="1913" bestFit="1" customWidth="1"/>
    <col min="758" max="758" width="9.42578125" style="1913" customWidth="1"/>
    <col min="759" max="759" width="9.85546875" style="1913" customWidth="1"/>
    <col min="760" max="760" width="28.7109375" style="1913" customWidth="1"/>
    <col min="761" max="761" width="14.42578125" style="1913" customWidth="1"/>
    <col min="762" max="762" width="4.140625" style="1913" customWidth="1"/>
    <col min="763" max="763" width="14.42578125" style="1913" customWidth="1"/>
    <col min="764" max="1009" width="11" style="1913"/>
    <col min="1010" max="1010" width="28.7109375" style="1913" customWidth="1"/>
    <col min="1011" max="1011" width="10.5703125" style="1913" customWidth="1"/>
    <col min="1012" max="1013" width="11" style="1913" bestFit="1" customWidth="1"/>
    <col min="1014" max="1014" width="9.42578125" style="1913" customWidth="1"/>
    <col min="1015" max="1015" width="9.85546875" style="1913" customWidth="1"/>
    <col min="1016" max="1016" width="28.7109375" style="1913" customWidth="1"/>
    <col min="1017" max="1017" width="14.42578125" style="1913" customWidth="1"/>
    <col min="1018" max="1018" width="4.140625" style="1913" customWidth="1"/>
    <col min="1019" max="1019" width="14.42578125" style="1913" customWidth="1"/>
    <col min="1020" max="1265" width="11" style="1913"/>
    <col min="1266" max="1266" width="28.7109375" style="1913" customWidth="1"/>
    <col min="1267" max="1267" width="10.5703125" style="1913" customWidth="1"/>
    <col min="1268" max="1269" width="11" style="1913" bestFit="1" customWidth="1"/>
    <col min="1270" max="1270" width="9.42578125" style="1913" customWidth="1"/>
    <col min="1271" max="1271" width="9.85546875" style="1913" customWidth="1"/>
    <col min="1272" max="1272" width="28.7109375" style="1913" customWidth="1"/>
    <col min="1273" max="1273" width="14.42578125" style="1913" customWidth="1"/>
    <col min="1274" max="1274" width="4.140625" style="1913" customWidth="1"/>
    <col min="1275" max="1275" width="14.42578125" style="1913" customWidth="1"/>
    <col min="1276" max="1521" width="11" style="1913"/>
    <col min="1522" max="1522" width="28.7109375" style="1913" customWidth="1"/>
    <col min="1523" max="1523" width="10.5703125" style="1913" customWidth="1"/>
    <col min="1524" max="1525" width="11" style="1913" bestFit="1" customWidth="1"/>
    <col min="1526" max="1526" width="9.42578125" style="1913" customWidth="1"/>
    <col min="1527" max="1527" width="9.85546875" style="1913" customWidth="1"/>
    <col min="1528" max="1528" width="28.7109375" style="1913" customWidth="1"/>
    <col min="1529" max="1529" width="14.42578125" style="1913" customWidth="1"/>
    <col min="1530" max="1530" width="4.140625" style="1913" customWidth="1"/>
    <col min="1531" max="1531" width="14.42578125" style="1913" customWidth="1"/>
    <col min="1532" max="1777" width="11" style="1913"/>
    <col min="1778" max="1778" width="28.7109375" style="1913" customWidth="1"/>
    <col min="1779" max="1779" width="10.5703125" style="1913" customWidth="1"/>
    <col min="1780" max="1781" width="11" style="1913" bestFit="1" customWidth="1"/>
    <col min="1782" max="1782" width="9.42578125" style="1913" customWidth="1"/>
    <col min="1783" max="1783" width="9.85546875" style="1913" customWidth="1"/>
    <col min="1784" max="1784" width="28.7109375" style="1913" customWidth="1"/>
    <col min="1785" max="1785" width="14.42578125" style="1913" customWidth="1"/>
    <col min="1786" max="1786" width="4.140625" style="1913" customWidth="1"/>
    <col min="1787" max="1787" width="14.42578125" style="1913" customWidth="1"/>
    <col min="1788" max="2033" width="11" style="1913"/>
    <col min="2034" max="2034" width="28.7109375" style="1913" customWidth="1"/>
    <col min="2035" max="2035" width="10.5703125" style="1913" customWidth="1"/>
    <col min="2036" max="2037" width="11" style="1913" bestFit="1" customWidth="1"/>
    <col min="2038" max="2038" width="9.42578125" style="1913" customWidth="1"/>
    <col min="2039" max="2039" width="9.85546875" style="1913" customWidth="1"/>
    <col min="2040" max="2040" width="28.7109375" style="1913" customWidth="1"/>
    <col min="2041" max="2041" width="14.42578125" style="1913" customWidth="1"/>
    <col min="2042" max="2042" width="4.140625" style="1913" customWidth="1"/>
    <col min="2043" max="2043" width="14.42578125" style="1913" customWidth="1"/>
    <col min="2044" max="2289" width="11" style="1913"/>
    <col min="2290" max="2290" width="28.7109375" style="1913" customWidth="1"/>
    <col min="2291" max="2291" width="10.5703125" style="1913" customWidth="1"/>
    <col min="2292" max="2293" width="11" style="1913" bestFit="1" customWidth="1"/>
    <col min="2294" max="2294" width="9.42578125" style="1913" customWidth="1"/>
    <col min="2295" max="2295" width="9.85546875" style="1913" customWidth="1"/>
    <col min="2296" max="2296" width="28.7109375" style="1913" customWidth="1"/>
    <col min="2297" max="2297" width="14.42578125" style="1913" customWidth="1"/>
    <col min="2298" max="2298" width="4.140625" style="1913" customWidth="1"/>
    <col min="2299" max="2299" width="14.42578125" style="1913" customWidth="1"/>
    <col min="2300" max="2545" width="11" style="1913"/>
    <col min="2546" max="2546" width="28.7109375" style="1913" customWidth="1"/>
    <col min="2547" max="2547" width="10.5703125" style="1913" customWidth="1"/>
    <col min="2548" max="2549" width="11" style="1913" bestFit="1" customWidth="1"/>
    <col min="2550" max="2550" width="9.42578125" style="1913" customWidth="1"/>
    <col min="2551" max="2551" width="9.85546875" style="1913" customWidth="1"/>
    <col min="2552" max="2552" width="28.7109375" style="1913" customWidth="1"/>
    <col min="2553" max="2553" width="14.42578125" style="1913" customWidth="1"/>
    <col min="2554" max="2554" width="4.140625" style="1913" customWidth="1"/>
    <col min="2555" max="2555" width="14.42578125" style="1913" customWidth="1"/>
    <col min="2556" max="2801" width="11" style="1913"/>
    <col min="2802" max="2802" width="28.7109375" style="1913" customWidth="1"/>
    <col min="2803" max="2803" width="10.5703125" style="1913" customWidth="1"/>
    <col min="2804" max="2805" width="11" style="1913" bestFit="1" customWidth="1"/>
    <col min="2806" max="2806" width="9.42578125" style="1913" customWidth="1"/>
    <col min="2807" max="2807" width="9.85546875" style="1913" customWidth="1"/>
    <col min="2808" max="2808" width="28.7109375" style="1913" customWidth="1"/>
    <col min="2809" max="2809" width="14.42578125" style="1913" customWidth="1"/>
    <col min="2810" max="2810" width="4.140625" style="1913" customWidth="1"/>
    <col min="2811" max="2811" width="14.42578125" style="1913" customWidth="1"/>
    <col min="2812" max="3057" width="11" style="1913"/>
    <col min="3058" max="3058" width="28.7109375" style="1913" customWidth="1"/>
    <col min="3059" max="3059" width="10.5703125" style="1913" customWidth="1"/>
    <col min="3060" max="3061" width="11" style="1913" bestFit="1" customWidth="1"/>
    <col min="3062" max="3062" width="9.42578125" style="1913" customWidth="1"/>
    <col min="3063" max="3063" width="9.85546875" style="1913" customWidth="1"/>
    <col min="3064" max="3064" width="28.7109375" style="1913" customWidth="1"/>
    <col min="3065" max="3065" width="14.42578125" style="1913" customWidth="1"/>
    <col min="3066" max="3066" width="4.140625" style="1913" customWidth="1"/>
    <col min="3067" max="3067" width="14.42578125" style="1913" customWidth="1"/>
    <col min="3068" max="3313" width="11" style="1913"/>
    <col min="3314" max="3314" width="28.7109375" style="1913" customWidth="1"/>
    <col min="3315" max="3315" width="10.5703125" style="1913" customWidth="1"/>
    <col min="3316" max="3317" width="11" style="1913" bestFit="1" customWidth="1"/>
    <col min="3318" max="3318" width="9.42578125" style="1913" customWidth="1"/>
    <col min="3319" max="3319" width="9.85546875" style="1913" customWidth="1"/>
    <col min="3320" max="3320" width="28.7109375" style="1913" customWidth="1"/>
    <col min="3321" max="3321" width="14.42578125" style="1913" customWidth="1"/>
    <col min="3322" max="3322" width="4.140625" style="1913" customWidth="1"/>
    <col min="3323" max="3323" width="14.42578125" style="1913" customWidth="1"/>
    <col min="3324" max="3569" width="11" style="1913"/>
    <col min="3570" max="3570" width="28.7109375" style="1913" customWidth="1"/>
    <col min="3571" max="3571" width="10.5703125" style="1913" customWidth="1"/>
    <col min="3572" max="3573" width="11" style="1913" bestFit="1" customWidth="1"/>
    <col min="3574" max="3574" width="9.42578125" style="1913" customWidth="1"/>
    <col min="3575" max="3575" width="9.85546875" style="1913" customWidth="1"/>
    <col min="3576" max="3576" width="28.7109375" style="1913" customWidth="1"/>
    <col min="3577" max="3577" width="14.42578125" style="1913" customWidth="1"/>
    <col min="3578" max="3578" width="4.140625" style="1913" customWidth="1"/>
    <col min="3579" max="3579" width="14.42578125" style="1913" customWidth="1"/>
    <col min="3580" max="3825" width="11" style="1913"/>
    <col min="3826" max="3826" width="28.7109375" style="1913" customWidth="1"/>
    <col min="3827" max="3827" width="10.5703125" style="1913" customWidth="1"/>
    <col min="3828" max="3829" width="11" style="1913" bestFit="1" customWidth="1"/>
    <col min="3830" max="3830" width="9.42578125" style="1913" customWidth="1"/>
    <col min="3831" max="3831" width="9.85546875" style="1913" customWidth="1"/>
    <col min="3832" max="3832" width="28.7109375" style="1913" customWidth="1"/>
    <col min="3833" max="3833" width="14.42578125" style="1913" customWidth="1"/>
    <col min="3834" max="3834" width="4.140625" style="1913" customWidth="1"/>
    <col min="3835" max="3835" width="14.42578125" style="1913" customWidth="1"/>
    <col min="3836" max="4081" width="11" style="1913"/>
    <col min="4082" max="4082" width="28.7109375" style="1913" customWidth="1"/>
    <col min="4083" max="4083" width="10.5703125" style="1913" customWidth="1"/>
    <col min="4084" max="4085" width="11" style="1913" bestFit="1" customWidth="1"/>
    <col min="4086" max="4086" width="9.42578125" style="1913" customWidth="1"/>
    <col min="4087" max="4087" width="9.85546875" style="1913" customWidth="1"/>
    <col min="4088" max="4088" width="28.7109375" style="1913" customWidth="1"/>
    <col min="4089" max="4089" width="14.42578125" style="1913" customWidth="1"/>
    <col min="4090" max="4090" width="4.140625" style="1913" customWidth="1"/>
    <col min="4091" max="4091" width="14.42578125" style="1913" customWidth="1"/>
    <col min="4092" max="4337" width="11" style="1913"/>
    <col min="4338" max="4338" width="28.7109375" style="1913" customWidth="1"/>
    <col min="4339" max="4339" width="10.5703125" style="1913" customWidth="1"/>
    <col min="4340" max="4341" width="11" style="1913" bestFit="1" customWidth="1"/>
    <col min="4342" max="4342" width="9.42578125" style="1913" customWidth="1"/>
    <col min="4343" max="4343" width="9.85546875" style="1913" customWidth="1"/>
    <col min="4344" max="4344" width="28.7109375" style="1913" customWidth="1"/>
    <col min="4345" max="4345" width="14.42578125" style="1913" customWidth="1"/>
    <col min="4346" max="4346" width="4.140625" style="1913" customWidth="1"/>
    <col min="4347" max="4347" width="14.42578125" style="1913" customWidth="1"/>
    <col min="4348" max="4593" width="11" style="1913"/>
    <col min="4594" max="4594" width="28.7109375" style="1913" customWidth="1"/>
    <col min="4595" max="4595" width="10.5703125" style="1913" customWidth="1"/>
    <col min="4596" max="4597" width="11" style="1913" bestFit="1" customWidth="1"/>
    <col min="4598" max="4598" width="9.42578125" style="1913" customWidth="1"/>
    <col min="4599" max="4599" width="9.85546875" style="1913" customWidth="1"/>
    <col min="4600" max="4600" width="28.7109375" style="1913" customWidth="1"/>
    <col min="4601" max="4601" width="14.42578125" style="1913" customWidth="1"/>
    <col min="4602" max="4602" width="4.140625" style="1913" customWidth="1"/>
    <col min="4603" max="4603" width="14.42578125" style="1913" customWidth="1"/>
    <col min="4604" max="4849" width="11" style="1913"/>
    <col min="4850" max="4850" width="28.7109375" style="1913" customWidth="1"/>
    <col min="4851" max="4851" width="10.5703125" style="1913" customWidth="1"/>
    <col min="4852" max="4853" width="11" style="1913" bestFit="1" customWidth="1"/>
    <col min="4854" max="4854" width="9.42578125" style="1913" customWidth="1"/>
    <col min="4855" max="4855" width="9.85546875" style="1913" customWidth="1"/>
    <col min="4856" max="4856" width="28.7109375" style="1913" customWidth="1"/>
    <col min="4857" max="4857" width="14.42578125" style="1913" customWidth="1"/>
    <col min="4858" max="4858" width="4.140625" style="1913" customWidth="1"/>
    <col min="4859" max="4859" width="14.42578125" style="1913" customWidth="1"/>
    <col min="4860" max="5105" width="11" style="1913"/>
    <col min="5106" max="5106" width="28.7109375" style="1913" customWidth="1"/>
    <col min="5107" max="5107" width="10.5703125" style="1913" customWidth="1"/>
    <col min="5108" max="5109" width="11" style="1913" bestFit="1" customWidth="1"/>
    <col min="5110" max="5110" width="9.42578125" style="1913" customWidth="1"/>
    <col min="5111" max="5111" width="9.85546875" style="1913" customWidth="1"/>
    <col min="5112" max="5112" width="28.7109375" style="1913" customWidth="1"/>
    <col min="5113" max="5113" width="14.42578125" style="1913" customWidth="1"/>
    <col min="5114" max="5114" width="4.140625" style="1913" customWidth="1"/>
    <col min="5115" max="5115" width="14.42578125" style="1913" customWidth="1"/>
    <col min="5116" max="5361" width="11" style="1913"/>
    <col min="5362" max="5362" width="28.7109375" style="1913" customWidth="1"/>
    <col min="5363" max="5363" width="10.5703125" style="1913" customWidth="1"/>
    <col min="5364" max="5365" width="11" style="1913" bestFit="1" customWidth="1"/>
    <col min="5366" max="5366" width="9.42578125" style="1913" customWidth="1"/>
    <col min="5367" max="5367" width="9.85546875" style="1913" customWidth="1"/>
    <col min="5368" max="5368" width="28.7109375" style="1913" customWidth="1"/>
    <col min="5369" max="5369" width="14.42578125" style="1913" customWidth="1"/>
    <col min="5370" max="5370" width="4.140625" style="1913" customWidth="1"/>
    <col min="5371" max="5371" width="14.42578125" style="1913" customWidth="1"/>
    <col min="5372" max="5617" width="11" style="1913"/>
    <col min="5618" max="5618" width="28.7109375" style="1913" customWidth="1"/>
    <col min="5619" max="5619" width="10.5703125" style="1913" customWidth="1"/>
    <col min="5620" max="5621" width="11" style="1913" bestFit="1" customWidth="1"/>
    <col min="5622" max="5622" width="9.42578125" style="1913" customWidth="1"/>
    <col min="5623" max="5623" width="9.85546875" style="1913" customWidth="1"/>
    <col min="5624" max="5624" width="28.7109375" style="1913" customWidth="1"/>
    <col min="5625" max="5625" width="14.42578125" style="1913" customWidth="1"/>
    <col min="5626" max="5626" width="4.140625" style="1913" customWidth="1"/>
    <col min="5627" max="5627" width="14.42578125" style="1913" customWidth="1"/>
    <col min="5628" max="5873" width="11" style="1913"/>
    <col min="5874" max="5874" width="28.7109375" style="1913" customWidth="1"/>
    <col min="5875" max="5875" width="10.5703125" style="1913" customWidth="1"/>
    <col min="5876" max="5877" width="11" style="1913" bestFit="1" customWidth="1"/>
    <col min="5878" max="5878" width="9.42578125" style="1913" customWidth="1"/>
    <col min="5879" max="5879" width="9.85546875" style="1913" customWidth="1"/>
    <col min="5880" max="5880" width="28.7109375" style="1913" customWidth="1"/>
    <col min="5881" max="5881" width="14.42578125" style="1913" customWidth="1"/>
    <col min="5882" max="5882" width="4.140625" style="1913" customWidth="1"/>
    <col min="5883" max="5883" width="14.42578125" style="1913" customWidth="1"/>
    <col min="5884" max="6129" width="11" style="1913"/>
    <col min="6130" max="6130" width="28.7109375" style="1913" customWidth="1"/>
    <col min="6131" max="6131" width="10.5703125" style="1913" customWidth="1"/>
    <col min="6132" max="6133" width="11" style="1913" bestFit="1" customWidth="1"/>
    <col min="6134" max="6134" width="9.42578125" style="1913" customWidth="1"/>
    <col min="6135" max="6135" width="9.85546875" style="1913" customWidth="1"/>
    <col min="6136" max="6136" width="28.7109375" style="1913" customWidth="1"/>
    <col min="6137" max="6137" width="14.42578125" style="1913" customWidth="1"/>
    <col min="6138" max="6138" width="4.140625" style="1913" customWidth="1"/>
    <col min="6139" max="6139" width="14.42578125" style="1913" customWidth="1"/>
    <col min="6140" max="6385" width="11" style="1913"/>
    <col min="6386" max="6386" width="28.7109375" style="1913" customWidth="1"/>
    <col min="6387" max="6387" width="10.5703125" style="1913" customWidth="1"/>
    <col min="6388" max="6389" width="11" style="1913" bestFit="1" customWidth="1"/>
    <col min="6390" max="6390" width="9.42578125" style="1913" customWidth="1"/>
    <col min="6391" max="6391" width="9.85546875" style="1913" customWidth="1"/>
    <col min="6392" max="6392" width="28.7109375" style="1913" customWidth="1"/>
    <col min="6393" max="6393" width="14.42578125" style="1913" customWidth="1"/>
    <col min="6394" max="6394" width="4.140625" style="1913" customWidth="1"/>
    <col min="6395" max="6395" width="14.42578125" style="1913" customWidth="1"/>
    <col min="6396" max="6641" width="11" style="1913"/>
    <col min="6642" max="6642" width="28.7109375" style="1913" customWidth="1"/>
    <col min="6643" max="6643" width="10.5703125" style="1913" customWidth="1"/>
    <col min="6644" max="6645" width="11" style="1913" bestFit="1" customWidth="1"/>
    <col min="6646" max="6646" width="9.42578125" style="1913" customWidth="1"/>
    <col min="6647" max="6647" width="9.85546875" style="1913" customWidth="1"/>
    <col min="6648" max="6648" width="28.7109375" style="1913" customWidth="1"/>
    <col min="6649" max="6649" width="14.42578125" style="1913" customWidth="1"/>
    <col min="6650" max="6650" width="4.140625" style="1913" customWidth="1"/>
    <col min="6651" max="6651" width="14.42578125" style="1913" customWidth="1"/>
    <col min="6652" max="6897" width="11" style="1913"/>
    <col min="6898" max="6898" width="28.7109375" style="1913" customWidth="1"/>
    <col min="6899" max="6899" width="10.5703125" style="1913" customWidth="1"/>
    <col min="6900" max="6901" width="11" style="1913" bestFit="1" customWidth="1"/>
    <col min="6902" max="6902" width="9.42578125" style="1913" customWidth="1"/>
    <col min="6903" max="6903" width="9.85546875" style="1913" customWidth="1"/>
    <col min="6904" max="6904" width="28.7109375" style="1913" customWidth="1"/>
    <col min="6905" max="6905" width="14.42578125" style="1913" customWidth="1"/>
    <col min="6906" max="6906" width="4.140625" style="1913" customWidth="1"/>
    <col min="6907" max="6907" width="14.42578125" style="1913" customWidth="1"/>
    <col min="6908" max="7153" width="11" style="1913"/>
    <col min="7154" max="7154" width="28.7109375" style="1913" customWidth="1"/>
    <col min="7155" max="7155" width="10.5703125" style="1913" customWidth="1"/>
    <col min="7156" max="7157" width="11" style="1913" bestFit="1" customWidth="1"/>
    <col min="7158" max="7158" width="9.42578125" style="1913" customWidth="1"/>
    <col min="7159" max="7159" width="9.85546875" style="1913" customWidth="1"/>
    <col min="7160" max="7160" width="28.7109375" style="1913" customWidth="1"/>
    <col min="7161" max="7161" width="14.42578125" style="1913" customWidth="1"/>
    <col min="7162" max="7162" width="4.140625" style="1913" customWidth="1"/>
    <col min="7163" max="7163" width="14.42578125" style="1913" customWidth="1"/>
    <col min="7164" max="7409" width="11" style="1913"/>
    <col min="7410" max="7410" width="28.7109375" style="1913" customWidth="1"/>
    <col min="7411" max="7411" width="10.5703125" style="1913" customWidth="1"/>
    <col min="7412" max="7413" width="11" style="1913" bestFit="1" customWidth="1"/>
    <col min="7414" max="7414" width="9.42578125" style="1913" customWidth="1"/>
    <col min="7415" max="7415" width="9.85546875" style="1913" customWidth="1"/>
    <col min="7416" max="7416" width="28.7109375" style="1913" customWidth="1"/>
    <col min="7417" max="7417" width="14.42578125" style="1913" customWidth="1"/>
    <col min="7418" max="7418" width="4.140625" style="1913" customWidth="1"/>
    <col min="7419" max="7419" width="14.42578125" style="1913" customWidth="1"/>
    <col min="7420" max="7665" width="11" style="1913"/>
    <col min="7666" max="7666" width="28.7109375" style="1913" customWidth="1"/>
    <col min="7667" max="7667" width="10.5703125" style="1913" customWidth="1"/>
    <col min="7668" max="7669" width="11" style="1913" bestFit="1" customWidth="1"/>
    <col min="7670" max="7670" width="9.42578125" style="1913" customWidth="1"/>
    <col min="7671" max="7671" width="9.85546875" style="1913" customWidth="1"/>
    <col min="7672" max="7672" width="28.7109375" style="1913" customWidth="1"/>
    <col min="7673" max="7673" width="14.42578125" style="1913" customWidth="1"/>
    <col min="7674" max="7674" width="4.140625" style="1913" customWidth="1"/>
    <col min="7675" max="7675" width="14.42578125" style="1913" customWidth="1"/>
    <col min="7676" max="7921" width="11" style="1913"/>
    <col min="7922" max="7922" width="28.7109375" style="1913" customWidth="1"/>
    <col min="7923" max="7923" width="10.5703125" style="1913" customWidth="1"/>
    <col min="7924" max="7925" width="11" style="1913" bestFit="1" customWidth="1"/>
    <col min="7926" max="7926" width="9.42578125" style="1913" customWidth="1"/>
    <col min="7927" max="7927" width="9.85546875" style="1913" customWidth="1"/>
    <col min="7928" max="7928" width="28.7109375" style="1913" customWidth="1"/>
    <col min="7929" max="7929" width="14.42578125" style="1913" customWidth="1"/>
    <col min="7930" max="7930" width="4.140625" style="1913" customWidth="1"/>
    <col min="7931" max="7931" width="14.42578125" style="1913" customWidth="1"/>
    <col min="7932" max="8177" width="11" style="1913"/>
    <col min="8178" max="8178" width="28.7109375" style="1913" customWidth="1"/>
    <col min="8179" max="8179" width="10.5703125" style="1913" customWidth="1"/>
    <col min="8180" max="8181" width="11" style="1913" bestFit="1" customWidth="1"/>
    <col min="8182" max="8182" width="9.42578125" style="1913" customWidth="1"/>
    <col min="8183" max="8183" width="9.85546875" style="1913" customWidth="1"/>
    <col min="8184" max="8184" width="28.7109375" style="1913" customWidth="1"/>
    <col min="8185" max="8185" width="14.42578125" style="1913" customWidth="1"/>
    <col min="8186" max="8186" width="4.140625" style="1913" customWidth="1"/>
    <col min="8187" max="8187" width="14.42578125" style="1913" customWidth="1"/>
    <col min="8188" max="8433" width="11" style="1913"/>
    <col min="8434" max="8434" width="28.7109375" style="1913" customWidth="1"/>
    <col min="8435" max="8435" width="10.5703125" style="1913" customWidth="1"/>
    <col min="8436" max="8437" width="11" style="1913" bestFit="1" customWidth="1"/>
    <col min="8438" max="8438" width="9.42578125" style="1913" customWidth="1"/>
    <col min="8439" max="8439" width="9.85546875" style="1913" customWidth="1"/>
    <col min="8440" max="8440" width="28.7109375" style="1913" customWidth="1"/>
    <col min="8441" max="8441" width="14.42578125" style="1913" customWidth="1"/>
    <col min="8442" max="8442" width="4.140625" style="1913" customWidth="1"/>
    <col min="8443" max="8443" width="14.42578125" style="1913" customWidth="1"/>
    <col min="8444" max="8689" width="11" style="1913"/>
    <col min="8690" max="8690" width="28.7109375" style="1913" customWidth="1"/>
    <col min="8691" max="8691" width="10.5703125" style="1913" customWidth="1"/>
    <col min="8692" max="8693" width="11" style="1913" bestFit="1" customWidth="1"/>
    <col min="8694" max="8694" width="9.42578125" style="1913" customWidth="1"/>
    <col min="8695" max="8695" width="9.85546875" style="1913" customWidth="1"/>
    <col min="8696" max="8696" width="28.7109375" style="1913" customWidth="1"/>
    <col min="8697" max="8697" width="14.42578125" style="1913" customWidth="1"/>
    <col min="8698" max="8698" width="4.140625" style="1913" customWidth="1"/>
    <col min="8699" max="8699" width="14.42578125" style="1913" customWidth="1"/>
    <col min="8700" max="8945" width="11" style="1913"/>
    <col min="8946" max="8946" width="28.7109375" style="1913" customWidth="1"/>
    <col min="8947" max="8947" width="10.5703125" style="1913" customWidth="1"/>
    <col min="8948" max="8949" width="11" style="1913" bestFit="1" customWidth="1"/>
    <col min="8950" max="8950" width="9.42578125" style="1913" customWidth="1"/>
    <col min="8951" max="8951" width="9.85546875" style="1913" customWidth="1"/>
    <col min="8952" max="8952" width="28.7109375" style="1913" customWidth="1"/>
    <col min="8953" max="8953" width="14.42578125" style="1913" customWidth="1"/>
    <col min="8954" max="8954" width="4.140625" style="1913" customWidth="1"/>
    <col min="8955" max="8955" width="14.42578125" style="1913" customWidth="1"/>
    <col min="8956" max="9201" width="11" style="1913"/>
    <col min="9202" max="9202" width="28.7109375" style="1913" customWidth="1"/>
    <col min="9203" max="9203" width="10.5703125" style="1913" customWidth="1"/>
    <col min="9204" max="9205" width="11" style="1913" bestFit="1" customWidth="1"/>
    <col min="9206" max="9206" width="9.42578125" style="1913" customWidth="1"/>
    <col min="9207" max="9207" width="9.85546875" style="1913" customWidth="1"/>
    <col min="9208" max="9208" width="28.7109375" style="1913" customWidth="1"/>
    <col min="9209" max="9209" width="14.42578125" style="1913" customWidth="1"/>
    <col min="9210" max="9210" width="4.140625" style="1913" customWidth="1"/>
    <col min="9211" max="9211" width="14.42578125" style="1913" customWidth="1"/>
    <col min="9212" max="9457" width="11" style="1913"/>
    <col min="9458" max="9458" width="28.7109375" style="1913" customWidth="1"/>
    <col min="9459" max="9459" width="10.5703125" style="1913" customWidth="1"/>
    <col min="9460" max="9461" width="11" style="1913" bestFit="1" customWidth="1"/>
    <col min="9462" max="9462" width="9.42578125" style="1913" customWidth="1"/>
    <col min="9463" max="9463" width="9.85546875" style="1913" customWidth="1"/>
    <col min="9464" max="9464" width="28.7109375" style="1913" customWidth="1"/>
    <col min="9465" max="9465" width="14.42578125" style="1913" customWidth="1"/>
    <col min="9466" max="9466" width="4.140625" style="1913" customWidth="1"/>
    <col min="9467" max="9467" width="14.42578125" style="1913" customWidth="1"/>
    <col min="9468" max="9713" width="11" style="1913"/>
    <col min="9714" max="9714" width="28.7109375" style="1913" customWidth="1"/>
    <col min="9715" max="9715" width="10.5703125" style="1913" customWidth="1"/>
    <col min="9716" max="9717" width="11" style="1913" bestFit="1" customWidth="1"/>
    <col min="9718" max="9718" width="9.42578125" style="1913" customWidth="1"/>
    <col min="9719" max="9719" width="9.85546875" style="1913" customWidth="1"/>
    <col min="9720" max="9720" width="28.7109375" style="1913" customWidth="1"/>
    <col min="9721" max="9721" width="14.42578125" style="1913" customWidth="1"/>
    <col min="9722" max="9722" width="4.140625" style="1913" customWidth="1"/>
    <col min="9723" max="9723" width="14.42578125" style="1913" customWidth="1"/>
    <col min="9724" max="9969" width="11" style="1913"/>
    <col min="9970" max="9970" width="28.7109375" style="1913" customWidth="1"/>
    <col min="9971" max="9971" width="10.5703125" style="1913" customWidth="1"/>
    <col min="9972" max="9973" width="11" style="1913" bestFit="1" customWidth="1"/>
    <col min="9974" max="9974" width="9.42578125" style="1913" customWidth="1"/>
    <col min="9975" max="9975" width="9.85546875" style="1913" customWidth="1"/>
    <col min="9976" max="9976" width="28.7109375" style="1913" customWidth="1"/>
    <col min="9977" max="9977" width="14.42578125" style="1913" customWidth="1"/>
    <col min="9978" max="9978" width="4.140625" style="1913" customWidth="1"/>
    <col min="9979" max="9979" width="14.42578125" style="1913" customWidth="1"/>
    <col min="9980" max="10225" width="11" style="1913"/>
    <col min="10226" max="10226" width="28.7109375" style="1913" customWidth="1"/>
    <col min="10227" max="10227" width="10.5703125" style="1913" customWidth="1"/>
    <col min="10228" max="10229" width="11" style="1913" bestFit="1" customWidth="1"/>
    <col min="10230" max="10230" width="9.42578125" style="1913" customWidth="1"/>
    <col min="10231" max="10231" width="9.85546875" style="1913" customWidth="1"/>
    <col min="10232" max="10232" width="28.7109375" style="1913" customWidth="1"/>
    <col min="10233" max="10233" width="14.42578125" style="1913" customWidth="1"/>
    <col min="10234" max="10234" width="4.140625" style="1913" customWidth="1"/>
    <col min="10235" max="10235" width="14.42578125" style="1913" customWidth="1"/>
    <col min="10236" max="10481" width="11" style="1913"/>
    <col min="10482" max="10482" width="28.7109375" style="1913" customWidth="1"/>
    <col min="10483" max="10483" width="10.5703125" style="1913" customWidth="1"/>
    <col min="10484" max="10485" width="11" style="1913" bestFit="1" customWidth="1"/>
    <col min="10486" max="10486" width="9.42578125" style="1913" customWidth="1"/>
    <col min="10487" max="10487" width="9.85546875" style="1913" customWidth="1"/>
    <col min="10488" max="10488" width="28.7109375" style="1913" customWidth="1"/>
    <col min="10489" max="10489" width="14.42578125" style="1913" customWidth="1"/>
    <col min="10490" max="10490" width="4.140625" style="1913" customWidth="1"/>
    <col min="10491" max="10491" width="14.42578125" style="1913" customWidth="1"/>
    <col min="10492" max="10737" width="11" style="1913"/>
    <col min="10738" max="10738" width="28.7109375" style="1913" customWidth="1"/>
    <col min="10739" max="10739" width="10.5703125" style="1913" customWidth="1"/>
    <col min="10740" max="10741" width="11" style="1913" bestFit="1" customWidth="1"/>
    <col min="10742" max="10742" width="9.42578125" style="1913" customWidth="1"/>
    <col min="10743" max="10743" width="9.85546875" style="1913" customWidth="1"/>
    <col min="10744" max="10744" width="28.7109375" style="1913" customWidth="1"/>
    <col min="10745" max="10745" width="14.42578125" style="1913" customWidth="1"/>
    <col min="10746" max="10746" width="4.140625" style="1913" customWidth="1"/>
    <col min="10747" max="10747" width="14.42578125" style="1913" customWidth="1"/>
    <col min="10748" max="10993" width="11" style="1913"/>
    <col min="10994" max="10994" width="28.7109375" style="1913" customWidth="1"/>
    <col min="10995" max="10995" width="10.5703125" style="1913" customWidth="1"/>
    <col min="10996" max="10997" width="11" style="1913" bestFit="1" customWidth="1"/>
    <col min="10998" max="10998" width="9.42578125" style="1913" customWidth="1"/>
    <col min="10999" max="10999" width="9.85546875" style="1913" customWidth="1"/>
    <col min="11000" max="11000" width="28.7109375" style="1913" customWidth="1"/>
    <col min="11001" max="11001" width="14.42578125" style="1913" customWidth="1"/>
    <col min="11002" max="11002" width="4.140625" style="1913" customWidth="1"/>
    <col min="11003" max="11003" width="14.42578125" style="1913" customWidth="1"/>
    <col min="11004" max="11249" width="11" style="1913"/>
    <col min="11250" max="11250" width="28.7109375" style="1913" customWidth="1"/>
    <col min="11251" max="11251" width="10.5703125" style="1913" customWidth="1"/>
    <col min="11252" max="11253" width="11" style="1913" bestFit="1" customWidth="1"/>
    <col min="11254" max="11254" width="9.42578125" style="1913" customWidth="1"/>
    <col min="11255" max="11255" width="9.85546875" style="1913" customWidth="1"/>
    <col min="11256" max="11256" width="28.7109375" style="1913" customWidth="1"/>
    <col min="11257" max="11257" width="14.42578125" style="1913" customWidth="1"/>
    <col min="11258" max="11258" width="4.140625" style="1913" customWidth="1"/>
    <col min="11259" max="11259" width="14.42578125" style="1913" customWidth="1"/>
    <col min="11260" max="11505" width="11" style="1913"/>
    <col min="11506" max="11506" width="28.7109375" style="1913" customWidth="1"/>
    <col min="11507" max="11507" width="10.5703125" style="1913" customWidth="1"/>
    <col min="11508" max="11509" width="11" style="1913" bestFit="1" customWidth="1"/>
    <col min="11510" max="11510" width="9.42578125" style="1913" customWidth="1"/>
    <col min="11511" max="11511" width="9.85546875" style="1913" customWidth="1"/>
    <col min="11512" max="11512" width="28.7109375" style="1913" customWidth="1"/>
    <col min="11513" max="11513" width="14.42578125" style="1913" customWidth="1"/>
    <col min="11514" max="11514" width="4.140625" style="1913" customWidth="1"/>
    <col min="11515" max="11515" width="14.42578125" style="1913" customWidth="1"/>
    <col min="11516" max="11761" width="11" style="1913"/>
    <col min="11762" max="11762" width="28.7109375" style="1913" customWidth="1"/>
    <col min="11763" max="11763" width="10.5703125" style="1913" customWidth="1"/>
    <col min="11764" max="11765" width="11" style="1913" bestFit="1" customWidth="1"/>
    <col min="11766" max="11766" width="9.42578125" style="1913" customWidth="1"/>
    <col min="11767" max="11767" width="9.85546875" style="1913" customWidth="1"/>
    <col min="11768" max="11768" width="28.7109375" style="1913" customWidth="1"/>
    <col min="11769" max="11769" width="14.42578125" style="1913" customWidth="1"/>
    <col min="11770" max="11770" width="4.140625" style="1913" customWidth="1"/>
    <col min="11771" max="11771" width="14.42578125" style="1913" customWidth="1"/>
    <col min="11772" max="12017" width="11" style="1913"/>
    <col min="12018" max="12018" width="28.7109375" style="1913" customWidth="1"/>
    <col min="12019" max="12019" width="10.5703125" style="1913" customWidth="1"/>
    <col min="12020" max="12021" width="11" style="1913" bestFit="1" customWidth="1"/>
    <col min="12022" max="12022" width="9.42578125" style="1913" customWidth="1"/>
    <col min="12023" max="12023" width="9.85546875" style="1913" customWidth="1"/>
    <col min="12024" max="12024" width="28.7109375" style="1913" customWidth="1"/>
    <col min="12025" max="12025" width="14.42578125" style="1913" customWidth="1"/>
    <col min="12026" max="12026" width="4.140625" style="1913" customWidth="1"/>
    <col min="12027" max="12027" width="14.42578125" style="1913" customWidth="1"/>
    <col min="12028" max="12273" width="11" style="1913"/>
    <col min="12274" max="12274" width="28.7109375" style="1913" customWidth="1"/>
    <col min="12275" max="12275" width="10.5703125" style="1913" customWidth="1"/>
    <col min="12276" max="12277" width="11" style="1913" bestFit="1" customWidth="1"/>
    <col min="12278" max="12278" width="9.42578125" style="1913" customWidth="1"/>
    <col min="12279" max="12279" width="9.85546875" style="1913" customWidth="1"/>
    <col min="12280" max="12280" width="28.7109375" style="1913" customWidth="1"/>
    <col min="12281" max="12281" width="14.42578125" style="1913" customWidth="1"/>
    <col min="12282" max="12282" width="4.140625" style="1913" customWidth="1"/>
    <col min="12283" max="12283" width="14.42578125" style="1913" customWidth="1"/>
    <col min="12284" max="12529" width="11" style="1913"/>
    <col min="12530" max="12530" width="28.7109375" style="1913" customWidth="1"/>
    <col min="12531" max="12531" width="10.5703125" style="1913" customWidth="1"/>
    <col min="12532" max="12533" width="11" style="1913" bestFit="1" customWidth="1"/>
    <col min="12534" max="12534" width="9.42578125" style="1913" customWidth="1"/>
    <col min="12535" max="12535" width="9.85546875" style="1913" customWidth="1"/>
    <col min="12536" max="12536" width="28.7109375" style="1913" customWidth="1"/>
    <col min="12537" max="12537" width="14.42578125" style="1913" customWidth="1"/>
    <col min="12538" max="12538" width="4.140625" style="1913" customWidth="1"/>
    <col min="12539" max="12539" width="14.42578125" style="1913" customWidth="1"/>
    <col min="12540" max="12785" width="11" style="1913"/>
    <col min="12786" max="12786" width="28.7109375" style="1913" customWidth="1"/>
    <col min="12787" max="12787" width="10.5703125" style="1913" customWidth="1"/>
    <col min="12788" max="12789" width="11" style="1913" bestFit="1" customWidth="1"/>
    <col min="12790" max="12790" width="9.42578125" style="1913" customWidth="1"/>
    <col min="12791" max="12791" width="9.85546875" style="1913" customWidth="1"/>
    <col min="12792" max="12792" width="28.7109375" style="1913" customWidth="1"/>
    <col min="12793" max="12793" width="14.42578125" style="1913" customWidth="1"/>
    <col min="12794" max="12794" width="4.140625" style="1913" customWidth="1"/>
    <col min="12795" max="12795" width="14.42578125" style="1913" customWidth="1"/>
    <col min="12796" max="13041" width="11" style="1913"/>
    <col min="13042" max="13042" width="28.7109375" style="1913" customWidth="1"/>
    <col min="13043" max="13043" width="10.5703125" style="1913" customWidth="1"/>
    <col min="13044" max="13045" width="11" style="1913" bestFit="1" customWidth="1"/>
    <col min="13046" max="13046" width="9.42578125" style="1913" customWidth="1"/>
    <col min="13047" max="13047" width="9.85546875" style="1913" customWidth="1"/>
    <col min="13048" max="13048" width="28.7109375" style="1913" customWidth="1"/>
    <col min="13049" max="13049" width="14.42578125" style="1913" customWidth="1"/>
    <col min="13050" max="13050" width="4.140625" style="1913" customWidth="1"/>
    <col min="13051" max="13051" width="14.42578125" style="1913" customWidth="1"/>
    <col min="13052" max="13297" width="11" style="1913"/>
    <col min="13298" max="13298" width="28.7109375" style="1913" customWidth="1"/>
    <col min="13299" max="13299" width="10.5703125" style="1913" customWidth="1"/>
    <col min="13300" max="13301" width="11" style="1913" bestFit="1" customWidth="1"/>
    <col min="13302" max="13302" width="9.42578125" style="1913" customWidth="1"/>
    <col min="13303" max="13303" width="9.85546875" style="1913" customWidth="1"/>
    <col min="13304" max="13304" width="28.7109375" style="1913" customWidth="1"/>
    <col min="13305" max="13305" width="14.42578125" style="1913" customWidth="1"/>
    <col min="13306" max="13306" width="4.140625" style="1913" customWidth="1"/>
    <col min="13307" max="13307" width="14.42578125" style="1913" customWidth="1"/>
    <col min="13308" max="13553" width="11" style="1913"/>
    <col min="13554" max="13554" width="28.7109375" style="1913" customWidth="1"/>
    <col min="13555" max="13555" width="10.5703125" style="1913" customWidth="1"/>
    <col min="13556" max="13557" width="11" style="1913" bestFit="1" customWidth="1"/>
    <col min="13558" max="13558" width="9.42578125" style="1913" customWidth="1"/>
    <col min="13559" max="13559" width="9.85546875" style="1913" customWidth="1"/>
    <col min="13560" max="13560" width="28.7109375" style="1913" customWidth="1"/>
    <col min="13561" max="13561" width="14.42578125" style="1913" customWidth="1"/>
    <col min="13562" max="13562" width="4.140625" style="1913" customWidth="1"/>
    <col min="13563" max="13563" width="14.42578125" style="1913" customWidth="1"/>
    <col min="13564" max="13809" width="11" style="1913"/>
    <col min="13810" max="13810" width="28.7109375" style="1913" customWidth="1"/>
    <col min="13811" max="13811" width="10.5703125" style="1913" customWidth="1"/>
    <col min="13812" max="13813" width="11" style="1913" bestFit="1" customWidth="1"/>
    <col min="13814" max="13814" width="9.42578125" style="1913" customWidth="1"/>
    <col min="13815" max="13815" width="9.85546875" style="1913" customWidth="1"/>
    <col min="13816" max="13816" width="28.7109375" style="1913" customWidth="1"/>
    <col min="13817" max="13817" width="14.42578125" style="1913" customWidth="1"/>
    <col min="13818" max="13818" width="4.140625" style="1913" customWidth="1"/>
    <col min="13819" max="13819" width="14.42578125" style="1913" customWidth="1"/>
    <col min="13820" max="14065" width="11" style="1913"/>
    <col min="14066" max="14066" width="28.7109375" style="1913" customWidth="1"/>
    <col min="14067" max="14067" width="10.5703125" style="1913" customWidth="1"/>
    <col min="14068" max="14069" width="11" style="1913" bestFit="1" customWidth="1"/>
    <col min="14070" max="14070" width="9.42578125" style="1913" customWidth="1"/>
    <col min="14071" max="14071" width="9.85546875" style="1913" customWidth="1"/>
    <col min="14072" max="14072" width="28.7109375" style="1913" customWidth="1"/>
    <col min="14073" max="14073" width="14.42578125" style="1913" customWidth="1"/>
    <col min="14074" max="14074" width="4.140625" style="1913" customWidth="1"/>
    <col min="14075" max="14075" width="14.42578125" style="1913" customWidth="1"/>
    <col min="14076" max="14321" width="11" style="1913"/>
    <col min="14322" max="14322" width="28.7109375" style="1913" customWidth="1"/>
    <col min="14323" max="14323" width="10.5703125" style="1913" customWidth="1"/>
    <col min="14324" max="14325" width="11" style="1913" bestFit="1" customWidth="1"/>
    <col min="14326" max="14326" width="9.42578125" style="1913" customWidth="1"/>
    <col min="14327" max="14327" width="9.85546875" style="1913" customWidth="1"/>
    <col min="14328" max="14328" width="28.7109375" style="1913" customWidth="1"/>
    <col min="14329" max="14329" width="14.42578125" style="1913" customWidth="1"/>
    <col min="14330" max="14330" width="4.140625" style="1913" customWidth="1"/>
    <col min="14331" max="14331" width="14.42578125" style="1913" customWidth="1"/>
    <col min="14332" max="14577" width="11" style="1913"/>
    <col min="14578" max="14578" width="28.7109375" style="1913" customWidth="1"/>
    <col min="14579" max="14579" width="10.5703125" style="1913" customWidth="1"/>
    <col min="14580" max="14581" width="11" style="1913" bestFit="1" customWidth="1"/>
    <col min="14582" max="14582" width="9.42578125" style="1913" customWidth="1"/>
    <col min="14583" max="14583" width="9.85546875" style="1913" customWidth="1"/>
    <col min="14584" max="14584" width="28.7109375" style="1913" customWidth="1"/>
    <col min="14585" max="14585" width="14.42578125" style="1913" customWidth="1"/>
    <col min="14586" max="14586" width="4.140625" style="1913" customWidth="1"/>
    <col min="14587" max="14587" width="14.42578125" style="1913" customWidth="1"/>
    <col min="14588" max="14833" width="11" style="1913"/>
    <col min="14834" max="14834" width="28.7109375" style="1913" customWidth="1"/>
    <col min="14835" max="14835" width="10.5703125" style="1913" customWidth="1"/>
    <col min="14836" max="14837" width="11" style="1913" bestFit="1" customWidth="1"/>
    <col min="14838" max="14838" width="9.42578125" style="1913" customWidth="1"/>
    <col min="14839" max="14839" width="9.85546875" style="1913" customWidth="1"/>
    <col min="14840" max="14840" width="28.7109375" style="1913" customWidth="1"/>
    <col min="14841" max="14841" width="14.42578125" style="1913" customWidth="1"/>
    <col min="14842" max="14842" width="4.140625" style="1913" customWidth="1"/>
    <col min="14843" max="14843" width="14.42578125" style="1913" customWidth="1"/>
    <col min="14844" max="15089" width="11" style="1913"/>
    <col min="15090" max="15090" width="28.7109375" style="1913" customWidth="1"/>
    <col min="15091" max="15091" width="10.5703125" style="1913" customWidth="1"/>
    <col min="15092" max="15093" width="11" style="1913" bestFit="1" customWidth="1"/>
    <col min="15094" max="15094" width="9.42578125" style="1913" customWidth="1"/>
    <col min="15095" max="15095" width="9.85546875" style="1913" customWidth="1"/>
    <col min="15096" max="15096" width="28.7109375" style="1913" customWidth="1"/>
    <col min="15097" max="15097" width="14.42578125" style="1913" customWidth="1"/>
    <col min="15098" max="15098" width="4.140625" style="1913" customWidth="1"/>
    <col min="15099" max="15099" width="14.42578125" style="1913" customWidth="1"/>
    <col min="15100" max="15345" width="11" style="1913"/>
    <col min="15346" max="15346" width="28.7109375" style="1913" customWidth="1"/>
    <col min="15347" max="15347" width="10.5703125" style="1913" customWidth="1"/>
    <col min="15348" max="15349" width="11" style="1913" bestFit="1" customWidth="1"/>
    <col min="15350" max="15350" width="9.42578125" style="1913" customWidth="1"/>
    <col min="15351" max="15351" width="9.85546875" style="1913" customWidth="1"/>
    <col min="15352" max="15352" width="28.7109375" style="1913" customWidth="1"/>
    <col min="15353" max="15353" width="14.42578125" style="1913" customWidth="1"/>
    <col min="15354" max="15354" width="4.140625" style="1913" customWidth="1"/>
    <col min="15355" max="15355" width="14.42578125" style="1913" customWidth="1"/>
    <col min="15356" max="15601" width="11" style="1913"/>
    <col min="15602" max="15602" width="28.7109375" style="1913" customWidth="1"/>
    <col min="15603" max="15603" width="10.5703125" style="1913" customWidth="1"/>
    <col min="15604" max="15605" width="11" style="1913" bestFit="1" customWidth="1"/>
    <col min="15606" max="15606" width="9.42578125" style="1913" customWidth="1"/>
    <col min="15607" max="15607" width="9.85546875" style="1913" customWidth="1"/>
    <col min="15608" max="15608" width="28.7109375" style="1913" customWidth="1"/>
    <col min="15609" max="15609" width="14.42578125" style="1913" customWidth="1"/>
    <col min="15610" max="15610" width="4.140625" style="1913" customWidth="1"/>
    <col min="15611" max="15611" width="14.42578125" style="1913" customWidth="1"/>
    <col min="15612" max="15857" width="11" style="1913"/>
    <col min="15858" max="15858" width="28.7109375" style="1913" customWidth="1"/>
    <col min="15859" max="15859" width="10.5703125" style="1913" customWidth="1"/>
    <col min="15860" max="15861" width="11" style="1913" bestFit="1" customWidth="1"/>
    <col min="15862" max="15862" width="9.42578125" style="1913" customWidth="1"/>
    <col min="15863" max="15863" width="9.85546875" style="1913" customWidth="1"/>
    <col min="15864" max="15864" width="28.7109375" style="1913" customWidth="1"/>
    <col min="15865" max="15865" width="14.42578125" style="1913" customWidth="1"/>
    <col min="15866" max="15866" width="4.140625" style="1913" customWidth="1"/>
    <col min="15867" max="15867" width="14.42578125" style="1913" customWidth="1"/>
    <col min="15868" max="16113" width="11" style="1913"/>
    <col min="16114" max="16114" width="28.7109375" style="1913" customWidth="1"/>
    <col min="16115" max="16115" width="10.5703125" style="1913" customWidth="1"/>
    <col min="16116" max="16117" width="11" style="1913" bestFit="1" customWidth="1"/>
    <col min="16118" max="16118" width="9.42578125" style="1913" customWidth="1"/>
    <col min="16119" max="16119" width="9.85546875" style="1913" customWidth="1"/>
    <col min="16120" max="16120" width="28.7109375" style="1913" customWidth="1"/>
    <col min="16121" max="16121" width="14.42578125" style="1913" customWidth="1"/>
    <col min="16122" max="16122" width="4.140625" style="1913" customWidth="1"/>
    <col min="16123" max="16123" width="14.42578125" style="1913" customWidth="1"/>
    <col min="16124" max="16384" width="11" style="1913"/>
  </cols>
  <sheetData>
    <row r="1" spans="1:14" s="1911" customFormat="1" ht="24.75" customHeight="1">
      <c r="A1" s="1908" t="s">
        <v>1388</v>
      </c>
      <c r="B1" s="1909"/>
      <c r="C1" s="1909"/>
      <c r="D1" s="1910"/>
      <c r="E1" s="1910"/>
      <c r="F1" s="1910"/>
      <c r="G1" s="1663" t="s">
        <v>1389</v>
      </c>
    </row>
    <row r="2" spans="1:14" ht="19.5" customHeight="1">
      <c r="G2" s="1665"/>
    </row>
    <row r="3" spans="1:14" s="1916" customFormat="1" ht="19.5" customHeight="1">
      <c r="A3" s="1666" t="s">
        <v>2238</v>
      </c>
      <c r="B3" s="1914"/>
      <c r="C3" s="1914"/>
      <c r="D3" s="1915"/>
      <c r="E3" s="2655" t="s">
        <v>2237</v>
      </c>
      <c r="F3" s="2655"/>
      <c r="G3" s="2655"/>
    </row>
    <row r="4" spans="1:14" ht="19.5" customHeight="1">
      <c r="A4" s="1666" t="s">
        <v>2127</v>
      </c>
      <c r="E4" s="2656" t="s">
        <v>2128</v>
      </c>
      <c r="F4" s="2656"/>
      <c r="G4" s="2656"/>
    </row>
    <row r="5" spans="1:14" ht="19.5" customHeight="1">
      <c r="A5" s="1666" t="s">
        <v>2129</v>
      </c>
      <c r="F5" s="1667" t="s">
        <v>1910</v>
      </c>
    </row>
    <row r="6" spans="1:14" ht="19.5" customHeight="1">
      <c r="A6" s="1666"/>
      <c r="F6" s="1905"/>
      <c r="G6" s="1668"/>
    </row>
    <row r="7" spans="1:14" ht="16.5" customHeight="1">
      <c r="A7" s="1759" t="s">
        <v>2357</v>
      </c>
      <c r="B7" s="1670" t="s">
        <v>15</v>
      </c>
      <c r="C7" s="1917" t="s">
        <v>1460</v>
      </c>
      <c r="D7" s="1918" t="s">
        <v>1461</v>
      </c>
      <c r="E7" s="1918" t="s">
        <v>1462</v>
      </c>
      <c r="F7" s="1917" t="s">
        <v>1463</v>
      </c>
      <c r="G7" s="1658" t="s">
        <v>2356</v>
      </c>
    </row>
    <row r="8" spans="1:14" ht="13.5" customHeight="1">
      <c r="A8" s="1919"/>
      <c r="B8" s="1912" t="s">
        <v>2130</v>
      </c>
      <c r="C8" s="1912" t="s">
        <v>1447</v>
      </c>
      <c r="D8" s="1912" t="s">
        <v>1414</v>
      </c>
      <c r="E8" s="1912" t="s">
        <v>2131</v>
      </c>
      <c r="F8" s="1912" t="s">
        <v>2132</v>
      </c>
      <c r="G8" s="1669"/>
    </row>
    <row r="9" spans="1:14" ht="17.25" customHeight="1">
      <c r="A9" s="1670"/>
      <c r="B9" s="1670"/>
      <c r="C9" s="1912" t="s">
        <v>2133</v>
      </c>
      <c r="E9" s="1912" t="s">
        <v>1464</v>
      </c>
      <c r="F9" s="1912" t="s">
        <v>1465</v>
      </c>
      <c r="G9" s="1667"/>
    </row>
    <row r="10" spans="1:14" ht="17.25" customHeight="1">
      <c r="A10" s="1919"/>
      <c r="B10" s="1670"/>
      <c r="C10" s="1670"/>
      <c r="D10" s="1912"/>
      <c r="E10" s="1912"/>
      <c r="F10" s="1912"/>
      <c r="G10" s="1669"/>
    </row>
    <row r="11" spans="1:14" s="1922" customFormat="1" ht="15" customHeight="1">
      <c r="A11" s="1920" t="s">
        <v>2483</v>
      </c>
      <c r="B11" s="1921">
        <f>SUM(C11:F11)</f>
        <v>1318</v>
      </c>
      <c r="C11" s="1921">
        <f>SUM(C12)</f>
        <v>732</v>
      </c>
      <c r="D11" s="1921">
        <f t="shared" ref="D11:F11" si="0">SUM(D12)</f>
        <v>378</v>
      </c>
      <c r="E11" s="1921">
        <f t="shared" si="0"/>
        <v>190</v>
      </c>
      <c r="F11" s="1921">
        <f t="shared" si="0"/>
        <v>18</v>
      </c>
      <c r="G11" s="1845" t="s">
        <v>1453</v>
      </c>
    </row>
    <row r="12" spans="1:14" s="1926" customFormat="1" ht="15" customHeight="1">
      <c r="A12" s="1923" t="s">
        <v>2134</v>
      </c>
      <c r="B12" s="1924">
        <f t="shared" ref="B12:B52" si="1">SUM(C12:F12)</f>
        <v>1318</v>
      </c>
      <c r="C12" s="1921">
        <v>732</v>
      </c>
      <c r="D12" s="1921">
        <v>378</v>
      </c>
      <c r="E12" s="1921">
        <v>190</v>
      </c>
      <c r="F12" s="1921">
        <v>18</v>
      </c>
      <c r="G12" s="1925" t="s">
        <v>207</v>
      </c>
    </row>
    <row r="13" spans="1:14" s="1926" customFormat="1" ht="15" customHeight="1">
      <c r="A13" s="1920" t="s">
        <v>2484</v>
      </c>
      <c r="B13" s="1921">
        <f t="shared" si="1"/>
        <v>6312</v>
      </c>
      <c r="C13" s="1921">
        <f>SUM(C14:C17)</f>
        <v>3468</v>
      </c>
      <c r="D13" s="1921">
        <f t="shared" ref="D13:F13" si="2">SUM(D14:D17)</f>
        <v>1838</v>
      </c>
      <c r="E13" s="1921">
        <f t="shared" si="2"/>
        <v>809</v>
      </c>
      <c r="F13" s="1921">
        <f t="shared" si="2"/>
        <v>197</v>
      </c>
      <c r="G13" s="1927" t="s">
        <v>194</v>
      </c>
    </row>
    <row r="14" spans="1:14" s="1926" customFormat="1" ht="15" customHeight="1">
      <c r="A14" s="1928" t="s">
        <v>2362</v>
      </c>
      <c r="B14" s="1924">
        <f t="shared" si="1"/>
        <v>4894</v>
      </c>
      <c r="C14" s="1924">
        <v>2697</v>
      </c>
      <c r="D14" s="1924">
        <v>1450</v>
      </c>
      <c r="E14" s="1924">
        <v>621</v>
      </c>
      <c r="F14" s="1924">
        <v>126</v>
      </c>
      <c r="G14" s="1925" t="s">
        <v>2135</v>
      </c>
      <c r="N14" s="1930">
        <v>0</v>
      </c>
    </row>
    <row r="15" spans="1:14" s="1926" customFormat="1" ht="15" customHeight="1">
      <c r="A15" s="1928" t="s">
        <v>2136</v>
      </c>
      <c r="B15" s="1924">
        <f t="shared" si="1"/>
        <v>413</v>
      </c>
      <c r="C15" s="1924">
        <v>138</v>
      </c>
      <c r="D15" s="1924">
        <v>174</v>
      </c>
      <c r="E15" s="1924">
        <v>47</v>
      </c>
      <c r="F15" s="1924">
        <v>54</v>
      </c>
      <c r="G15" s="1925" t="s">
        <v>2137</v>
      </c>
    </row>
    <row r="16" spans="1:14" s="1926" customFormat="1" ht="15" customHeight="1">
      <c r="A16" s="1929" t="s">
        <v>2138</v>
      </c>
      <c r="B16" s="1924">
        <f t="shared" si="1"/>
        <v>665</v>
      </c>
      <c r="C16" s="1924">
        <v>381</v>
      </c>
      <c r="D16" s="1924">
        <v>171</v>
      </c>
      <c r="E16" s="1924">
        <v>96</v>
      </c>
      <c r="F16" s="1924">
        <v>17</v>
      </c>
      <c r="G16" s="1925" t="s">
        <v>2139</v>
      </c>
    </row>
    <row r="17" spans="1:7" s="1926" customFormat="1" ht="15" customHeight="1">
      <c r="A17" s="1929" t="s">
        <v>2485</v>
      </c>
      <c r="B17" s="1924">
        <f t="shared" si="1"/>
        <v>340</v>
      </c>
      <c r="C17" s="1924">
        <v>252</v>
      </c>
      <c r="D17" s="1924">
        <v>43</v>
      </c>
      <c r="E17" s="1924">
        <v>45</v>
      </c>
      <c r="F17" s="1995" t="s">
        <v>1822</v>
      </c>
      <c r="G17" s="1925" t="s">
        <v>2140</v>
      </c>
    </row>
    <row r="18" spans="1:7" s="1926" customFormat="1" ht="15" customHeight="1">
      <c r="A18" s="1920" t="s">
        <v>183</v>
      </c>
      <c r="B18" s="1921">
        <f t="shared" si="1"/>
        <v>4183</v>
      </c>
      <c r="C18" s="1921">
        <f>SUM(C19:C22)</f>
        <v>1536</v>
      </c>
      <c r="D18" s="1921">
        <f t="shared" ref="D18:F18" si="3">SUM(D19:D22)</f>
        <v>1337</v>
      </c>
      <c r="E18" s="1921">
        <f t="shared" si="3"/>
        <v>987</v>
      </c>
      <c r="F18" s="1921">
        <f t="shared" si="3"/>
        <v>323</v>
      </c>
      <c r="G18" s="1845" t="s">
        <v>1455</v>
      </c>
    </row>
    <row r="19" spans="1:7" s="1926" customFormat="1" ht="15" customHeight="1">
      <c r="A19" s="1929" t="s">
        <v>2141</v>
      </c>
      <c r="B19" s="1924">
        <f t="shared" si="1"/>
        <v>373</v>
      </c>
      <c r="C19" s="1924">
        <v>56</v>
      </c>
      <c r="D19" s="1924">
        <v>92</v>
      </c>
      <c r="E19" s="1924">
        <v>212</v>
      </c>
      <c r="F19" s="1924">
        <v>13</v>
      </c>
      <c r="G19" s="1931" t="s">
        <v>2142</v>
      </c>
    </row>
    <row r="20" spans="1:7" s="1926" customFormat="1" ht="15" customHeight="1">
      <c r="A20" s="1929" t="s">
        <v>187</v>
      </c>
      <c r="B20" s="1924">
        <f t="shared" si="1"/>
        <v>1817</v>
      </c>
      <c r="C20" s="1924">
        <v>745</v>
      </c>
      <c r="D20" s="1924">
        <v>589</v>
      </c>
      <c r="E20" s="1924">
        <v>322</v>
      </c>
      <c r="F20" s="1924">
        <v>161</v>
      </c>
      <c r="G20" s="1925" t="s">
        <v>2143</v>
      </c>
    </row>
    <row r="21" spans="1:7" s="1926" customFormat="1" ht="15" customHeight="1">
      <c r="A21" s="1929" t="s">
        <v>2144</v>
      </c>
      <c r="B21" s="1924">
        <f t="shared" si="1"/>
        <v>925</v>
      </c>
      <c r="C21" s="1924">
        <v>339</v>
      </c>
      <c r="D21" s="1924">
        <v>262</v>
      </c>
      <c r="E21" s="1924">
        <v>226</v>
      </c>
      <c r="F21" s="1924">
        <v>98</v>
      </c>
      <c r="G21" s="1925" t="s">
        <v>2145</v>
      </c>
    </row>
    <row r="22" spans="1:7" s="1926" customFormat="1" ht="15" customHeight="1">
      <c r="A22" s="1929" t="s">
        <v>2146</v>
      </c>
      <c r="B22" s="1924">
        <f t="shared" si="1"/>
        <v>1068</v>
      </c>
      <c r="C22" s="1924">
        <v>396</v>
      </c>
      <c r="D22" s="1924">
        <v>394</v>
      </c>
      <c r="E22" s="1924">
        <v>227</v>
      </c>
      <c r="F22" s="1924">
        <v>51</v>
      </c>
      <c r="G22" s="1925" t="s">
        <v>2147</v>
      </c>
    </row>
    <row r="23" spans="1:7" s="1926" customFormat="1" ht="15" customHeight="1">
      <c r="A23" s="1920" t="s">
        <v>1458</v>
      </c>
      <c r="B23" s="1921">
        <f t="shared" si="1"/>
        <v>20745</v>
      </c>
      <c r="C23" s="1921">
        <f>SUM(C24:C29)</f>
        <v>8803</v>
      </c>
      <c r="D23" s="1921">
        <f t="shared" ref="D23:F23" si="4">SUM(D24:D29)</f>
        <v>6416</v>
      </c>
      <c r="E23" s="1921">
        <f t="shared" si="4"/>
        <v>4076</v>
      </c>
      <c r="F23" s="1921">
        <f t="shared" si="4"/>
        <v>1450</v>
      </c>
      <c r="G23" s="1927" t="s">
        <v>170</v>
      </c>
    </row>
    <row r="24" spans="1:7" s="1926" customFormat="1" ht="15" customHeight="1">
      <c r="A24" s="1932" t="s">
        <v>2148</v>
      </c>
      <c r="B24" s="1924">
        <f t="shared" si="1"/>
        <v>12212</v>
      </c>
      <c r="C24" s="1924">
        <v>5706</v>
      </c>
      <c r="D24" s="1924">
        <v>4083</v>
      </c>
      <c r="E24" s="1924">
        <v>2079</v>
      </c>
      <c r="F24" s="1924">
        <v>344</v>
      </c>
      <c r="G24" s="1931" t="s">
        <v>2149</v>
      </c>
    </row>
    <row r="25" spans="1:7" s="1926" customFormat="1" ht="15" customHeight="1">
      <c r="A25" s="1929" t="s">
        <v>2150</v>
      </c>
      <c r="B25" s="1924">
        <f t="shared" si="1"/>
        <v>2685</v>
      </c>
      <c r="C25" s="1924">
        <v>1159</v>
      </c>
      <c r="D25" s="1924">
        <v>696</v>
      </c>
      <c r="E25" s="1924">
        <v>482</v>
      </c>
      <c r="F25" s="1924">
        <v>348</v>
      </c>
      <c r="G25" s="1931" t="s">
        <v>2151</v>
      </c>
    </row>
    <row r="26" spans="1:7" s="1926" customFormat="1" ht="15" customHeight="1">
      <c r="A26" s="1929" t="s">
        <v>2152</v>
      </c>
      <c r="B26" s="1924">
        <f t="shared" si="1"/>
        <v>576</v>
      </c>
      <c r="C26" s="1924">
        <v>110</v>
      </c>
      <c r="D26" s="1924">
        <v>171</v>
      </c>
      <c r="E26" s="1924">
        <v>191</v>
      </c>
      <c r="F26" s="1924">
        <v>104</v>
      </c>
      <c r="G26" s="1931" t="s">
        <v>2153</v>
      </c>
    </row>
    <row r="27" spans="1:7" s="1926" customFormat="1" ht="15" customHeight="1">
      <c r="A27" s="1929" t="s">
        <v>177</v>
      </c>
      <c r="B27" s="1924">
        <f t="shared" si="1"/>
        <v>2897</v>
      </c>
      <c r="C27" s="1924">
        <v>944</v>
      </c>
      <c r="D27" s="1924">
        <v>836</v>
      </c>
      <c r="E27" s="1924">
        <v>706</v>
      </c>
      <c r="F27" s="1924">
        <v>411</v>
      </c>
      <c r="G27" s="1925" t="s">
        <v>2154</v>
      </c>
    </row>
    <row r="28" spans="1:7" s="1926" customFormat="1" ht="15" customHeight="1">
      <c r="A28" s="1673" t="s">
        <v>2155</v>
      </c>
      <c r="B28" s="1924">
        <f t="shared" si="1"/>
        <v>546</v>
      </c>
      <c r="C28" s="1924">
        <v>159</v>
      </c>
      <c r="D28" s="1924">
        <v>200</v>
      </c>
      <c r="E28" s="1924">
        <v>99</v>
      </c>
      <c r="F28" s="1924">
        <v>88</v>
      </c>
      <c r="G28" s="1673" t="s">
        <v>2156</v>
      </c>
    </row>
    <row r="29" spans="1:7" s="1926" customFormat="1" ht="15" customHeight="1">
      <c r="A29" s="1929" t="s">
        <v>181</v>
      </c>
      <c r="B29" s="1924">
        <f t="shared" si="1"/>
        <v>1829</v>
      </c>
      <c r="C29" s="1924">
        <v>725</v>
      </c>
      <c r="D29" s="1924">
        <v>430</v>
      </c>
      <c r="E29" s="1924">
        <v>519</v>
      </c>
      <c r="F29" s="1924">
        <v>155</v>
      </c>
      <c r="G29" s="1925" t="s">
        <v>2157</v>
      </c>
    </row>
    <row r="30" spans="1:7" s="1926" customFormat="1" ht="15" customHeight="1">
      <c r="A30" s="1920" t="s">
        <v>2158</v>
      </c>
      <c r="B30" s="1921">
        <f t="shared" si="1"/>
        <v>22130</v>
      </c>
      <c r="C30" s="1921">
        <f>SUM(C31:C38)</f>
        <v>10841</v>
      </c>
      <c r="D30" s="1921">
        <f t="shared" ref="D30:F30" si="5">SUM(D31:D38)</f>
        <v>6207</v>
      </c>
      <c r="E30" s="1921">
        <f t="shared" si="5"/>
        <v>3738</v>
      </c>
      <c r="F30" s="1921">
        <f t="shared" si="5"/>
        <v>1344</v>
      </c>
      <c r="G30" s="1845" t="s">
        <v>1456</v>
      </c>
    </row>
    <row r="31" spans="1:7" s="1926" customFormat="1" ht="15" customHeight="1">
      <c r="A31" s="1928" t="s">
        <v>2159</v>
      </c>
      <c r="B31" s="1924">
        <f t="shared" si="1"/>
        <v>11919</v>
      </c>
      <c r="C31" s="1924">
        <v>6541</v>
      </c>
      <c r="D31" s="1924">
        <v>3290</v>
      </c>
      <c r="E31" s="1924">
        <v>1483</v>
      </c>
      <c r="F31" s="1924">
        <v>605</v>
      </c>
      <c r="G31" s="1931" t="s">
        <v>2160</v>
      </c>
    </row>
    <row r="32" spans="1:7" s="1926" customFormat="1" ht="15" customHeight="1">
      <c r="A32" s="1928" t="s">
        <v>2161</v>
      </c>
      <c r="B32" s="1924">
        <f t="shared" si="1"/>
        <v>343</v>
      </c>
      <c r="C32" s="1924">
        <v>145</v>
      </c>
      <c r="D32" s="1924">
        <v>101</v>
      </c>
      <c r="E32" s="1924">
        <v>97</v>
      </c>
      <c r="F32" s="1924"/>
      <c r="G32" s="1925" t="s">
        <v>2162</v>
      </c>
    </row>
    <row r="33" spans="1:7" s="1926" customFormat="1" ht="15" customHeight="1">
      <c r="A33" s="1928" t="s">
        <v>2163</v>
      </c>
      <c r="B33" s="1924">
        <f t="shared" si="1"/>
        <v>459</v>
      </c>
      <c r="C33" s="1924"/>
      <c r="D33" s="1924"/>
      <c r="E33" s="1924">
        <v>318</v>
      </c>
      <c r="F33" s="1924">
        <v>141</v>
      </c>
      <c r="G33" s="1925" t="s">
        <v>2164</v>
      </c>
    </row>
    <row r="34" spans="1:7" s="1926" customFormat="1" ht="15" customHeight="1">
      <c r="A34" s="1928" t="s">
        <v>2486</v>
      </c>
      <c r="B34" s="1924">
        <f t="shared" si="1"/>
        <v>1370</v>
      </c>
      <c r="C34" s="1924">
        <v>738</v>
      </c>
      <c r="D34" s="1924">
        <v>385</v>
      </c>
      <c r="E34" s="1924">
        <v>162</v>
      </c>
      <c r="F34" s="1924">
        <v>85</v>
      </c>
      <c r="G34" s="1925" t="s">
        <v>2165</v>
      </c>
    </row>
    <row r="35" spans="1:7" s="1926" customFormat="1" ht="15" customHeight="1">
      <c r="A35" s="1928" t="s">
        <v>2166</v>
      </c>
      <c r="B35" s="1924">
        <f t="shared" si="1"/>
        <v>1401</v>
      </c>
      <c r="C35" s="1924">
        <v>578</v>
      </c>
      <c r="D35" s="1924">
        <v>424</v>
      </c>
      <c r="E35" s="1924">
        <v>281</v>
      </c>
      <c r="F35" s="1924">
        <v>118</v>
      </c>
      <c r="G35" s="1925" t="s">
        <v>2167</v>
      </c>
    </row>
    <row r="36" spans="1:7" s="1926" customFormat="1" ht="15" customHeight="1">
      <c r="A36" s="1928" t="s">
        <v>2168</v>
      </c>
      <c r="B36" s="1924">
        <f t="shared" si="1"/>
        <v>1156</v>
      </c>
      <c r="C36" s="1924">
        <v>320</v>
      </c>
      <c r="D36" s="1924">
        <v>324</v>
      </c>
      <c r="E36" s="1924">
        <v>426</v>
      </c>
      <c r="F36" s="1924">
        <v>86</v>
      </c>
      <c r="G36" s="1925" t="s">
        <v>847</v>
      </c>
    </row>
    <row r="37" spans="1:7" s="1926" customFormat="1" ht="15" customHeight="1">
      <c r="A37" s="1923" t="s">
        <v>154</v>
      </c>
      <c r="B37" s="1924">
        <f t="shared" si="1"/>
        <v>4698</v>
      </c>
      <c r="C37" s="1924">
        <v>2304</v>
      </c>
      <c r="D37" s="1924">
        <v>1507</v>
      </c>
      <c r="E37" s="1924">
        <v>699</v>
      </c>
      <c r="F37" s="1924">
        <v>188</v>
      </c>
      <c r="G37" s="1925" t="s">
        <v>2169</v>
      </c>
    </row>
    <row r="38" spans="1:7" s="1926" customFormat="1" ht="15" customHeight="1">
      <c r="A38" s="1923" t="s">
        <v>2170</v>
      </c>
      <c r="B38" s="1924">
        <f t="shared" si="1"/>
        <v>784</v>
      </c>
      <c r="C38" s="1924">
        <v>215</v>
      </c>
      <c r="D38" s="1924">
        <v>176</v>
      </c>
      <c r="E38" s="1924">
        <v>272</v>
      </c>
      <c r="F38" s="1924">
        <v>121</v>
      </c>
      <c r="G38" s="1673" t="s">
        <v>2171</v>
      </c>
    </row>
    <row r="39" spans="1:7" s="1926" customFormat="1" ht="15" customHeight="1">
      <c r="A39" s="1933" t="s">
        <v>1346</v>
      </c>
      <c r="B39" s="1921">
        <f t="shared" si="1"/>
        <v>19650</v>
      </c>
      <c r="C39" s="1921">
        <f>SUM(C40:C46)</f>
        <v>8648</v>
      </c>
      <c r="D39" s="1921">
        <f>SUM(D40:D46)</f>
        <v>4246</v>
      </c>
      <c r="E39" s="1921">
        <f>SUM(E40:E46)</f>
        <v>4574</v>
      </c>
      <c r="F39" s="1921">
        <f>SUM(F40:F46)</f>
        <v>2182</v>
      </c>
      <c r="G39" s="1934" t="s">
        <v>54</v>
      </c>
    </row>
    <row r="40" spans="1:7" s="1926" customFormat="1" ht="15" customHeight="1">
      <c r="A40" s="2456" t="s">
        <v>2172</v>
      </c>
      <c r="B40" s="2457">
        <f t="shared" si="1"/>
        <v>8999</v>
      </c>
      <c r="C40" s="2457">
        <v>4599</v>
      </c>
      <c r="D40" s="2457">
        <v>1712</v>
      </c>
      <c r="E40" s="2457">
        <v>1862</v>
      </c>
      <c r="F40" s="2457">
        <v>826</v>
      </c>
      <c r="G40" s="2453" t="s">
        <v>2174</v>
      </c>
    </row>
    <row r="41" spans="1:7" s="1926" customFormat="1" ht="15" customHeight="1">
      <c r="A41" s="2458" t="s">
        <v>2173</v>
      </c>
      <c r="B41" s="2457">
        <f t="shared" si="1"/>
        <v>2295</v>
      </c>
      <c r="C41" s="2457">
        <v>914</v>
      </c>
      <c r="D41" s="2457">
        <v>491</v>
      </c>
      <c r="E41" s="2457">
        <v>564</v>
      </c>
      <c r="F41" s="2457">
        <v>326</v>
      </c>
      <c r="G41" s="2459" t="s">
        <v>2176</v>
      </c>
    </row>
    <row r="42" spans="1:7" s="1926" customFormat="1" ht="15" customHeight="1">
      <c r="A42" s="2460" t="s">
        <v>2175</v>
      </c>
      <c r="B42" s="2457">
        <f t="shared" si="1"/>
        <v>732</v>
      </c>
      <c r="C42" s="2457">
        <v>134</v>
      </c>
      <c r="D42" s="2457">
        <v>253</v>
      </c>
      <c r="E42" s="2457">
        <v>248</v>
      </c>
      <c r="F42" s="2457">
        <v>97</v>
      </c>
      <c r="G42" s="2453" t="s">
        <v>1534</v>
      </c>
    </row>
    <row r="43" spans="1:7" s="1926" customFormat="1" ht="15" customHeight="1">
      <c r="A43" s="2460" t="s">
        <v>2177</v>
      </c>
      <c r="B43" s="2457">
        <f t="shared" si="1"/>
        <v>888</v>
      </c>
      <c r="C43" s="2457">
        <v>222</v>
      </c>
      <c r="D43" s="2457">
        <v>187</v>
      </c>
      <c r="E43" s="2457">
        <v>300</v>
      </c>
      <c r="F43" s="2457">
        <v>179</v>
      </c>
      <c r="G43" s="2453" t="s">
        <v>64</v>
      </c>
    </row>
    <row r="44" spans="1:7" s="1926" customFormat="1" ht="15" customHeight="1">
      <c r="A44" s="2461" t="s">
        <v>2178</v>
      </c>
      <c r="B44" s="2457">
        <f t="shared" si="1"/>
        <v>4787</v>
      </c>
      <c r="C44" s="2457">
        <v>2182</v>
      </c>
      <c r="D44" s="2457">
        <v>1094</v>
      </c>
      <c r="E44" s="2457">
        <v>1065</v>
      </c>
      <c r="F44" s="2457">
        <v>446</v>
      </c>
      <c r="G44" s="2453" t="s">
        <v>66</v>
      </c>
    </row>
    <row r="45" spans="1:7" s="1926" customFormat="1" ht="15" customHeight="1">
      <c r="A45" s="2460" t="s">
        <v>69</v>
      </c>
      <c r="B45" s="2457">
        <f t="shared" si="1"/>
        <v>1797</v>
      </c>
      <c r="C45" s="2457">
        <v>555</v>
      </c>
      <c r="D45" s="2457">
        <v>509</v>
      </c>
      <c r="E45" s="2457">
        <v>462</v>
      </c>
      <c r="F45" s="2457">
        <v>271</v>
      </c>
      <c r="G45" s="2462" t="s">
        <v>70</v>
      </c>
    </row>
    <row r="46" spans="1:7" s="1926" customFormat="1" ht="15" customHeight="1">
      <c r="A46" s="2460" t="s">
        <v>2487</v>
      </c>
      <c r="B46" s="2457">
        <f t="shared" si="1"/>
        <v>152</v>
      </c>
      <c r="C46" s="2457">
        <v>42</v>
      </c>
      <c r="D46" s="2457"/>
      <c r="E46" s="2457">
        <v>73</v>
      </c>
      <c r="F46" s="2457">
        <v>37</v>
      </c>
      <c r="G46" s="2462" t="s">
        <v>2179</v>
      </c>
    </row>
    <row r="47" spans="1:7" s="1926" customFormat="1" ht="15" customHeight="1">
      <c r="A47" s="1933" t="s">
        <v>701</v>
      </c>
      <c r="B47" s="1921">
        <f t="shared" si="1"/>
        <v>8590</v>
      </c>
      <c r="C47" s="1921">
        <f>SUM(C48:C52)</f>
        <v>3974</v>
      </c>
      <c r="D47" s="1921">
        <f t="shared" ref="D47:F47" si="6">SUM(D48:D52)</f>
        <v>1887</v>
      </c>
      <c r="E47" s="1921">
        <f t="shared" si="6"/>
        <v>1719</v>
      </c>
      <c r="F47" s="1921">
        <f t="shared" si="6"/>
        <v>1010</v>
      </c>
      <c r="G47" s="1671" t="s">
        <v>1452</v>
      </c>
    </row>
    <row r="48" spans="1:7" s="1926" customFormat="1" ht="15" customHeight="1">
      <c r="A48" s="1923" t="s">
        <v>159</v>
      </c>
      <c r="B48" s="1924">
        <f t="shared" si="1"/>
        <v>4090</v>
      </c>
      <c r="C48" s="1924">
        <v>1925</v>
      </c>
      <c r="D48" s="1924">
        <v>973</v>
      </c>
      <c r="E48" s="1924">
        <v>725</v>
      </c>
      <c r="F48" s="1924">
        <v>467</v>
      </c>
      <c r="G48" s="1925" t="s">
        <v>2180</v>
      </c>
    </row>
    <row r="49" spans="1:7" s="1926" customFormat="1" ht="15" customHeight="1">
      <c r="A49" s="1923" t="s">
        <v>161</v>
      </c>
      <c r="B49" s="1924">
        <f t="shared" si="1"/>
        <v>553</v>
      </c>
      <c r="C49" s="1924">
        <v>141</v>
      </c>
      <c r="D49" s="1924">
        <v>140</v>
      </c>
      <c r="E49" s="1924">
        <v>159</v>
      </c>
      <c r="F49" s="1924">
        <v>113</v>
      </c>
      <c r="G49" s="1925" t="s">
        <v>2182</v>
      </c>
    </row>
    <row r="50" spans="1:7" s="1926" customFormat="1" ht="15" customHeight="1">
      <c r="A50" s="1923" t="s">
        <v>2181</v>
      </c>
      <c r="B50" s="1924">
        <f t="shared" si="1"/>
        <v>2220</v>
      </c>
      <c r="C50" s="1924">
        <v>1185</v>
      </c>
      <c r="D50" s="1924">
        <v>506</v>
      </c>
      <c r="E50" s="1924">
        <v>325</v>
      </c>
      <c r="F50" s="1924">
        <v>204</v>
      </c>
      <c r="G50" s="1931" t="s">
        <v>2183</v>
      </c>
    </row>
    <row r="51" spans="1:7" s="1926" customFormat="1" ht="15" customHeight="1">
      <c r="A51" s="1923" t="s">
        <v>165</v>
      </c>
      <c r="B51" s="1924">
        <f t="shared" si="1"/>
        <v>911</v>
      </c>
      <c r="C51" s="1924">
        <v>272</v>
      </c>
      <c r="D51" s="1924">
        <v>211</v>
      </c>
      <c r="E51" s="1924">
        <v>300</v>
      </c>
      <c r="F51" s="1924">
        <v>128</v>
      </c>
      <c r="G51" s="1925" t="s">
        <v>2185</v>
      </c>
    </row>
    <row r="52" spans="1:7" s="1926" customFormat="1" ht="15" customHeight="1">
      <c r="A52" s="1923" t="s">
        <v>2184</v>
      </c>
      <c r="B52" s="1924">
        <f t="shared" si="1"/>
        <v>816</v>
      </c>
      <c r="C52" s="1924">
        <v>451</v>
      </c>
      <c r="D52" s="1924">
        <v>57</v>
      </c>
      <c r="E52" s="1924">
        <v>210</v>
      </c>
      <c r="F52" s="1924">
        <v>98</v>
      </c>
      <c r="G52" s="1673" t="s">
        <v>2186</v>
      </c>
    </row>
    <row r="53" spans="1:7" s="1926" customFormat="1" ht="15" customHeight="1">
      <c r="A53" s="1935"/>
      <c r="B53" s="1936"/>
      <c r="C53" s="1936"/>
      <c r="D53" s="1937"/>
      <c r="E53" s="1937"/>
      <c r="F53" s="1937"/>
      <c r="G53" s="1672"/>
    </row>
    <row r="54" spans="1:7" s="1926" customFormat="1" ht="12.75" customHeight="1">
      <c r="A54" s="1938"/>
      <c r="B54" s="1912"/>
      <c r="C54" s="1912"/>
      <c r="D54" s="1664"/>
      <c r="E54" s="1664"/>
      <c r="F54" s="1664"/>
      <c r="G54" s="1672"/>
    </row>
    <row r="55" spans="1:7" s="1926" customFormat="1" ht="12.75" customHeight="1">
      <c r="A55" s="1938"/>
      <c r="B55" s="1912"/>
      <c r="C55" s="1912"/>
      <c r="D55" s="1664"/>
      <c r="E55" s="1664"/>
      <c r="F55" s="1664"/>
      <c r="G55" s="1672"/>
    </row>
    <row r="56" spans="1:7" s="1926" customFormat="1" ht="12.75" customHeight="1">
      <c r="A56" s="1935"/>
      <c r="B56" s="1912"/>
      <c r="C56" s="1912"/>
      <c r="D56" s="1912"/>
      <c r="E56" s="1912"/>
      <c r="F56" s="1912"/>
      <c r="G56" s="1672"/>
    </row>
    <row r="57" spans="1:7" s="1926" customFormat="1" ht="12.75" customHeight="1">
      <c r="A57" s="1939"/>
      <c r="B57" s="1851"/>
      <c r="C57" s="1851"/>
      <c r="D57" s="1851"/>
      <c r="E57" s="1851"/>
      <c r="F57" s="1851"/>
      <c r="G57" s="1851"/>
    </row>
    <row r="58" spans="1:7" s="1926" customFormat="1" ht="12.75" customHeight="1">
      <c r="A58" s="1851"/>
      <c r="B58" s="1912"/>
      <c r="C58" s="1912"/>
      <c r="D58" s="1664"/>
      <c r="E58" s="1664"/>
      <c r="F58" s="1664"/>
      <c r="G58" s="1672"/>
    </row>
    <row r="59" spans="1:7" s="1926" customFormat="1" ht="12.75" customHeight="1">
      <c r="A59" s="1935"/>
      <c r="B59" s="1912"/>
      <c r="C59" s="1912"/>
      <c r="D59" s="1664"/>
      <c r="E59" s="1664"/>
      <c r="F59" s="1664"/>
      <c r="G59" s="1672"/>
    </row>
    <row r="60" spans="1:7" s="1926" customFormat="1" ht="12.75" customHeight="1">
      <c r="A60" s="1908" t="s">
        <v>1388</v>
      </c>
      <c r="B60" s="1910"/>
      <c r="C60" s="1910"/>
      <c r="D60" s="1910"/>
      <c r="E60" s="1910"/>
      <c r="F60" s="1910"/>
      <c r="G60" s="1663" t="s">
        <v>1389</v>
      </c>
    </row>
    <row r="61" spans="1:7" s="1926" customFormat="1" ht="12.75" customHeight="1">
      <c r="B61" s="1670"/>
      <c r="C61" s="1664"/>
      <c r="D61" s="1664"/>
      <c r="E61" s="1664"/>
      <c r="F61" s="1664"/>
      <c r="G61" s="1665"/>
    </row>
    <row r="62" spans="1:7" s="1926" customFormat="1" ht="12.75" customHeight="1">
      <c r="A62" s="1666" t="s">
        <v>2238</v>
      </c>
      <c r="B62" s="1914"/>
      <c r="C62" s="1915"/>
      <c r="D62" s="1915"/>
      <c r="E62" s="2655" t="s">
        <v>2237</v>
      </c>
      <c r="F62" s="2655"/>
      <c r="G62" s="2655"/>
    </row>
    <row r="63" spans="1:7" s="1926" customFormat="1" ht="24" customHeight="1">
      <c r="A63" s="1666" t="s">
        <v>2187</v>
      </c>
      <c r="B63" s="1670"/>
      <c r="C63" s="1664"/>
      <c r="D63" s="1664"/>
      <c r="E63" s="2656" t="s">
        <v>2188</v>
      </c>
      <c r="F63" s="2656"/>
      <c r="G63" s="2656"/>
    </row>
    <row r="64" spans="1:7" s="1926" customFormat="1" ht="23.1" customHeight="1">
      <c r="B64" s="1670"/>
      <c r="C64" s="1664"/>
      <c r="D64" s="1664"/>
      <c r="E64" s="1664"/>
      <c r="F64" s="1905"/>
      <c r="G64" s="1940" t="s">
        <v>2488</v>
      </c>
    </row>
    <row r="65" spans="1:7" s="1926" customFormat="1" ht="17.45" customHeight="1">
      <c r="A65" s="1666" t="s">
        <v>2189</v>
      </c>
      <c r="B65" s="1670"/>
      <c r="C65" s="1664"/>
      <c r="D65" s="1664"/>
      <c r="E65" s="1664"/>
      <c r="F65" s="1905"/>
      <c r="G65" s="1668"/>
    </row>
    <row r="66" spans="1:7" s="1926" customFormat="1" ht="15" customHeight="1">
      <c r="A66" s="1759" t="s">
        <v>2357</v>
      </c>
      <c r="B66" s="1670" t="s">
        <v>15</v>
      </c>
      <c r="C66" s="1917" t="s">
        <v>1460</v>
      </c>
      <c r="D66" s="1918" t="s">
        <v>1461</v>
      </c>
      <c r="E66" s="1918" t="s">
        <v>1462</v>
      </c>
      <c r="F66" s="1917" t="s">
        <v>1463</v>
      </c>
      <c r="G66" s="1658" t="s">
        <v>2356</v>
      </c>
    </row>
    <row r="67" spans="1:7" s="1926" customFormat="1" ht="15" customHeight="1">
      <c r="B67" s="1912" t="s">
        <v>2130</v>
      </c>
      <c r="C67" s="1912" t="s">
        <v>1447</v>
      </c>
      <c r="D67" s="1912" t="s">
        <v>1414</v>
      </c>
      <c r="E67" s="1941" t="s">
        <v>2131</v>
      </c>
      <c r="F67" s="1941" t="s">
        <v>2132</v>
      </c>
      <c r="G67" s="1669"/>
    </row>
    <row r="68" spans="1:7" s="1926" customFormat="1" ht="15" customHeight="1">
      <c r="A68" s="1919"/>
      <c r="B68" s="1670"/>
      <c r="C68" s="1912" t="s">
        <v>2133</v>
      </c>
      <c r="D68" s="1664"/>
      <c r="E68" s="1912" t="s">
        <v>1464</v>
      </c>
      <c r="F68" s="1912" t="s">
        <v>1465</v>
      </c>
      <c r="G68" s="1667"/>
    </row>
    <row r="69" spans="1:7" s="1926" customFormat="1" ht="15" customHeight="1">
      <c r="A69" s="1670"/>
      <c r="B69" s="1926">
        <f>SUM(B61:B68)</f>
        <v>0</v>
      </c>
      <c r="C69" s="1926">
        <f>SUM(C61:C68)</f>
        <v>0</v>
      </c>
      <c r="D69" s="1926">
        <f>SUM(D61:D68)</f>
        <v>0</v>
      </c>
      <c r="E69" s="1926">
        <f>SUM(E61:E68)</f>
        <v>0</v>
      </c>
      <c r="F69" s="1926">
        <f>SUM(F61:F68)</f>
        <v>0</v>
      </c>
      <c r="G69" s="1664"/>
    </row>
    <row r="70" spans="1:7" s="1926" customFormat="1" ht="15" customHeight="1">
      <c r="A70" s="1942" t="s">
        <v>2190</v>
      </c>
      <c r="B70" s="1922">
        <f>SUM(C70:F70)</f>
        <v>59253</v>
      </c>
      <c r="C70" s="1922">
        <f>SUM(C71:C79)</f>
        <v>33762</v>
      </c>
      <c r="D70" s="1922">
        <f t="shared" ref="D70:F70" si="7">SUM(D71:D79)</f>
        <v>13953</v>
      </c>
      <c r="E70" s="1922">
        <f t="shared" si="7"/>
        <v>8669</v>
      </c>
      <c r="F70" s="1922">
        <f t="shared" si="7"/>
        <v>2869</v>
      </c>
      <c r="G70" s="1845" t="s">
        <v>2191</v>
      </c>
    </row>
    <row r="71" spans="1:7" s="1926" customFormat="1" ht="15" customHeight="1">
      <c r="A71" s="1943" t="s">
        <v>126</v>
      </c>
      <c r="B71" s="1926">
        <f t="shared" ref="B71:B112" si="8">SUM(C71:F71)</f>
        <v>33737</v>
      </c>
      <c r="C71" s="1926">
        <v>20203</v>
      </c>
      <c r="D71" s="1926">
        <v>8466</v>
      </c>
      <c r="E71" s="1926">
        <v>4087</v>
      </c>
      <c r="F71" s="1926">
        <v>981</v>
      </c>
      <c r="G71" s="1944" t="s">
        <v>2192</v>
      </c>
    </row>
    <row r="72" spans="1:7" s="1926" customFormat="1" ht="15" customHeight="1">
      <c r="A72" s="1945" t="s">
        <v>2193</v>
      </c>
      <c r="B72" s="1926">
        <f t="shared" si="8"/>
        <v>5482</v>
      </c>
      <c r="C72" s="1926">
        <v>2782</v>
      </c>
      <c r="D72" s="1926">
        <v>1154</v>
      </c>
      <c r="E72" s="1926">
        <v>1013</v>
      </c>
      <c r="F72" s="1926">
        <v>533</v>
      </c>
      <c r="G72" s="1925" t="s">
        <v>2194</v>
      </c>
    </row>
    <row r="73" spans="1:7" s="1926" customFormat="1" ht="15" customHeight="1">
      <c r="A73" s="1946" t="s">
        <v>122</v>
      </c>
      <c r="B73" s="1926">
        <f t="shared" si="8"/>
        <v>1531</v>
      </c>
      <c r="C73" s="1926">
        <v>751</v>
      </c>
      <c r="D73" s="1926">
        <v>362</v>
      </c>
      <c r="E73" s="1926">
        <v>222</v>
      </c>
      <c r="F73" s="1926">
        <v>196</v>
      </c>
      <c r="G73" s="1925" t="s">
        <v>2195</v>
      </c>
    </row>
    <row r="74" spans="1:7" s="1926" customFormat="1" ht="15" customHeight="1">
      <c r="A74" s="1946" t="s">
        <v>124</v>
      </c>
      <c r="B74" s="1926">
        <f t="shared" si="8"/>
        <v>2534</v>
      </c>
      <c r="C74" s="1926">
        <v>1192</v>
      </c>
      <c r="D74" s="1926">
        <v>512</v>
      </c>
      <c r="E74" s="1926">
        <v>591</v>
      </c>
      <c r="F74" s="1926">
        <v>239</v>
      </c>
      <c r="G74" s="1673" t="s">
        <v>2196</v>
      </c>
    </row>
    <row r="75" spans="1:7" s="1926" customFormat="1" ht="15" customHeight="1">
      <c r="A75" s="1947" t="s">
        <v>128</v>
      </c>
      <c r="B75" s="1926">
        <f t="shared" si="8"/>
        <v>5739</v>
      </c>
      <c r="C75" s="1926">
        <v>2434</v>
      </c>
      <c r="D75" s="1926">
        <v>1896</v>
      </c>
      <c r="E75" s="1926">
        <v>1123</v>
      </c>
      <c r="F75" s="1926">
        <v>286</v>
      </c>
      <c r="G75" s="1673" t="s">
        <v>2197</v>
      </c>
    </row>
    <row r="76" spans="1:7" s="1926" customFormat="1" ht="15" customHeight="1">
      <c r="A76" s="1948" t="s">
        <v>130</v>
      </c>
      <c r="B76" s="1926">
        <f t="shared" si="8"/>
        <v>1162</v>
      </c>
      <c r="C76" s="1926">
        <v>657</v>
      </c>
      <c r="D76" s="1926">
        <v>180</v>
      </c>
      <c r="E76" s="1926">
        <v>224</v>
      </c>
      <c r="F76" s="1926">
        <v>101</v>
      </c>
      <c r="G76" s="1949" t="s">
        <v>2198</v>
      </c>
    </row>
    <row r="77" spans="1:7" s="1926" customFormat="1" ht="15" customHeight="1">
      <c r="A77" s="1950" t="s">
        <v>2199</v>
      </c>
      <c r="B77" s="1926">
        <f t="shared" si="8"/>
        <v>3191</v>
      </c>
      <c r="C77" s="1926">
        <v>2613</v>
      </c>
      <c r="D77" s="1926">
        <v>318</v>
      </c>
      <c r="E77" s="1926">
        <v>177</v>
      </c>
      <c r="F77" s="1926">
        <v>83</v>
      </c>
      <c r="G77" s="1673" t="s">
        <v>2200</v>
      </c>
    </row>
    <row r="78" spans="1:7" s="1926" customFormat="1" ht="15" customHeight="1">
      <c r="A78" s="1946" t="s">
        <v>136</v>
      </c>
      <c r="B78" s="1926">
        <f t="shared" si="8"/>
        <v>5351</v>
      </c>
      <c r="C78" s="1926">
        <v>3010</v>
      </c>
      <c r="D78" s="1926">
        <v>1013</v>
      </c>
      <c r="E78" s="1926">
        <v>1009</v>
      </c>
      <c r="F78" s="1926">
        <v>319</v>
      </c>
      <c r="G78" s="1673" t="s">
        <v>765</v>
      </c>
    </row>
    <row r="79" spans="1:7" s="1926" customFormat="1" ht="15" customHeight="1">
      <c r="A79" s="1947" t="s">
        <v>138</v>
      </c>
      <c r="B79" s="1926">
        <f t="shared" si="8"/>
        <v>526</v>
      </c>
      <c r="C79" s="1926">
        <v>120</v>
      </c>
      <c r="D79" s="1926">
        <v>52</v>
      </c>
      <c r="E79" s="1926">
        <v>223</v>
      </c>
      <c r="F79" s="1926">
        <v>131</v>
      </c>
      <c r="G79" s="1673" t="s">
        <v>2201</v>
      </c>
    </row>
    <row r="80" spans="1:7" s="1926" customFormat="1" ht="15" customHeight="1">
      <c r="A80" s="1951" t="s">
        <v>1349</v>
      </c>
      <c r="B80" s="1922">
        <f t="shared" si="8"/>
        <v>37040</v>
      </c>
      <c r="C80" s="1922">
        <f>SUM(C81:C87)</f>
        <v>22861</v>
      </c>
      <c r="D80" s="1922">
        <f t="shared" ref="D80:F80" si="9">SUM(D81:D87)</f>
        <v>5703</v>
      </c>
      <c r="E80" s="1922">
        <f t="shared" si="9"/>
        <v>5635</v>
      </c>
      <c r="F80" s="1922">
        <f t="shared" si="9"/>
        <v>2841</v>
      </c>
      <c r="G80" s="1845" t="s">
        <v>1457</v>
      </c>
    </row>
    <row r="81" spans="1:7" s="1926" customFormat="1" ht="15" customHeight="1">
      <c r="A81" s="1947" t="s">
        <v>2202</v>
      </c>
      <c r="B81" s="1926">
        <f t="shared" si="8"/>
        <v>10102</v>
      </c>
      <c r="C81" s="1926">
        <v>7984</v>
      </c>
      <c r="D81" s="1926">
        <v>1040</v>
      </c>
      <c r="E81" s="1926">
        <v>867</v>
      </c>
      <c r="F81" s="1926">
        <v>211</v>
      </c>
      <c r="G81" s="1925" t="s">
        <v>97</v>
      </c>
    </row>
    <row r="82" spans="1:7" s="1926" customFormat="1" ht="15" customHeight="1">
      <c r="A82" s="1952" t="s">
        <v>2203</v>
      </c>
      <c r="B82" s="1926">
        <f t="shared" si="8"/>
        <v>8236</v>
      </c>
      <c r="C82" s="1926">
        <v>5709</v>
      </c>
      <c r="D82" s="1926">
        <v>1262</v>
      </c>
      <c r="E82" s="1926">
        <v>770</v>
      </c>
      <c r="F82" s="1926">
        <v>495</v>
      </c>
      <c r="G82" s="1931" t="s">
        <v>2204</v>
      </c>
    </row>
    <row r="83" spans="1:7" s="1926" customFormat="1" ht="15" customHeight="1">
      <c r="A83" s="1947" t="s">
        <v>2205</v>
      </c>
      <c r="B83" s="1926">
        <f t="shared" si="8"/>
        <v>5222</v>
      </c>
      <c r="C83" s="1926">
        <v>3111</v>
      </c>
      <c r="D83" s="1926">
        <v>846</v>
      </c>
      <c r="E83" s="1926">
        <v>799</v>
      </c>
      <c r="F83" s="1926">
        <v>466</v>
      </c>
      <c r="G83" s="1931" t="s">
        <v>105</v>
      </c>
    </row>
    <row r="84" spans="1:7" s="1926" customFormat="1" ht="15" customHeight="1">
      <c r="A84" s="1947" t="s">
        <v>2206</v>
      </c>
      <c r="B84" s="1926">
        <f t="shared" si="8"/>
        <v>7405</v>
      </c>
      <c r="C84" s="1926">
        <v>3844</v>
      </c>
      <c r="D84" s="1926">
        <v>1271</v>
      </c>
      <c r="E84" s="1926">
        <v>1346</v>
      </c>
      <c r="F84" s="1926">
        <v>944</v>
      </c>
      <c r="G84" s="1925" t="s">
        <v>93</v>
      </c>
    </row>
    <row r="85" spans="1:7" s="1926" customFormat="1" ht="15" customHeight="1">
      <c r="A85" s="1947" t="s">
        <v>2207</v>
      </c>
      <c r="B85" s="1926">
        <f t="shared" si="8"/>
        <v>2826</v>
      </c>
      <c r="C85" s="1926">
        <v>1252</v>
      </c>
      <c r="D85" s="1926">
        <v>558</v>
      </c>
      <c r="E85" s="1926">
        <v>710</v>
      </c>
      <c r="F85" s="1926">
        <v>306</v>
      </c>
      <c r="G85" s="1925" t="s">
        <v>95</v>
      </c>
    </row>
    <row r="86" spans="1:7" s="1926" customFormat="1" ht="15" customHeight="1">
      <c r="A86" s="1952" t="s">
        <v>2208</v>
      </c>
      <c r="B86" s="1926">
        <f t="shared" si="8"/>
        <v>2141</v>
      </c>
      <c r="C86" s="1926">
        <v>585</v>
      </c>
      <c r="D86" s="1926">
        <v>510</v>
      </c>
      <c r="E86" s="1926">
        <v>800</v>
      </c>
      <c r="F86" s="1926">
        <v>246</v>
      </c>
      <c r="G86" s="1925" t="s">
        <v>101</v>
      </c>
    </row>
    <row r="87" spans="1:7" s="1926" customFormat="1" ht="15" customHeight="1">
      <c r="A87" s="1947" t="s">
        <v>2209</v>
      </c>
      <c r="B87" s="1926">
        <f t="shared" si="8"/>
        <v>1108</v>
      </c>
      <c r="C87" s="1926">
        <v>376</v>
      </c>
      <c r="D87" s="1926">
        <v>216</v>
      </c>
      <c r="E87" s="1926">
        <v>343</v>
      </c>
      <c r="F87" s="1926">
        <v>173</v>
      </c>
      <c r="G87" s="1925" t="s">
        <v>103</v>
      </c>
    </row>
    <row r="88" spans="1:7" s="1922" customFormat="1" ht="15" customHeight="1">
      <c r="A88" s="1951" t="s">
        <v>2210</v>
      </c>
      <c r="B88" s="1922">
        <f t="shared" si="8"/>
        <v>17008</v>
      </c>
      <c r="C88" s="1922">
        <f>SUM(C89:C93)</f>
        <v>7636</v>
      </c>
      <c r="D88" s="1922">
        <f t="shared" ref="D88:F88" si="10">SUM(D89:D93)</f>
        <v>4276</v>
      </c>
      <c r="E88" s="1922">
        <f t="shared" si="10"/>
        <v>3705</v>
      </c>
      <c r="F88" s="1922">
        <f t="shared" si="10"/>
        <v>1391</v>
      </c>
      <c r="G88" s="1845" t="s">
        <v>1352</v>
      </c>
    </row>
    <row r="89" spans="1:7" ht="15" customHeight="1">
      <c r="A89" s="1947" t="s">
        <v>2211</v>
      </c>
      <c r="B89" s="1926">
        <f t="shared" si="8"/>
        <v>1227</v>
      </c>
      <c r="C89" s="1926">
        <v>416</v>
      </c>
      <c r="D89" s="1926">
        <v>286</v>
      </c>
      <c r="E89" s="1926">
        <v>382</v>
      </c>
      <c r="F89" s="1926">
        <v>143</v>
      </c>
      <c r="G89" s="1925" t="s">
        <v>109</v>
      </c>
    </row>
    <row r="90" spans="1:7" s="1906" customFormat="1" ht="15" customHeight="1">
      <c r="A90" s="1952" t="s">
        <v>2212</v>
      </c>
      <c r="B90" s="1926">
        <f t="shared" si="8"/>
        <v>5913</v>
      </c>
      <c r="C90" s="1926">
        <v>2705</v>
      </c>
      <c r="D90" s="1926">
        <v>1799</v>
      </c>
      <c r="E90" s="1926">
        <v>1041</v>
      </c>
      <c r="F90" s="1926">
        <v>368</v>
      </c>
      <c r="G90" s="1925" t="s">
        <v>111</v>
      </c>
    </row>
    <row r="91" spans="1:7" ht="17.25" customHeight="1">
      <c r="A91" s="1947" t="s">
        <v>2213</v>
      </c>
      <c r="B91" s="1926">
        <f t="shared" si="8"/>
        <v>1570</v>
      </c>
      <c r="C91" s="1926">
        <v>602</v>
      </c>
      <c r="D91" s="1926">
        <v>373</v>
      </c>
      <c r="E91" s="1926">
        <v>362</v>
      </c>
      <c r="F91" s="1926">
        <v>233</v>
      </c>
      <c r="G91" s="1925" t="s">
        <v>113</v>
      </c>
    </row>
    <row r="92" spans="1:7" ht="15">
      <c r="A92" s="1947" t="s">
        <v>2214</v>
      </c>
      <c r="B92" s="1926">
        <f t="shared" si="8"/>
        <v>2255</v>
      </c>
      <c r="C92" s="1926">
        <v>941</v>
      </c>
      <c r="D92" s="1926">
        <v>414</v>
      </c>
      <c r="E92" s="1926">
        <v>663</v>
      </c>
      <c r="F92" s="1926">
        <v>237</v>
      </c>
      <c r="G92" s="1925" t="s">
        <v>115</v>
      </c>
    </row>
    <row r="93" spans="1:7" ht="15">
      <c r="A93" s="1947" t="s">
        <v>2215</v>
      </c>
      <c r="B93" s="1926">
        <f t="shared" si="8"/>
        <v>6043</v>
      </c>
      <c r="C93" s="1926">
        <v>2972</v>
      </c>
      <c r="D93" s="1926">
        <v>1404</v>
      </c>
      <c r="E93" s="1926">
        <v>1257</v>
      </c>
      <c r="F93" s="1926">
        <v>410</v>
      </c>
      <c r="G93" s="1925" t="s">
        <v>117</v>
      </c>
    </row>
    <row r="94" spans="1:7" ht="14.25">
      <c r="A94" s="1951" t="s">
        <v>693</v>
      </c>
      <c r="B94" s="1922">
        <f t="shared" si="8"/>
        <v>26440</v>
      </c>
      <c r="C94" s="1922">
        <f>SUM(C95:C102)</f>
        <v>12771</v>
      </c>
      <c r="D94" s="1922">
        <f t="shared" ref="D94:F94" si="11">SUM(D95:D102)</f>
        <v>6196</v>
      </c>
      <c r="E94" s="1922">
        <f t="shared" si="11"/>
        <v>5150</v>
      </c>
      <c r="F94" s="1922">
        <f t="shared" si="11"/>
        <v>2323</v>
      </c>
      <c r="G94" s="1845" t="s">
        <v>1454</v>
      </c>
    </row>
    <row r="95" spans="1:7" s="1953" customFormat="1" ht="15">
      <c r="A95" s="1952" t="s">
        <v>2216</v>
      </c>
      <c r="B95" s="1926">
        <f t="shared" si="8"/>
        <v>10167</v>
      </c>
      <c r="C95" s="1926">
        <v>6145</v>
      </c>
      <c r="D95" s="1926">
        <v>1913</v>
      </c>
      <c r="E95" s="1926">
        <v>1255</v>
      </c>
      <c r="F95" s="1926">
        <v>854</v>
      </c>
      <c r="G95" s="1954" t="s">
        <v>2217</v>
      </c>
    </row>
    <row r="96" spans="1:7" ht="15">
      <c r="A96" s="1947" t="s">
        <v>2218</v>
      </c>
      <c r="B96" s="1926">
        <f t="shared" si="8"/>
        <v>9056</v>
      </c>
      <c r="C96" s="1926">
        <v>4227</v>
      </c>
      <c r="D96" s="1926">
        <v>2564</v>
      </c>
      <c r="E96" s="1926">
        <v>1579</v>
      </c>
      <c r="F96" s="1926">
        <v>686</v>
      </c>
      <c r="G96" s="1954" t="s">
        <v>760</v>
      </c>
    </row>
    <row r="97" spans="1:7" ht="15">
      <c r="A97" s="1947" t="s">
        <v>2219</v>
      </c>
      <c r="B97" s="1926">
        <f t="shared" si="8"/>
        <v>417</v>
      </c>
      <c r="C97" s="1926">
        <v>91</v>
      </c>
      <c r="D97" s="1926">
        <v>53</v>
      </c>
      <c r="E97" s="1926">
        <v>216</v>
      </c>
      <c r="F97" s="1926">
        <v>57</v>
      </c>
      <c r="G97" s="1955" t="s">
        <v>76</v>
      </c>
    </row>
    <row r="98" spans="1:7" ht="15">
      <c r="A98" s="1947" t="s">
        <v>2220</v>
      </c>
      <c r="B98" s="1926">
        <f t="shared" si="8"/>
        <v>764</v>
      </c>
      <c r="C98" s="1926">
        <v>206</v>
      </c>
      <c r="D98" s="1926">
        <v>167</v>
      </c>
      <c r="E98" s="1926">
        <v>253</v>
      </c>
      <c r="F98" s="1926">
        <v>138</v>
      </c>
      <c r="G98" s="1955" t="s">
        <v>78</v>
      </c>
    </row>
    <row r="99" spans="1:7" ht="15">
      <c r="A99" s="1947" t="s">
        <v>2221</v>
      </c>
      <c r="B99" s="1926">
        <f t="shared" si="8"/>
        <v>965</v>
      </c>
      <c r="C99" s="1926">
        <v>575</v>
      </c>
      <c r="D99" s="1926">
        <v>192</v>
      </c>
      <c r="E99" s="1926">
        <v>131</v>
      </c>
      <c r="F99" s="1926">
        <v>67</v>
      </c>
      <c r="G99" s="1955" t="s">
        <v>1535</v>
      </c>
    </row>
    <row r="100" spans="1:7" ht="15">
      <c r="A100" s="1947" t="s">
        <v>2222</v>
      </c>
      <c r="B100" s="1926">
        <f t="shared" si="8"/>
        <v>1750</v>
      </c>
      <c r="C100" s="1926">
        <v>587</v>
      </c>
      <c r="D100" s="1926">
        <v>434</v>
      </c>
      <c r="E100" s="1926">
        <v>573</v>
      </c>
      <c r="F100" s="1926">
        <v>156</v>
      </c>
      <c r="G100" s="1955" t="s">
        <v>83</v>
      </c>
    </row>
    <row r="101" spans="1:7" ht="15">
      <c r="A101" s="1947" t="s">
        <v>2223</v>
      </c>
      <c r="B101" s="1926">
        <f t="shared" si="8"/>
        <v>1317</v>
      </c>
      <c r="C101" s="1926">
        <v>313</v>
      </c>
      <c r="D101" s="1926">
        <v>222</v>
      </c>
      <c r="E101" s="1926">
        <v>640</v>
      </c>
      <c r="F101" s="1926">
        <v>142</v>
      </c>
      <c r="G101" s="1955" t="s">
        <v>85</v>
      </c>
    </row>
    <row r="102" spans="1:7" ht="15">
      <c r="A102" s="1947" t="s">
        <v>2224</v>
      </c>
      <c r="B102" s="1926">
        <f t="shared" si="8"/>
        <v>2004</v>
      </c>
      <c r="C102" s="1926">
        <v>627</v>
      </c>
      <c r="D102" s="1926">
        <v>651</v>
      </c>
      <c r="E102" s="1926">
        <v>503</v>
      </c>
      <c r="F102" s="1926">
        <v>223</v>
      </c>
      <c r="G102" s="1955" t="s">
        <v>87</v>
      </c>
    </row>
    <row r="103" spans="1:7" ht="14.25">
      <c r="A103" s="1951" t="s">
        <v>2225</v>
      </c>
      <c r="B103" s="1922">
        <f t="shared" si="8"/>
        <v>19296</v>
      </c>
      <c r="C103" s="1922">
        <f>SUM(C104:C111)</f>
        <v>8984</v>
      </c>
      <c r="D103" s="1922">
        <f t="shared" ref="D103:F103" si="12">SUM(D104:D111)</f>
        <v>4848</v>
      </c>
      <c r="E103" s="1922">
        <f t="shared" si="12"/>
        <v>3848</v>
      </c>
      <c r="F103" s="1922">
        <f t="shared" si="12"/>
        <v>1616</v>
      </c>
      <c r="G103" s="1927" t="s">
        <v>2226</v>
      </c>
    </row>
    <row r="104" spans="1:7" ht="15">
      <c r="A104" s="1952" t="s">
        <v>2227</v>
      </c>
      <c r="B104" s="1926">
        <f t="shared" si="8"/>
        <v>7760</v>
      </c>
      <c r="C104" s="1926">
        <v>4613</v>
      </c>
      <c r="D104" s="1926">
        <v>1845</v>
      </c>
      <c r="E104" s="1926">
        <v>962</v>
      </c>
      <c r="F104" s="1926">
        <v>340</v>
      </c>
      <c r="G104" s="1931" t="s">
        <v>2228</v>
      </c>
    </row>
    <row r="105" spans="1:7" ht="15">
      <c r="A105" s="1956" t="s">
        <v>2229</v>
      </c>
      <c r="B105" s="1926">
        <f t="shared" si="8"/>
        <v>1824</v>
      </c>
      <c r="C105" s="1926">
        <v>704</v>
      </c>
      <c r="D105" s="1926">
        <v>435</v>
      </c>
      <c r="E105" s="1926">
        <v>500</v>
      </c>
      <c r="F105" s="1926">
        <v>185</v>
      </c>
      <c r="G105" s="1925" t="s">
        <v>38</v>
      </c>
    </row>
    <row r="106" spans="1:7" ht="15">
      <c r="A106" s="1947" t="s">
        <v>2230</v>
      </c>
      <c r="B106" s="1926">
        <f t="shared" si="8"/>
        <v>715</v>
      </c>
      <c r="C106" s="1926">
        <v>210</v>
      </c>
      <c r="D106" s="1926">
        <v>175</v>
      </c>
      <c r="E106" s="1926">
        <v>195</v>
      </c>
      <c r="F106" s="1926">
        <v>135</v>
      </c>
      <c r="G106" s="1925" t="s">
        <v>40</v>
      </c>
    </row>
    <row r="107" spans="1:7" ht="15">
      <c r="A107" s="2451" t="s">
        <v>2491</v>
      </c>
      <c r="B107" s="2452">
        <f t="shared" si="8"/>
        <v>147</v>
      </c>
      <c r="C107" s="2452">
        <v>65</v>
      </c>
      <c r="D107" s="2452">
        <v>35</v>
      </c>
      <c r="E107" s="2452"/>
      <c r="F107" s="2452">
        <v>47</v>
      </c>
      <c r="G107" s="2453" t="s">
        <v>2490</v>
      </c>
    </row>
    <row r="108" spans="1:7" ht="15">
      <c r="A108" s="1947" t="s">
        <v>2231</v>
      </c>
      <c r="B108" s="1926">
        <f t="shared" si="8"/>
        <v>1896</v>
      </c>
      <c r="C108" s="1926">
        <v>618</v>
      </c>
      <c r="D108" s="1926">
        <v>414</v>
      </c>
      <c r="E108" s="1926">
        <v>550</v>
      </c>
      <c r="F108" s="1926">
        <v>314</v>
      </c>
      <c r="G108" s="1925" t="s">
        <v>44</v>
      </c>
    </row>
    <row r="109" spans="1:7" ht="15">
      <c r="A109" s="1947" t="s">
        <v>2232</v>
      </c>
      <c r="B109" s="1926">
        <f t="shared" si="8"/>
        <v>2325</v>
      </c>
      <c r="C109" s="1926">
        <v>630</v>
      </c>
      <c r="D109" s="1926">
        <v>974</v>
      </c>
      <c r="E109" s="1926">
        <v>510</v>
      </c>
      <c r="F109" s="1926">
        <v>211</v>
      </c>
      <c r="G109" s="1925" t="s">
        <v>2233</v>
      </c>
    </row>
    <row r="110" spans="1:7" ht="15">
      <c r="A110" s="1947" t="s">
        <v>2234</v>
      </c>
      <c r="B110" s="1926">
        <f t="shared" si="8"/>
        <v>788</v>
      </c>
      <c r="C110" s="1926">
        <v>404</v>
      </c>
      <c r="D110" s="1926">
        <v>76</v>
      </c>
      <c r="E110" s="1926">
        <v>196</v>
      </c>
      <c r="F110" s="1926">
        <v>112</v>
      </c>
      <c r="G110" s="1925" t="s">
        <v>46</v>
      </c>
    </row>
    <row r="111" spans="1:7" ht="15">
      <c r="A111" s="1947" t="s">
        <v>2235</v>
      </c>
      <c r="B111" s="1926">
        <f t="shared" si="8"/>
        <v>3841</v>
      </c>
      <c r="C111" s="1926">
        <v>1740</v>
      </c>
      <c r="D111" s="1926">
        <v>894</v>
      </c>
      <c r="E111" s="1926">
        <v>935</v>
      </c>
      <c r="F111" s="1926">
        <v>272</v>
      </c>
      <c r="G111" s="1925" t="s">
        <v>50</v>
      </c>
    </row>
    <row r="112" spans="1:7" ht="15">
      <c r="A112" s="1947"/>
      <c r="B112" s="1926">
        <f t="shared" si="8"/>
        <v>0</v>
      </c>
      <c r="C112" s="1946"/>
      <c r="D112" s="1946"/>
      <c r="E112" s="1946"/>
      <c r="F112" s="1946"/>
      <c r="G112" s="1674"/>
    </row>
    <row r="113" spans="1:7" ht="14.25">
      <c r="A113" s="1957" t="s">
        <v>14</v>
      </c>
      <c r="B113" s="2455">
        <f>B11+B13+B18+B23+B30+B39+B47+B70+B80+B88+B94+B103</f>
        <v>241965</v>
      </c>
      <c r="C113" s="1922">
        <f>C11+C13+C18+C23+C30+C39+C47+C70+C80+C88+C94+C103</f>
        <v>124016</v>
      </c>
      <c r="D113" s="1922">
        <f>D11+D13+D18+D23+D30+D39+D47+D70+D80+D88+D94+D103</f>
        <v>57285</v>
      </c>
      <c r="E113" s="1922">
        <f>E11+E13+E18+E23+E30+E39+E47+E70+E80+E88+E94+E103</f>
        <v>43100</v>
      </c>
      <c r="F113" s="1922">
        <f>F11+F13+F18+F23+F30+F39+F47+F70+F80+F88+F94+F103</f>
        <v>17564</v>
      </c>
      <c r="G113" s="1934" t="s">
        <v>15</v>
      </c>
    </row>
    <row r="114" spans="1:7" ht="15">
      <c r="B114" s="2454"/>
      <c r="C114" s="1664"/>
      <c r="D114" s="1958"/>
      <c r="E114" s="1958"/>
      <c r="F114" s="1958"/>
      <c r="G114" s="1913"/>
    </row>
    <row r="115" spans="1:7">
      <c r="A115" s="1959"/>
      <c r="C115" s="1675"/>
      <c r="D115" s="1675"/>
      <c r="E115" s="1675"/>
      <c r="F115" s="1675"/>
    </row>
    <row r="116" spans="1:7">
      <c r="B116" s="1670"/>
      <c r="C116" s="1664"/>
    </row>
    <row r="117" spans="1:7">
      <c r="B117" s="1670"/>
      <c r="C117" s="1664"/>
    </row>
    <row r="118" spans="1:7">
      <c r="B118" s="1670"/>
      <c r="C118" s="1664"/>
    </row>
    <row r="119" spans="1:7" ht="14.25">
      <c r="B119" s="1851"/>
      <c r="C119" s="1851"/>
      <c r="D119" s="1851"/>
      <c r="E119" s="1851"/>
      <c r="F119" s="1851"/>
      <c r="G119" s="1851"/>
    </row>
    <row r="120" spans="1:7" ht="14.25">
      <c r="A120" s="1851"/>
      <c r="B120" s="1857"/>
      <c r="C120" s="1857"/>
      <c r="D120" s="1857"/>
      <c r="E120" s="1676"/>
      <c r="F120" s="1676"/>
    </row>
    <row r="121" spans="1:7">
      <c r="A121" s="1857" t="s">
        <v>2236</v>
      </c>
      <c r="B121" s="1676"/>
      <c r="C121" s="1676"/>
      <c r="D121" s="1676"/>
      <c r="E121" s="1676"/>
      <c r="F121" s="1676"/>
      <c r="G121" s="33" t="s">
        <v>2489</v>
      </c>
    </row>
    <row r="122" spans="1:7">
      <c r="A122" s="1960" t="s">
        <v>1437</v>
      </c>
      <c r="B122" s="1670"/>
      <c r="C122" s="1664"/>
      <c r="G122" s="1677" t="s">
        <v>1438</v>
      </c>
    </row>
    <row r="123" spans="1:7">
      <c r="B123" s="1670"/>
      <c r="C123" s="1664"/>
      <c r="G123" s="1961"/>
    </row>
    <row r="130" spans="7:7">
      <c r="G130" s="1961"/>
    </row>
  </sheetData>
  <mergeCells count="4">
    <mergeCell ref="E3:G3"/>
    <mergeCell ref="E4:G4"/>
    <mergeCell ref="E62:G62"/>
    <mergeCell ref="E63:G63"/>
  </mergeCells>
  <pageMargins left="0.78740157480314965" right="0.78740157480314965" top="1.1811023622047245" bottom="0.98425196850393704" header="0.51181102362204722" footer="0.51181102362204722"/>
  <pageSetup paperSize="9" scale="75" orientation="portrait" r:id="rId1"/>
  <headerFooter alignWithMargins="0"/>
</worksheet>
</file>

<file path=xl/worksheets/sheet57.xml><?xml version="1.0" encoding="utf-8"?>
<worksheet xmlns="http://schemas.openxmlformats.org/spreadsheetml/2006/main" xmlns:r="http://schemas.openxmlformats.org/officeDocument/2006/relationships">
  <sheetPr syncVertical="1" syncRef="A1">
    <tabColor theme="5" tint="0.39997558519241921"/>
  </sheetPr>
  <dimension ref="A1:L49"/>
  <sheetViews>
    <sheetView showGridLines="0" showWhiteSpace="0" view="pageLayout" zoomScale="80" zoomScalePageLayoutView="80" workbookViewId="0">
      <selection activeCell="R18" sqref="R18"/>
    </sheetView>
  </sheetViews>
  <sheetFormatPr baseColWidth="10" defaultColWidth="11" defaultRowHeight="12.75"/>
  <cols>
    <col min="1" max="1" width="21.28515625" style="1965" customWidth="1"/>
    <col min="2" max="2" width="10.140625" style="1965" customWidth="1"/>
    <col min="3" max="4" width="9.42578125" style="1965" customWidth="1"/>
    <col min="5" max="5" width="8.42578125" style="1965" customWidth="1"/>
    <col min="6" max="6" width="8.28515625" style="1965" customWidth="1"/>
    <col min="7" max="8" width="8.140625" style="1965" customWidth="1"/>
    <col min="9" max="9" width="8" style="1965" customWidth="1"/>
    <col min="10" max="10" width="8.28515625" style="1965" customWidth="1"/>
    <col min="11" max="11" width="10.140625" style="1965" customWidth="1"/>
    <col min="12" max="12" width="15.85546875" style="1965" customWidth="1"/>
    <col min="13" max="13" width="7.5703125" style="1966" customWidth="1"/>
    <col min="14" max="220" width="11" style="1966"/>
    <col min="221" max="221" width="21.28515625" style="1966" customWidth="1"/>
    <col min="222" max="222" width="11.28515625" style="1966" bestFit="1" customWidth="1"/>
    <col min="223" max="223" width="9.7109375" style="1966" bestFit="1" customWidth="1"/>
    <col min="224" max="224" width="9" style="1966" customWidth="1"/>
    <col min="225" max="225" width="8" style="1966" customWidth="1"/>
    <col min="226" max="226" width="7.28515625" style="1966" customWidth="1"/>
    <col min="227" max="227" width="7.85546875" style="1966" customWidth="1"/>
    <col min="228" max="228" width="6.5703125" style="1966" customWidth="1"/>
    <col min="229" max="229" width="7.7109375" style="1966" customWidth="1"/>
    <col min="230" max="230" width="6.7109375" style="1966" customWidth="1"/>
    <col min="231" max="231" width="7.7109375" style="1966" customWidth="1"/>
    <col min="232" max="232" width="21.7109375" style="1966" customWidth="1"/>
    <col min="233" max="233" width="7.5703125" style="1966" customWidth="1"/>
    <col min="234" max="476" width="11" style="1966"/>
    <col min="477" max="477" width="21.28515625" style="1966" customWidth="1"/>
    <col min="478" max="478" width="11.28515625" style="1966" bestFit="1" customWidth="1"/>
    <col min="479" max="479" width="9.7109375" style="1966" bestFit="1" customWidth="1"/>
    <col min="480" max="480" width="9" style="1966" customWidth="1"/>
    <col min="481" max="481" width="8" style="1966" customWidth="1"/>
    <col min="482" max="482" width="7.28515625" style="1966" customWidth="1"/>
    <col min="483" max="483" width="7.85546875" style="1966" customWidth="1"/>
    <col min="484" max="484" width="6.5703125" style="1966" customWidth="1"/>
    <col min="485" max="485" width="7.7109375" style="1966" customWidth="1"/>
    <col min="486" max="486" width="6.7109375" style="1966" customWidth="1"/>
    <col min="487" max="487" width="7.7109375" style="1966" customWidth="1"/>
    <col min="488" max="488" width="21.7109375" style="1966" customWidth="1"/>
    <col min="489" max="489" width="7.5703125" style="1966" customWidth="1"/>
    <col min="490" max="732" width="11" style="1966"/>
    <col min="733" max="733" width="21.28515625" style="1966" customWidth="1"/>
    <col min="734" max="734" width="11.28515625" style="1966" bestFit="1" customWidth="1"/>
    <col min="735" max="735" width="9.7109375" style="1966" bestFit="1" customWidth="1"/>
    <col min="736" max="736" width="9" style="1966" customWidth="1"/>
    <col min="737" max="737" width="8" style="1966" customWidth="1"/>
    <col min="738" max="738" width="7.28515625" style="1966" customWidth="1"/>
    <col min="739" max="739" width="7.85546875" style="1966" customWidth="1"/>
    <col min="740" max="740" width="6.5703125" style="1966" customWidth="1"/>
    <col min="741" max="741" width="7.7109375" style="1966" customWidth="1"/>
    <col min="742" max="742" width="6.7109375" style="1966" customWidth="1"/>
    <col min="743" max="743" width="7.7109375" style="1966" customWidth="1"/>
    <col min="744" max="744" width="21.7109375" style="1966" customWidth="1"/>
    <col min="745" max="745" width="7.5703125" style="1966" customWidth="1"/>
    <col min="746" max="988" width="11" style="1966"/>
    <col min="989" max="989" width="21.28515625" style="1966" customWidth="1"/>
    <col min="990" max="990" width="11.28515625" style="1966" bestFit="1" customWidth="1"/>
    <col min="991" max="991" width="9.7109375" style="1966" bestFit="1" customWidth="1"/>
    <col min="992" max="992" width="9" style="1966" customWidth="1"/>
    <col min="993" max="993" width="8" style="1966" customWidth="1"/>
    <col min="994" max="994" width="7.28515625" style="1966" customWidth="1"/>
    <col min="995" max="995" width="7.85546875" style="1966" customWidth="1"/>
    <col min="996" max="996" width="6.5703125" style="1966" customWidth="1"/>
    <col min="997" max="997" width="7.7109375" style="1966" customWidth="1"/>
    <col min="998" max="998" width="6.7109375" style="1966" customWidth="1"/>
    <col min="999" max="999" width="7.7109375" style="1966" customWidth="1"/>
    <col min="1000" max="1000" width="21.7109375" style="1966" customWidth="1"/>
    <col min="1001" max="1001" width="7.5703125" style="1966" customWidth="1"/>
    <col min="1002" max="1244" width="11" style="1966"/>
    <col min="1245" max="1245" width="21.28515625" style="1966" customWidth="1"/>
    <col min="1246" max="1246" width="11.28515625" style="1966" bestFit="1" customWidth="1"/>
    <col min="1247" max="1247" width="9.7109375" style="1966" bestFit="1" customWidth="1"/>
    <col min="1248" max="1248" width="9" style="1966" customWidth="1"/>
    <col min="1249" max="1249" width="8" style="1966" customWidth="1"/>
    <col min="1250" max="1250" width="7.28515625" style="1966" customWidth="1"/>
    <col min="1251" max="1251" width="7.85546875" style="1966" customWidth="1"/>
    <col min="1252" max="1252" width="6.5703125" style="1966" customWidth="1"/>
    <col min="1253" max="1253" width="7.7109375" style="1966" customWidth="1"/>
    <col min="1254" max="1254" width="6.7109375" style="1966" customWidth="1"/>
    <col min="1255" max="1255" width="7.7109375" style="1966" customWidth="1"/>
    <col min="1256" max="1256" width="21.7109375" style="1966" customWidth="1"/>
    <col min="1257" max="1257" width="7.5703125" style="1966" customWidth="1"/>
    <col min="1258" max="1500" width="11" style="1966"/>
    <col min="1501" max="1501" width="21.28515625" style="1966" customWidth="1"/>
    <col min="1502" max="1502" width="11.28515625" style="1966" bestFit="1" customWidth="1"/>
    <col min="1503" max="1503" width="9.7109375" style="1966" bestFit="1" customWidth="1"/>
    <col min="1504" max="1504" width="9" style="1966" customWidth="1"/>
    <col min="1505" max="1505" width="8" style="1966" customWidth="1"/>
    <col min="1506" max="1506" width="7.28515625" style="1966" customWidth="1"/>
    <col min="1507" max="1507" width="7.85546875" style="1966" customWidth="1"/>
    <col min="1508" max="1508" width="6.5703125" style="1966" customWidth="1"/>
    <col min="1509" max="1509" width="7.7109375" style="1966" customWidth="1"/>
    <col min="1510" max="1510" width="6.7109375" style="1966" customWidth="1"/>
    <col min="1511" max="1511" width="7.7109375" style="1966" customWidth="1"/>
    <col min="1512" max="1512" width="21.7109375" style="1966" customWidth="1"/>
    <col min="1513" max="1513" width="7.5703125" style="1966" customWidth="1"/>
    <col min="1514" max="1756" width="11" style="1966"/>
    <col min="1757" max="1757" width="21.28515625" style="1966" customWidth="1"/>
    <col min="1758" max="1758" width="11.28515625" style="1966" bestFit="1" customWidth="1"/>
    <col min="1759" max="1759" width="9.7109375" style="1966" bestFit="1" customWidth="1"/>
    <col min="1760" max="1760" width="9" style="1966" customWidth="1"/>
    <col min="1761" max="1761" width="8" style="1966" customWidth="1"/>
    <col min="1762" max="1762" width="7.28515625" style="1966" customWidth="1"/>
    <col min="1763" max="1763" width="7.85546875" style="1966" customWidth="1"/>
    <col min="1764" max="1764" width="6.5703125" style="1966" customWidth="1"/>
    <col min="1765" max="1765" width="7.7109375" style="1966" customWidth="1"/>
    <col min="1766" max="1766" width="6.7109375" style="1966" customWidth="1"/>
    <col min="1767" max="1767" width="7.7109375" style="1966" customWidth="1"/>
    <col min="1768" max="1768" width="21.7109375" style="1966" customWidth="1"/>
    <col min="1769" max="1769" width="7.5703125" style="1966" customWidth="1"/>
    <col min="1770" max="2012" width="11" style="1966"/>
    <col min="2013" max="2013" width="21.28515625" style="1966" customWidth="1"/>
    <col min="2014" max="2014" width="11.28515625" style="1966" bestFit="1" customWidth="1"/>
    <col min="2015" max="2015" width="9.7109375" style="1966" bestFit="1" customWidth="1"/>
    <col min="2016" max="2016" width="9" style="1966" customWidth="1"/>
    <col min="2017" max="2017" width="8" style="1966" customWidth="1"/>
    <col min="2018" max="2018" width="7.28515625" style="1966" customWidth="1"/>
    <col min="2019" max="2019" width="7.85546875" style="1966" customWidth="1"/>
    <col min="2020" max="2020" width="6.5703125" style="1966" customWidth="1"/>
    <col min="2021" max="2021" width="7.7109375" style="1966" customWidth="1"/>
    <col min="2022" max="2022" width="6.7109375" style="1966" customWidth="1"/>
    <col min="2023" max="2023" width="7.7109375" style="1966" customWidth="1"/>
    <col min="2024" max="2024" width="21.7109375" style="1966" customWidth="1"/>
    <col min="2025" max="2025" width="7.5703125" style="1966" customWidth="1"/>
    <col min="2026" max="2268" width="11" style="1966"/>
    <col min="2269" max="2269" width="21.28515625" style="1966" customWidth="1"/>
    <col min="2270" max="2270" width="11.28515625" style="1966" bestFit="1" customWidth="1"/>
    <col min="2271" max="2271" width="9.7109375" style="1966" bestFit="1" customWidth="1"/>
    <col min="2272" max="2272" width="9" style="1966" customWidth="1"/>
    <col min="2273" max="2273" width="8" style="1966" customWidth="1"/>
    <col min="2274" max="2274" width="7.28515625" style="1966" customWidth="1"/>
    <col min="2275" max="2275" width="7.85546875" style="1966" customWidth="1"/>
    <col min="2276" max="2276" width="6.5703125" style="1966" customWidth="1"/>
    <col min="2277" max="2277" width="7.7109375" style="1966" customWidth="1"/>
    <col min="2278" max="2278" width="6.7109375" style="1966" customWidth="1"/>
    <col min="2279" max="2279" width="7.7109375" style="1966" customWidth="1"/>
    <col min="2280" max="2280" width="21.7109375" style="1966" customWidth="1"/>
    <col min="2281" max="2281" width="7.5703125" style="1966" customWidth="1"/>
    <col min="2282" max="2524" width="11" style="1966"/>
    <col min="2525" max="2525" width="21.28515625" style="1966" customWidth="1"/>
    <col min="2526" max="2526" width="11.28515625" style="1966" bestFit="1" customWidth="1"/>
    <col min="2527" max="2527" width="9.7109375" style="1966" bestFit="1" customWidth="1"/>
    <col min="2528" max="2528" width="9" style="1966" customWidth="1"/>
    <col min="2529" max="2529" width="8" style="1966" customWidth="1"/>
    <col min="2530" max="2530" width="7.28515625" style="1966" customWidth="1"/>
    <col min="2531" max="2531" width="7.85546875" style="1966" customWidth="1"/>
    <col min="2532" max="2532" width="6.5703125" style="1966" customWidth="1"/>
    <col min="2533" max="2533" width="7.7109375" style="1966" customWidth="1"/>
    <col min="2534" max="2534" width="6.7109375" style="1966" customWidth="1"/>
    <col min="2535" max="2535" width="7.7109375" style="1966" customWidth="1"/>
    <col min="2536" max="2536" width="21.7109375" style="1966" customWidth="1"/>
    <col min="2537" max="2537" width="7.5703125" style="1966" customWidth="1"/>
    <col min="2538" max="2780" width="11" style="1966"/>
    <col min="2781" max="2781" width="21.28515625" style="1966" customWidth="1"/>
    <col min="2782" max="2782" width="11.28515625" style="1966" bestFit="1" customWidth="1"/>
    <col min="2783" max="2783" width="9.7109375" style="1966" bestFit="1" customWidth="1"/>
    <col min="2784" max="2784" width="9" style="1966" customWidth="1"/>
    <col min="2785" max="2785" width="8" style="1966" customWidth="1"/>
    <col min="2786" max="2786" width="7.28515625" style="1966" customWidth="1"/>
    <col min="2787" max="2787" width="7.85546875" style="1966" customWidth="1"/>
    <col min="2788" max="2788" width="6.5703125" style="1966" customWidth="1"/>
    <col min="2789" max="2789" width="7.7109375" style="1966" customWidth="1"/>
    <col min="2790" max="2790" width="6.7109375" style="1966" customWidth="1"/>
    <col min="2791" max="2791" width="7.7109375" style="1966" customWidth="1"/>
    <col min="2792" max="2792" width="21.7109375" style="1966" customWidth="1"/>
    <col min="2793" max="2793" width="7.5703125" style="1966" customWidth="1"/>
    <col min="2794" max="3036" width="11" style="1966"/>
    <col min="3037" max="3037" width="21.28515625" style="1966" customWidth="1"/>
    <col min="3038" max="3038" width="11.28515625" style="1966" bestFit="1" customWidth="1"/>
    <col min="3039" max="3039" width="9.7109375" style="1966" bestFit="1" customWidth="1"/>
    <col min="3040" max="3040" width="9" style="1966" customWidth="1"/>
    <col min="3041" max="3041" width="8" style="1966" customWidth="1"/>
    <col min="3042" max="3042" width="7.28515625" style="1966" customWidth="1"/>
    <col min="3043" max="3043" width="7.85546875" style="1966" customWidth="1"/>
    <col min="3044" max="3044" width="6.5703125" style="1966" customWidth="1"/>
    <col min="3045" max="3045" width="7.7109375" style="1966" customWidth="1"/>
    <col min="3046" max="3046" width="6.7109375" style="1966" customWidth="1"/>
    <col min="3047" max="3047" width="7.7109375" style="1966" customWidth="1"/>
    <col min="3048" max="3048" width="21.7109375" style="1966" customWidth="1"/>
    <col min="3049" max="3049" width="7.5703125" style="1966" customWidth="1"/>
    <col min="3050" max="3292" width="11" style="1966"/>
    <col min="3293" max="3293" width="21.28515625" style="1966" customWidth="1"/>
    <col min="3294" max="3294" width="11.28515625" style="1966" bestFit="1" customWidth="1"/>
    <col min="3295" max="3295" width="9.7109375" style="1966" bestFit="1" customWidth="1"/>
    <col min="3296" max="3296" width="9" style="1966" customWidth="1"/>
    <col min="3297" max="3297" width="8" style="1966" customWidth="1"/>
    <col min="3298" max="3298" width="7.28515625" style="1966" customWidth="1"/>
    <col min="3299" max="3299" width="7.85546875" style="1966" customWidth="1"/>
    <col min="3300" max="3300" width="6.5703125" style="1966" customWidth="1"/>
    <col min="3301" max="3301" width="7.7109375" style="1966" customWidth="1"/>
    <col min="3302" max="3302" width="6.7109375" style="1966" customWidth="1"/>
    <col min="3303" max="3303" width="7.7109375" style="1966" customWidth="1"/>
    <col min="3304" max="3304" width="21.7109375" style="1966" customWidth="1"/>
    <col min="3305" max="3305" width="7.5703125" style="1966" customWidth="1"/>
    <col min="3306" max="3548" width="11" style="1966"/>
    <col min="3549" max="3549" width="21.28515625" style="1966" customWidth="1"/>
    <col min="3550" max="3550" width="11.28515625" style="1966" bestFit="1" customWidth="1"/>
    <col min="3551" max="3551" width="9.7109375" style="1966" bestFit="1" customWidth="1"/>
    <col min="3552" max="3552" width="9" style="1966" customWidth="1"/>
    <col min="3553" max="3553" width="8" style="1966" customWidth="1"/>
    <col min="3554" max="3554" width="7.28515625" style="1966" customWidth="1"/>
    <col min="3555" max="3555" width="7.85546875" style="1966" customWidth="1"/>
    <col min="3556" max="3556" width="6.5703125" style="1966" customWidth="1"/>
    <col min="3557" max="3557" width="7.7109375" style="1966" customWidth="1"/>
    <col min="3558" max="3558" width="6.7109375" style="1966" customWidth="1"/>
    <col min="3559" max="3559" width="7.7109375" style="1966" customWidth="1"/>
    <col min="3560" max="3560" width="21.7109375" style="1966" customWidth="1"/>
    <col min="3561" max="3561" width="7.5703125" style="1966" customWidth="1"/>
    <col min="3562" max="3804" width="11" style="1966"/>
    <col min="3805" max="3805" width="21.28515625" style="1966" customWidth="1"/>
    <col min="3806" max="3806" width="11.28515625" style="1966" bestFit="1" customWidth="1"/>
    <col min="3807" max="3807" width="9.7109375" style="1966" bestFit="1" customWidth="1"/>
    <col min="3808" max="3808" width="9" style="1966" customWidth="1"/>
    <col min="3809" max="3809" width="8" style="1966" customWidth="1"/>
    <col min="3810" max="3810" width="7.28515625" style="1966" customWidth="1"/>
    <col min="3811" max="3811" width="7.85546875" style="1966" customWidth="1"/>
    <col min="3812" max="3812" width="6.5703125" style="1966" customWidth="1"/>
    <col min="3813" max="3813" width="7.7109375" style="1966" customWidth="1"/>
    <col min="3814" max="3814" width="6.7109375" style="1966" customWidth="1"/>
    <col min="3815" max="3815" width="7.7109375" style="1966" customWidth="1"/>
    <col min="3816" max="3816" width="21.7109375" style="1966" customWidth="1"/>
    <col min="3817" max="3817" width="7.5703125" style="1966" customWidth="1"/>
    <col min="3818" max="4060" width="11" style="1966"/>
    <col min="4061" max="4061" width="21.28515625" style="1966" customWidth="1"/>
    <col min="4062" max="4062" width="11.28515625" style="1966" bestFit="1" customWidth="1"/>
    <col min="4063" max="4063" width="9.7109375" style="1966" bestFit="1" customWidth="1"/>
    <col min="4064" max="4064" width="9" style="1966" customWidth="1"/>
    <col min="4065" max="4065" width="8" style="1966" customWidth="1"/>
    <col min="4066" max="4066" width="7.28515625" style="1966" customWidth="1"/>
    <col min="4067" max="4067" width="7.85546875" style="1966" customWidth="1"/>
    <col min="4068" max="4068" width="6.5703125" style="1966" customWidth="1"/>
    <col min="4069" max="4069" width="7.7109375" style="1966" customWidth="1"/>
    <col min="4070" max="4070" width="6.7109375" style="1966" customWidth="1"/>
    <col min="4071" max="4071" width="7.7109375" style="1966" customWidth="1"/>
    <col min="4072" max="4072" width="21.7109375" style="1966" customWidth="1"/>
    <col min="4073" max="4073" width="7.5703125" style="1966" customWidth="1"/>
    <col min="4074" max="4316" width="11" style="1966"/>
    <col min="4317" max="4317" width="21.28515625" style="1966" customWidth="1"/>
    <col min="4318" max="4318" width="11.28515625" style="1966" bestFit="1" customWidth="1"/>
    <col min="4319" max="4319" width="9.7109375" style="1966" bestFit="1" customWidth="1"/>
    <col min="4320" max="4320" width="9" style="1966" customWidth="1"/>
    <col min="4321" max="4321" width="8" style="1966" customWidth="1"/>
    <col min="4322" max="4322" width="7.28515625" style="1966" customWidth="1"/>
    <col min="4323" max="4323" width="7.85546875" style="1966" customWidth="1"/>
    <col min="4324" max="4324" width="6.5703125" style="1966" customWidth="1"/>
    <col min="4325" max="4325" width="7.7109375" style="1966" customWidth="1"/>
    <col min="4326" max="4326" width="6.7109375" style="1966" customWidth="1"/>
    <col min="4327" max="4327" width="7.7109375" style="1966" customWidth="1"/>
    <col min="4328" max="4328" width="21.7109375" style="1966" customWidth="1"/>
    <col min="4329" max="4329" width="7.5703125" style="1966" customWidth="1"/>
    <col min="4330" max="4572" width="11" style="1966"/>
    <col min="4573" max="4573" width="21.28515625" style="1966" customWidth="1"/>
    <col min="4574" max="4574" width="11.28515625" style="1966" bestFit="1" customWidth="1"/>
    <col min="4575" max="4575" width="9.7109375" style="1966" bestFit="1" customWidth="1"/>
    <col min="4576" max="4576" width="9" style="1966" customWidth="1"/>
    <col min="4577" max="4577" width="8" style="1966" customWidth="1"/>
    <col min="4578" max="4578" width="7.28515625" style="1966" customWidth="1"/>
    <col min="4579" max="4579" width="7.85546875" style="1966" customWidth="1"/>
    <col min="4580" max="4580" width="6.5703125" style="1966" customWidth="1"/>
    <col min="4581" max="4581" width="7.7109375" style="1966" customWidth="1"/>
    <col min="4582" max="4582" width="6.7109375" style="1966" customWidth="1"/>
    <col min="4583" max="4583" width="7.7109375" style="1966" customWidth="1"/>
    <col min="4584" max="4584" width="21.7109375" style="1966" customWidth="1"/>
    <col min="4585" max="4585" width="7.5703125" style="1966" customWidth="1"/>
    <col min="4586" max="4828" width="11" style="1966"/>
    <col min="4829" max="4829" width="21.28515625" style="1966" customWidth="1"/>
    <col min="4830" max="4830" width="11.28515625" style="1966" bestFit="1" customWidth="1"/>
    <col min="4831" max="4831" width="9.7109375" style="1966" bestFit="1" customWidth="1"/>
    <col min="4832" max="4832" width="9" style="1966" customWidth="1"/>
    <col min="4833" max="4833" width="8" style="1966" customWidth="1"/>
    <col min="4834" max="4834" width="7.28515625" style="1966" customWidth="1"/>
    <col min="4835" max="4835" width="7.85546875" style="1966" customWidth="1"/>
    <col min="4836" max="4836" width="6.5703125" style="1966" customWidth="1"/>
    <col min="4837" max="4837" width="7.7109375" style="1966" customWidth="1"/>
    <col min="4838" max="4838" width="6.7109375" style="1966" customWidth="1"/>
    <col min="4839" max="4839" width="7.7109375" style="1966" customWidth="1"/>
    <col min="4840" max="4840" width="21.7109375" style="1966" customWidth="1"/>
    <col min="4841" max="4841" width="7.5703125" style="1966" customWidth="1"/>
    <col min="4842" max="5084" width="11" style="1966"/>
    <col min="5085" max="5085" width="21.28515625" style="1966" customWidth="1"/>
    <col min="5086" max="5086" width="11.28515625" style="1966" bestFit="1" customWidth="1"/>
    <col min="5087" max="5087" width="9.7109375" style="1966" bestFit="1" customWidth="1"/>
    <col min="5088" max="5088" width="9" style="1966" customWidth="1"/>
    <col min="5089" max="5089" width="8" style="1966" customWidth="1"/>
    <col min="5090" max="5090" width="7.28515625" style="1966" customWidth="1"/>
    <col min="5091" max="5091" width="7.85546875" style="1966" customWidth="1"/>
    <col min="5092" max="5092" width="6.5703125" style="1966" customWidth="1"/>
    <col min="5093" max="5093" width="7.7109375" style="1966" customWidth="1"/>
    <col min="5094" max="5094" width="6.7109375" style="1966" customWidth="1"/>
    <col min="5095" max="5095" width="7.7109375" style="1966" customWidth="1"/>
    <col min="5096" max="5096" width="21.7109375" style="1966" customWidth="1"/>
    <col min="5097" max="5097" width="7.5703125" style="1966" customWidth="1"/>
    <col min="5098" max="5340" width="11" style="1966"/>
    <col min="5341" max="5341" width="21.28515625" style="1966" customWidth="1"/>
    <col min="5342" max="5342" width="11.28515625" style="1966" bestFit="1" customWidth="1"/>
    <col min="5343" max="5343" width="9.7109375" style="1966" bestFit="1" customWidth="1"/>
    <col min="5344" max="5344" width="9" style="1966" customWidth="1"/>
    <col min="5345" max="5345" width="8" style="1966" customWidth="1"/>
    <col min="5346" max="5346" width="7.28515625" style="1966" customWidth="1"/>
    <col min="5347" max="5347" width="7.85546875" style="1966" customWidth="1"/>
    <col min="5348" max="5348" width="6.5703125" style="1966" customWidth="1"/>
    <col min="5349" max="5349" width="7.7109375" style="1966" customWidth="1"/>
    <col min="5350" max="5350" width="6.7109375" style="1966" customWidth="1"/>
    <col min="5351" max="5351" width="7.7109375" style="1966" customWidth="1"/>
    <col min="5352" max="5352" width="21.7109375" style="1966" customWidth="1"/>
    <col min="5353" max="5353" width="7.5703125" style="1966" customWidth="1"/>
    <col min="5354" max="5596" width="11" style="1966"/>
    <col min="5597" max="5597" width="21.28515625" style="1966" customWidth="1"/>
    <col min="5598" max="5598" width="11.28515625" style="1966" bestFit="1" customWidth="1"/>
    <col min="5599" max="5599" width="9.7109375" style="1966" bestFit="1" customWidth="1"/>
    <col min="5600" max="5600" width="9" style="1966" customWidth="1"/>
    <col min="5601" max="5601" width="8" style="1966" customWidth="1"/>
    <col min="5602" max="5602" width="7.28515625" style="1966" customWidth="1"/>
    <col min="5603" max="5603" width="7.85546875" style="1966" customWidth="1"/>
    <col min="5604" max="5604" width="6.5703125" style="1966" customWidth="1"/>
    <col min="5605" max="5605" width="7.7109375" style="1966" customWidth="1"/>
    <col min="5606" max="5606" width="6.7109375" style="1966" customWidth="1"/>
    <col min="5607" max="5607" width="7.7109375" style="1966" customWidth="1"/>
    <col min="5608" max="5608" width="21.7109375" style="1966" customWidth="1"/>
    <col min="5609" max="5609" width="7.5703125" style="1966" customWidth="1"/>
    <col min="5610" max="5852" width="11" style="1966"/>
    <col min="5853" max="5853" width="21.28515625" style="1966" customWidth="1"/>
    <col min="5854" max="5854" width="11.28515625" style="1966" bestFit="1" customWidth="1"/>
    <col min="5855" max="5855" width="9.7109375" style="1966" bestFit="1" customWidth="1"/>
    <col min="5856" max="5856" width="9" style="1966" customWidth="1"/>
    <col min="5857" max="5857" width="8" style="1966" customWidth="1"/>
    <col min="5858" max="5858" width="7.28515625" style="1966" customWidth="1"/>
    <col min="5859" max="5859" width="7.85546875" style="1966" customWidth="1"/>
    <col min="5860" max="5860" width="6.5703125" style="1966" customWidth="1"/>
    <col min="5861" max="5861" width="7.7109375" style="1966" customWidth="1"/>
    <col min="5862" max="5862" width="6.7109375" style="1966" customWidth="1"/>
    <col min="5863" max="5863" width="7.7109375" style="1966" customWidth="1"/>
    <col min="5864" max="5864" width="21.7109375" style="1966" customWidth="1"/>
    <col min="5865" max="5865" width="7.5703125" style="1966" customWidth="1"/>
    <col min="5866" max="6108" width="11" style="1966"/>
    <col min="6109" max="6109" width="21.28515625" style="1966" customWidth="1"/>
    <col min="6110" max="6110" width="11.28515625" style="1966" bestFit="1" customWidth="1"/>
    <col min="6111" max="6111" width="9.7109375" style="1966" bestFit="1" customWidth="1"/>
    <col min="6112" max="6112" width="9" style="1966" customWidth="1"/>
    <col min="6113" max="6113" width="8" style="1966" customWidth="1"/>
    <col min="6114" max="6114" width="7.28515625" style="1966" customWidth="1"/>
    <col min="6115" max="6115" width="7.85546875" style="1966" customWidth="1"/>
    <col min="6116" max="6116" width="6.5703125" style="1966" customWidth="1"/>
    <col min="6117" max="6117" width="7.7109375" style="1966" customWidth="1"/>
    <col min="6118" max="6118" width="6.7109375" style="1966" customWidth="1"/>
    <col min="6119" max="6119" width="7.7109375" style="1966" customWidth="1"/>
    <col min="6120" max="6120" width="21.7109375" style="1966" customWidth="1"/>
    <col min="6121" max="6121" width="7.5703125" style="1966" customWidth="1"/>
    <col min="6122" max="6364" width="11" style="1966"/>
    <col min="6365" max="6365" width="21.28515625" style="1966" customWidth="1"/>
    <col min="6366" max="6366" width="11.28515625" style="1966" bestFit="1" customWidth="1"/>
    <col min="6367" max="6367" width="9.7109375" style="1966" bestFit="1" customWidth="1"/>
    <col min="6368" max="6368" width="9" style="1966" customWidth="1"/>
    <col min="6369" max="6369" width="8" style="1966" customWidth="1"/>
    <col min="6370" max="6370" width="7.28515625" style="1966" customWidth="1"/>
    <col min="6371" max="6371" width="7.85546875" style="1966" customWidth="1"/>
    <col min="6372" max="6372" width="6.5703125" style="1966" customWidth="1"/>
    <col min="6373" max="6373" width="7.7109375" style="1966" customWidth="1"/>
    <col min="6374" max="6374" width="6.7109375" style="1966" customWidth="1"/>
    <col min="6375" max="6375" width="7.7109375" style="1966" customWidth="1"/>
    <col min="6376" max="6376" width="21.7109375" style="1966" customWidth="1"/>
    <col min="6377" max="6377" width="7.5703125" style="1966" customWidth="1"/>
    <col min="6378" max="6620" width="11" style="1966"/>
    <col min="6621" max="6621" width="21.28515625" style="1966" customWidth="1"/>
    <col min="6622" max="6622" width="11.28515625" style="1966" bestFit="1" customWidth="1"/>
    <col min="6623" max="6623" width="9.7109375" style="1966" bestFit="1" customWidth="1"/>
    <col min="6624" max="6624" width="9" style="1966" customWidth="1"/>
    <col min="6625" max="6625" width="8" style="1966" customWidth="1"/>
    <col min="6626" max="6626" width="7.28515625" style="1966" customWidth="1"/>
    <col min="6627" max="6627" width="7.85546875" style="1966" customWidth="1"/>
    <col min="6628" max="6628" width="6.5703125" style="1966" customWidth="1"/>
    <col min="6629" max="6629" width="7.7109375" style="1966" customWidth="1"/>
    <col min="6630" max="6630" width="6.7109375" style="1966" customWidth="1"/>
    <col min="6631" max="6631" width="7.7109375" style="1966" customWidth="1"/>
    <col min="6632" max="6632" width="21.7109375" style="1966" customWidth="1"/>
    <col min="6633" max="6633" width="7.5703125" style="1966" customWidth="1"/>
    <col min="6634" max="6876" width="11" style="1966"/>
    <col min="6877" max="6877" width="21.28515625" style="1966" customWidth="1"/>
    <col min="6878" max="6878" width="11.28515625" style="1966" bestFit="1" customWidth="1"/>
    <col min="6879" max="6879" width="9.7109375" style="1966" bestFit="1" customWidth="1"/>
    <col min="6880" max="6880" width="9" style="1966" customWidth="1"/>
    <col min="6881" max="6881" width="8" style="1966" customWidth="1"/>
    <col min="6882" max="6882" width="7.28515625" style="1966" customWidth="1"/>
    <col min="6883" max="6883" width="7.85546875" style="1966" customWidth="1"/>
    <col min="6884" max="6884" width="6.5703125" style="1966" customWidth="1"/>
    <col min="6885" max="6885" width="7.7109375" style="1966" customWidth="1"/>
    <col min="6886" max="6886" width="6.7109375" style="1966" customWidth="1"/>
    <col min="6887" max="6887" width="7.7109375" style="1966" customWidth="1"/>
    <col min="6888" max="6888" width="21.7109375" style="1966" customWidth="1"/>
    <col min="6889" max="6889" width="7.5703125" style="1966" customWidth="1"/>
    <col min="6890" max="7132" width="11" style="1966"/>
    <col min="7133" max="7133" width="21.28515625" style="1966" customWidth="1"/>
    <col min="7134" max="7134" width="11.28515625" style="1966" bestFit="1" customWidth="1"/>
    <col min="7135" max="7135" width="9.7109375" style="1966" bestFit="1" customWidth="1"/>
    <col min="7136" max="7136" width="9" style="1966" customWidth="1"/>
    <col min="7137" max="7137" width="8" style="1966" customWidth="1"/>
    <col min="7138" max="7138" width="7.28515625" style="1966" customWidth="1"/>
    <col min="7139" max="7139" width="7.85546875" style="1966" customWidth="1"/>
    <col min="7140" max="7140" width="6.5703125" style="1966" customWidth="1"/>
    <col min="7141" max="7141" width="7.7109375" style="1966" customWidth="1"/>
    <col min="7142" max="7142" width="6.7109375" style="1966" customWidth="1"/>
    <col min="7143" max="7143" width="7.7109375" style="1966" customWidth="1"/>
    <col min="7144" max="7144" width="21.7109375" style="1966" customWidth="1"/>
    <col min="7145" max="7145" width="7.5703125" style="1966" customWidth="1"/>
    <col min="7146" max="7388" width="11" style="1966"/>
    <col min="7389" max="7389" width="21.28515625" style="1966" customWidth="1"/>
    <col min="7390" max="7390" width="11.28515625" style="1966" bestFit="1" customWidth="1"/>
    <col min="7391" max="7391" width="9.7109375" style="1966" bestFit="1" customWidth="1"/>
    <col min="7392" max="7392" width="9" style="1966" customWidth="1"/>
    <col min="7393" max="7393" width="8" style="1966" customWidth="1"/>
    <col min="7394" max="7394" width="7.28515625" style="1966" customWidth="1"/>
    <col min="7395" max="7395" width="7.85546875" style="1966" customWidth="1"/>
    <col min="7396" max="7396" width="6.5703125" style="1966" customWidth="1"/>
    <col min="7397" max="7397" width="7.7109375" style="1966" customWidth="1"/>
    <col min="7398" max="7398" width="6.7109375" style="1966" customWidth="1"/>
    <col min="7399" max="7399" width="7.7109375" style="1966" customWidth="1"/>
    <col min="7400" max="7400" width="21.7109375" style="1966" customWidth="1"/>
    <col min="7401" max="7401" width="7.5703125" style="1966" customWidth="1"/>
    <col min="7402" max="7644" width="11" style="1966"/>
    <col min="7645" max="7645" width="21.28515625" style="1966" customWidth="1"/>
    <col min="7646" max="7646" width="11.28515625" style="1966" bestFit="1" customWidth="1"/>
    <col min="7647" max="7647" width="9.7109375" style="1966" bestFit="1" customWidth="1"/>
    <col min="7648" max="7648" width="9" style="1966" customWidth="1"/>
    <col min="7649" max="7649" width="8" style="1966" customWidth="1"/>
    <col min="7650" max="7650" width="7.28515625" style="1966" customWidth="1"/>
    <col min="7651" max="7651" width="7.85546875" style="1966" customWidth="1"/>
    <col min="7652" max="7652" width="6.5703125" style="1966" customWidth="1"/>
    <col min="7653" max="7653" width="7.7109375" style="1966" customWidth="1"/>
    <col min="7654" max="7654" width="6.7109375" style="1966" customWidth="1"/>
    <col min="7655" max="7655" width="7.7109375" style="1966" customWidth="1"/>
    <col min="7656" max="7656" width="21.7109375" style="1966" customWidth="1"/>
    <col min="7657" max="7657" width="7.5703125" style="1966" customWidth="1"/>
    <col min="7658" max="7900" width="11" style="1966"/>
    <col min="7901" max="7901" width="21.28515625" style="1966" customWidth="1"/>
    <col min="7902" max="7902" width="11.28515625" style="1966" bestFit="1" customWidth="1"/>
    <col min="7903" max="7903" width="9.7109375" style="1966" bestFit="1" customWidth="1"/>
    <col min="7904" max="7904" width="9" style="1966" customWidth="1"/>
    <col min="7905" max="7905" width="8" style="1966" customWidth="1"/>
    <col min="7906" max="7906" width="7.28515625" style="1966" customWidth="1"/>
    <col min="7907" max="7907" width="7.85546875" style="1966" customWidth="1"/>
    <col min="7908" max="7908" width="6.5703125" style="1966" customWidth="1"/>
    <col min="7909" max="7909" width="7.7109375" style="1966" customWidth="1"/>
    <col min="7910" max="7910" width="6.7109375" style="1966" customWidth="1"/>
    <col min="7911" max="7911" width="7.7109375" style="1966" customWidth="1"/>
    <col min="7912" max="7912" width="21.7109375" style="1966" customWidth="1"/>
    <col min="7913" max="7913" width="7.5703125" style="1966" customWidth="1"/>
    <col min="7914" max="8156" width="11" style="1966"/>
    <col min="8157" max="8157" width="21.28515625" style="1966" customWidth="1"/>
    <col min="8158" max="8158" width="11.28515625" style="1966" bestFit="1" customWidth="1"/>
    <col min="8159" max="8159" width="9.7109375" style="1966" bestFit="1" customWidth="1"/>
    <col min="8160" max="8160" width="9" style="1966" customWidth="1"/>
    <col min="8161" max="8161" width="8" style="1966" customWidth="1"/>
    <col min="8162" max="8162" width="7.28515625" style="1966" customWidth="1"/>
    <col min="8163" max="8163" width="7.85546875" style="1966" customWidth="1"/>
    <col min="8164" max="8164" width="6.5703125" style="1966" customWidth="1"/>
    <col min="8165" max="8165" width="7.7109375" style="1966" customWidth="1"/>
    <col min="8166" max="8166" width="6.7109375" style="1966" customWidth="1"/>
    <col min="8167" max="8167" width="7.7109375" style="1966" customWidth="1"/>
    <col min="8168" max="8168" width="21.7109375" style="1966" customWidth="1"/>
    <col min="8169" max="8169" width="7.5703125" style="1966" customWidth="1"/>
    <col min="8170" max="8412" width="11" style="1966"/>
    <col min="8413" max="8413" width="21.28515625" style="1966" customWidth="1"/>
    <col min="8414" max="8414" width="11.28515625" style="1966" bestFit="1" customWidth="1"/>
    <col min="8415" max="8415" width="9.7109375" style="1966" bestFit="1" customWidth="1"/>
    <col min="8416" max="8416" width="9" style="1966" customWidth="1"/>
    <col min="8417" max="8417" width="8" style="1966" customWidth="1"/>
    <col min="8418" max="8418" width="7.28515625" style="1966" customWidth="1"/>
    <col min="8419" max="8419" width="7.85546875" style="1966" customWidth="1"/>
    <col min="8420" max="8420" width="6.5703125" style="1966" customWidth="1"/>
    <col min="8421" max="8421" width="7.7109375" style="1966" customWidth="1"/>
    <col min="8422" max="8422" width="6.7109375" style="1966" customWidth="1"/>
    <col min="8423" max="8423" width="7.7109375" style="1966" customWidth="1"/>
    <col min="8424" max="8424" width="21.7109375" style="1966" customWidth="1"/>
    <col min="8425" max="8425" width="7.5703125" style="1966" customWidth="1"/>
    <col min="8426" max="8668" width="11" style="1966"/>
    <col min="8669" max="8669" width="21.28515625" style="1966" customWidth="1"/>
    <col min="8670" max="8670" width="11.28515625" style="1966" bestFit="1" customWidth="1"/>
    <col min="8671" max="8671" width="9.7109375" style="1966" bestFit="1" customWidth="1"/>
    <col min="8672" max="8672" width="9" style="1966" customWidth="1"/>
    <col min="8673" max="8673" width="8" style="1966" customWidth="1"/>
    <col min="8674" max="8674" width="7.28515625" style="1966" customWidth="1"/>
    <col min="8675" max="8675" width="7.85546875" style="1966" customWidth="1"/>
    <col min="8676" max="8676" width="6.5703125" style="1966" customWidth="1"/>
    <col min="8677" max="8677" width="7.7109375" style="1966" customWidth="1"/>
    <col min="8678" max="8678" width="6.7109375" style="1966" customWidth="1"/>
    <col min="8679" max="8679" width="7.7109375" style="1966" customWidth="1"/>
    <col min="8680" max="8680" width="21.7109375" style="1966" customWidth="1"/>
    <col min="8681" max="8681" width="7.5703125" style="1966" customWidth="1"/>
    <col min="8682" max="8924" width="11" style="1966"/>
    <col min="8925" max="8925" width="21.28515625" style="1966" customWidth="1"/>
    <col min="8926" max="8926" width="11.28515625" style="1966" bestFit="1" customWidth="1"/>
    <col min="8927" max="8927" width="9.7109375" style="1966" bestFit="1" customWidth="1"/>
    <col min="8928" max="8928" width="9" style="1966" customWidth="1"/>
    <col min="8929" max="8929" width="8" style="1966" customWidth="1"/>
    <col min="8930" max="8930" width="7.28515625" style="1966" customWidth="1"/>
    <col min="8931" max="8931" width="7.85546875" style="1966" customWidth="1"/>
    <col min="8932" max="8932" width="6.5703125" style="1966" customWidth="1"/>
    <col min="8933" max="8933" width="7.7109375" style="1966" customWidth="1"/>
    <col min="8934" max="8934" width="6.7109375" style="1966" customWidth="1"/>
    <col min="8935" max="8935" width="7.7109375" style="1966" customWidth="1"/>
    <col min="8936" max="8936" width="21.7109375" style="1966" customWidth="1"/>
    <col min="8937" max="8937" width="7.5703125" style="1966" customWidth="1"/>
    <col min="8938" max="9180" width="11" style="1966"/>
    <col min="9181" max="9181" width="21.28515625" style="1966" customWidth="1"/>
    <col min="9182" max="9182" width="11.28515625" style="1966" bestFit="1" customWidth="1"/>
    <col min="9183" max="9183" width="9.7109375" style="1966" bestFit="1" customWidth="1"/>
    <col min="9184" max="9184" width="9" style="1966" customWidth="1"/>
    <col min="9185" max="9185" width="8" style="1966" customWidth="1"/>
    <col min="9186" max="9186" width="7.28515625" style="1966" customWidth="1"/>
    <col min="9187" max="9187" width="7.85546875" style="1966" customWidth="1"/>
    <col min="9188" max="9188" width="6.5703125" style="1966" customWidth="1"/>
    <col min="9189" max="9189" width="7.7109375" style="1966" customWidth="1"/>
    <col min="9190" max="9190" width="6.7109375" style="1966" customWidth="1"/>
    <col min="9191" max="9191" width="7.7109375" style="1966" customWidth="1"/>
    <col min="9192" max="9192" width="21.7109375" style="1966" customWidth="1"/>
    <col min="9193" max="9193" width="7.5703125" style="1966" customWidth="1"/>
    <col min="9194" max="9436" width="11" style="1966"/>
    <col min="9437" max="9437" width="21.28515625" style="1966" customWidth="1"/>
    <col min="9438" max="9438" width="11.28515625" style="1966" bestFit="1" customWidth="1"/>
    <col min="9439" max="9439" width="9.7109375" style="1966" bestFit="1" customWidth="1"/>
    <col min="9440" max="9440" width="9" style="1966" customWidth="1"/>
    <col min="9441" max="9441" width="8" style="1966" customWidth="1"/>
    <col min="9442" max="9442" width="7.28515625" style="1966" customWidth="1"/>
    <col min="9443" max="9443" width="7.85546875" style="1966" customWidth="1"/>
    <col min="9444" max="9444" width="6.5703125" style="1966" customWidth="1"/>
    <col min="9445" max="9445" width="7.7109375" style="1966" customWidth="1"/>
    <col min="9446" max="9446" width="6.7109375" style="1966" customWidth="1"/>
    <col min="9447" max="9447" width="7.7109375" style="1966" customWidth="1"/>
    <col min="9448" max="9448" width="21.7109375" style="1966" customWidth="1"/>
    <col min="9449" max="9449" width="7.5703125" style="1966" customWidth="1"/>
    <col min="9450" max="9692" width="11" style="1966"/>
    <col min="9693" max="9693" width="21.28515625" style="1966" customWidth="1"/>
    <col min="9694" max="9694" width="11.28515625" style="1966" bestFit="1" customWidth="1"/>
    <col min="9695" max="9695" width="9.7109375" style="1966" bestFit="1" customWidth="1"/>
    <col min="9696" max="9696" width="9" style="1966" customWidth="1"/>
    <col min="9697" max="9697" width="8" style="1966" customWidth="1"/>
    <col min="9698" max="9698" width="7.28515625" style="1966" customWidth="1"/>
    <col min="9699" max="9699" width="7.85546875" style="1966" customWidth="1"/>
    <col min="9700" max="9700" width="6.5703125" style="1966" customWidth="1"/>
    <col min="9701" max="9701" width="7.7109375" style="1966" customWidth="1"/>
    <col min="9702" max="9702" width="6.7109375" style="1966" customWidth="1"/>
    <col min="9703" max="9703" width="7.7109375" style="1966" customWidth="1"/>
    <col min="9704" max="9704" width="21.7109375" style="1966" customWidth="1"/>
    <col min="9705" max="9705" width="7.5703125" style="1966" customWidth="1"/>
    <col min="9706" max="9948" width="11" style="1966"/>
    <col min="9949" max="9949" width="21.28515625" style="1966" customWidth="1"/>
    <col min="9950" max="9950" width="11.28515625" style="1966" bestFit="1" customWidth="1"/>
    <col min="9951" max="9951" width="9.7109375" style="1966" bestFit="1" customWidth="1"/>
    <col min="9952" max="9952" width="9" style="1966" customWidth="1"/>
    <col min="9953" max="9953" width="8" style="1966" customWidth="1"/>
    <col min="9954" max="9954" width="7.28515625" style="1966" customWidth="1"/>
    <col min="9955" max="9955" width="7.85546875" style="1966" customWidth="1"/>
    <col min="9956" max="9956" width="6.5703125" style="1966" customWidth="1"/>
    <col min="9957" max="9957" width="7.7109375" style="1966" customWidth="1"/>
    <col min="9958" max="9958" width="6.7109375" style="1966" customWidth="1"/>
    <col min="9959" max="9959" width="7.7109375" style="1966" customWidth="1"/>
    <col min="9960" max="9960" width="21.7109375" style="1966" customWidth="1"/>
    <col min="9961" max="9961" width="7.5703125" style="1966" customWidth="1"/>
    <col min="9962" max="10204" width="11" style="1966"/>
    <col min="10205" max="10205" width="21.28515625" style="1966" customWidth="1"/>
    <col min="10206" max="10206" width="11.28515625" style="1966" bestFit="1" customWidth="1"/>
    <col min="10207" max="10207" width="9.7109375" style="1966" bestFit="1" customWidth="1"/>
    <col min="10208" max="10208" width="9" style="1966" customWidth="1"/>
    <col min="10209" max="10209" width="8" style="1966" customWidth="1"/>
    <col min="10210" max="10210" width="7.28515625" style="1966" customWidth="1"/>
    <col min="10211" max="10211" width="7.85546875" style="1966" customWidth="1"/>
    <col min="10212" max="10212" width="6.5703125" style="1966" customWidth="1"/>
    <col min="10213" max="10213" width="7.7109375" style="1966" customWidth="1"/>
    <col min="10214" max="10214" width="6.7109375" style="1966" customWidth="1"/>
    <col min="10215" max="10215" width="7.7109375" style="1966" customWidth="1"/>
    <col min="10216" max="10216" width="21.7109375" style="1966" customWidth="1"/>
    <col min="10217" max="10217" width="7.5703125" style="1966" customWidth="1"/>
    <col min="10218" max="10460" width="11" style="1966"/>
    <col min="10461" max="10461" width="21.28515625" style="1966" customWidth="1"/>
    <col min="10462" max="10462" width="11.28515625" style="1966" bestFit="1" customWidth="1"/>
    <col min="10463" max="10463" width="9.7109375" style="1966" bestFit="1" customWidth="1"/>
    <col min="10464" max="10464" width="9" style="1966" customWidth="1"/>
    <col min="10465" max="10465" width="8" style="1966" customWidth="1"/>
    <col min="10466" max="10466" width="7.28515625" style="1966" customWidth="1"/>
    <col min="10467" max="10467" width="7.85546875" style="1966" customWidth="1"/>
    <col min="10468" max="10468" width="6.5703125" style="1966" customWidth="1"/>
    <col min="10469" max="10469" width="7.7109375" style="1966" customWidth="1"/>
    <col min="10470" max="10470" width="6.7109375" style="1966" customWidth="1"/>
    <col min="10471" max="10471" width="7.7109375" style="1966" customWidth="1"/>
    <col min="10472" max="10472" width="21.7109375" style="1966" customWidth="1"/>
    <col min="10473" max="10473" width="7.5703125" style="1966" customWidth="1"/>
    <col min="10474" max="10716" width="11" style="1966"/>
    <col min="10717" max="10717" width="21.28515625" style="1966" customWidth="1"/>
    <col min="10718" max="10718" width="11.28515625" style="1966" bestFit="1" customWidth="1"/>
    <col min="10719" max="10719" width="9.7109375" style="1966" bestFit="1" customWidth="1"/>
    <col min="10720" max="10720" width="9" style="1966" customWidth="1"/>
    <col min="10721" max="10721" width="8" style="1966" customWidth="1"/>
    <col min="10722" max="10722" width="7.28515625" style="1966" customWidth="1"/>
    <col min="10723" max="10723" width="7.85546875" style="1966" customWidth="1"/>
    <col min="10724" max="10724" width="6.5703125" style="1966" customWidth="1"/>
    <col min="10725" max="10725" width="7.7109375" style="1966" customWidth="1"/>
    <col min="10726" max="10726" width="6.7109375" style="1966" customWidth="1"/>
    <col min="10727" max="10727" width="7.7109375" style="1966" customWidth="1"/>
    <col min="10728" max="10728" width="21.7109375" style="1966" customWidth="1"/>
    <col min="10729" max="10729" width="7.5703125" style="1966" customWidth="1"/>
    <col min="10730" max="10972" width="11" style="1966"/>
    <col min="10973" max="10973" width="21.28515625" style="1966" customWidth="1"/>
    <col min="10974" max="10974" width="11.28515625" style="1966" bestFit="1" customWidth="1"/>
    <col min="10975" max="10975" width="9.7109375" style="1966" bestFit="1" customWidth="1"/>
    <col min="10976" max="10976" width="9" style="1966" customWidth="1"/>
    <col min="10977" max="10977" width="8" style="1966" customWidth="1"/>
    <col min="10978" max="10978" width="7.28515625" style="1966" customWidth="1"/>
    <col min="10979" max="10979" width="7.85546875" style="1966" customWidth="1"/>
    <col min="10980" max="10980" width="6.5703125" style="1966" customWidth="1"/>
    <col min="10981" max="10981" width="7.7109375" style="1966" customWidth="1"/>
    <col min="10982" max="10982" width="6.7109375" style="1966" customWidth="1"/>
    <col min="10983" max="10983" width="7.7109375" style="1966" customWidth="1"/>
    <col min="10984" max="10984" width="21.7109375" style="1966" customWidth="1"/>
    <col min="10985" max="10985" width="7.5703125" style="1966" customWidth="1"/>
    <col min="10986" max="11228" width="11" style="1966"/>
    <col min="11229" max="11229" width="21.28515625" style="1966" customWidth="1"/>
    <col min="11230" max="11230" width="11.28515625" style="1966" bestFit="1" customWidth="1"/>
    <col min="11231" max="11231" width="9.7109375" style="1966" bestFit="1" customWidth="1"/>
    <col min="11232" max="11232" width="9" style="1966" customWidth="1"/>
    <col min="11233" max="11233" width="8" style="1966" customWidth="1"/>
    <col min="11234" max="11234" width="7.28515625" style="1966" customWidth="1"/>
    <col min="11235" max="11235" width="7.85546875" style="1966" customWidth="1"/>
    <col min="11236" max="11236" width="6.5703125" style="1966" customWidth="1"/>
    <col min="11237" max="11237" width="7.7109375" style="1966" customWidth="1"/>
    <col min="11238" max="11238" width="6.7109375" style="1966" customWidth="1"/>
    <col min="11239" max="11239" width="7.7109375" style="1966" customWidth="1"/>
    <col min="11240" max="11240" width="21.7109375" style="1966" customWidth="1"/>
    <col min="11241" max="11241" width="7.5703125" style="1966" customWidth="1"/>
    <col min="11242" max="11484" width="11" style="1966"/>
    <col min="11485" max="11485" width="21.28515625" style="1966" customWidth="1"/>
    <col min="11486" max="11486" width="11.28515625" style="1966" bestFit="1" customWidth="1"/>
    <col min="11487" max="11487" width="9.7109375" style="1966" bestFit="1" customWidth="1"/>
    <col min="11488" max="11488" width="9" style="1966" customWidth="1"/>
    <col min="11489" max="11489" width="8" style="1966" customWidth="1"/>
    <col min="11490" max="11490" width="7.28515625" style="1966" customWidth="1"/>
    <col min="11491" max="11491" width="7.85546875" style="1966" customWidth="1"/>
    <col min="11492" max="11492" width="6.5703125" style="1966" customWidth="1"/>
    <col min="11493" max="11493" width="7.7109375" style="1966" customWidth="1"/>
    <col min="11494" max="11494" width="6.7109375" style="1966" customWidth="1"/>
    <col min="11495" max="11495" width="7.7109375" style="1966" customWidth="1"/>
    <col min="11496" max="11496" width="21.7109375" style="1966" customWidth="1"/>
    <col min="11497" max="11497" width="7.5703125" style="1966" customWidth="1"/>
    <col min="11498" max="11740" width="11" style="1966"/>
    <col min="11741" max="11741" width="21.28515625" style="1966" customWidth="1"/>
    <col min="11742" max="11742" width="11.28515625" style="1966" bestFit="1" customWidth="1"/>
    <col min="11743" max="11743" width="9.7109375" style="1966" bestFit="1" customWidth="1"/>
    <col min="11744" max="11744" width="9" style="1966" customWidth="1"/>
    <col min="11745" max="11745" width="8" style="1966" customWidth="1"/>
    <col min="11746" max="11746" width="7.28515625" style="1966" customWidth="1"/>
    <col min="11747" max="11747" width="7.85546875" style="1966" customWidth="1"/>
    <col min="11748" max="11748" width="6.5703125" style="1966" customWidth="1"/>
    <col min="11749" max="11749" width="7.7109375" style="1966" customWidth="1"/>
    <col min="11750" max="11750" width="6.7109375" style="1966" customWidth="1"/>
    <col min="11751" max="11751" width="7.7109375" style="1966" customWidth="1"/>
    <col min="11752" max="11752" width="21.7109375" style="1966" customWidth="1"/>
    <col min="11753" max="11753" width="7.5703125" style="1966" customWidth="1"/>
    <col min="11754" max="11996" width="11" style="1966"/>
    <col min="11997" max="11997" width="21.28515625" style="1966" customWidth="1"/>
    <col min="11998" max="11998" width="11.28515625" style="1966" bestFit="1" customWidth="1"/>
    <col min="11999" max="11999" width="9.7109375" style="1966" bestFit="1" customWidth="1"/>
    <col min="12000" max="12000" width="9" style="1966" customWidth="1"/>
    <col min="12001" max="12001" width="8" style="1966" customWidth="1"/>
    <col min="12002" max="12002" width="7.28515625" style="1966" customWidth="1"/>
    <col min="12003" max="12003" width="7.85546875" style="1966" customWidth="1"/>
    <col min="12004" max="12004" width="6.5703125" style="1966" customWidth="1"/>
    <col min="12005" max="12005" width="7.7109375" style="1966" customWidth="1"/>
    <col min="12006" max="12006" width="6.7109375" style="1966" customWidth="1"/>
    <col min="12007" max="12007" width="7.7109375" style="1966" customWidth="1"/>
    <col min="12008" max="12008" width="21.7109375" style="1966" customWidth="1"/>
    <col min="12009" max="12009" width="7.5703125" style="1966" customWidth="1"/>
    <col min="12010" max="12252" width="11" style="1966"/>
    <col min="12253" max="12253" width="21.28515625" style="1966" customWidth="1"/>
    <col min="12254" max="12254" width="11.28515625" style="1966" bestFit="1" customWidth="1"/>
    <col min="12255" max="12255" width="9.7109375" style="1966" bestFit="1" customWidth="1"/>
    <col min="12256" max="12256" width="9" style="1966" customWidth="1"/>
    <col min="12257" max="12257" width="8" style="1966" customWidth="1"/>
    <col min="12258" max="12258" width="7.28515625" style="1966" customWidth="1"/>
    <col min="12259" max="12259" width="7.85546875" style="1966" customWidth="1"/>
    <col min="12260" max="12260" width="6.5703125" style="1966" customWidth="1"/>
    <col min="12261" max="12261" width="7.7109375" style="1966" customWidth="1"/>
    <col min="12262" max="12262" width="6.7109375" style="1966" customWidth="1"/>
    <col min="12263" max="12263" width="7.7109375" style="1966" customWidth="1"/>
    <col min="12264" max="12264" width="21.7109375" style="1966" customWidth="1"/>
    <col min="12265" max="12265" width="7.5703125" style="1966" customWidth="1"/>
    <col min="12266" max="12508" width="11" style="1966"/>
    <col min="12509" max="12509" width="21.28515625" style="1966" customWidth="1"/>
    <col min="12510" max="12510" width="11.28515625" style="1966" bestFit="1" customWidth="1"/>
    <col min="12511" max="12511" width="9.7109375" style="1966" bestFit="1" customWidth="1"/>
    <col min="12512" max="12512" width="9" style="1966" customWidth="1"/>
    <col min="12513" max="12513" width="8" style="1966" customWidth="1"/>
    <col min="12514" max="12514" width="7.28515625" style="1966" customWidth="1"/>
    <col min="12515" max="12515" width="7.85546875" style="1966" customWidth="1"/>
    <col min="12516" max="12516" width="6.5703125" style="1966" customWidth="1"/>
    <col min="12517" max="12517" width="7.7109375" style="1966" customWidth="1"/>
    <col min="12518" max="12518" width="6.7109375" style="1966" customWidth="1"/>
    <col min="12519" max="12519" width="7.7109375" style="1966" customWidth="1"/>
    <col min="12520" max="12520" width="21.7109375" style="1966" customWidth="1"/>
    <col min="12521" max="12521" width="7.5703125" style="1966" customWidth="1"/>
    <col min="12522" max="12764" width="11" style="1966"/>
    <col min="12765" max="12765" width="21.28515625" style="1966" customWidth="1"/>
    <col min="12766" max="12766" width="11.28515625" style="1966" bestFit="1" customWidth="1"/>
    <col min="12767" max="12767" width="9.7109375" style="1966" bestFit="1" customWidth="1"/>
    <col min="12768" max="12768" width="9" style="1966" customWidth="1"/>
    <col min="12769" max="12769" width="8" style="1966" customWidth="1"/>
    <col min="12770" max="12770" width="7.28515625" style="1966" customWidth="1"/>
    <col min="12771" max="12771" width="7.85546875" style="1966" customWidth="1"/>
    <col min="12772" max="12772" width="6.5703125" style="1966" customWidth="1"/>
    <col min="12773" max="12773" width="7.7109375" style="1966" customWidth="1"/>
    <col min="12774" max="12774" width="6.7109375" style="1966" customWidth="1"/>
    <col min="12775" max="12775" width="7.7109375" style="1966" customWidth="1"/>
    <col min="12776" max="12776" width="21.7109375" style="1966" customWidth="1"/>
    <col min="12777" max="12777" width="7.5703125" style="1966" customWidth="1"/>
    <col min="12778" max="13020" width="11" style="1966"/>
    <col min="13021" max="13021" width="21.28515625" style="1966" customWidth="1"/>
    <col min="13022" max="13022" width="11.28515625" style="1966" bestFit="1" customWidth="1"/>
    <col min="13023" max="13023" width="9.7109375" style="1966" bestFit="1" customWidth="1"/>
    <col min="13024" max="13024" width="9" style="1966" customWidth="1"/>
    <col min="13025" max="13025" width="8" style="1966" customWidth="1"/>
    <col min="13026" max="13026" width="7.28515625" style="1966" customWidth="1"/>
    <col min="13027" max="13027" width="7.85546875" style="1966" customWidth="1"/>
    <col min="13028" max="13028" width="6.5703125" style="1966" customWidth="1"/>
    <col min="13029" max="13029" width="7.7109375" style="1966" customWidth="1"/>
    <col min="13030" max="13030" width="6.7109375" style="1966" customWidth="1"/>
    <col min="13031" max="13031" width="7.7109375" style="1966" customWidth="1"/>
    <col min="13032" max="13032" width="21.7109375" style="1966" customWidth="1"/>
    <col min="13033" max="13033" width="7.5703125" style="1966" customWidth="1"/>
    <col min="13034" max="13276" width="11" style="1966"/>
    <col min="13277" max="13277" width="21.28515625" style="1966" customWidth="1"/>
    <col min="13278" max="13278" width="11.28515625" style="1966" bestFit="1" customWidth="1"/>
    <col min="13279" max="13279" width="9.7109375" style="1966" bestFit="1" customWidth="1"/>
    <col min="13280" max="13280" width="9" style="1966" customWidth="1"/>
    <col min="13281" max="13281" width="8" style="1966" customWidth="1"/>
    <col min="13282" max="13282" width="7.28515625" style="1966" customWidth="1"/>
    <col min="13283" max="13283" width="7.85546875" style="1966" customWidth="1"/>
    <col min="13284" max="13284" width="6.5703125" style="1966" customWidth="1"/>
    <col min="13285" max="13285" width="7.7109375" style="1966" customWidth="1"/>
    <col min="13286" max="13286" width="6.7109375" style="1966" customWidth="1"/>
    <col min="13287" max="13287" width="7.7109375" style="1966" customWidth="1"/>
    <col min="13288" max="13288" width="21.7109375" style="1966" customWidth="1"/>
    <col min="13289" max="13289" width="7.5703125" style="1966" customWidth="1"/>
    <col min="13290" max="13532" width="11" style="1966"/>
    <col min="13533" max="13533" width="21.28515625" style="1966" customWidth="1"/>
    <col min="13534" max="13534" width="11.28515625" style="1966" bestFit="1" customWidth="1"/>
    <col min="13535" max="13535" width="9.7109375" style="1966" bestFit="1" customWidth="1"/>
    <col min="13536" max="13536" width="9" style="1966" customWidth="1"/>
    <col min="13537" max="13537" width="8" style="1966" customWidth="1"/>
    <col min="13538" max="13538" width="7.28515625" style="1966" customWidth="1"/>
    <col min="13539" max="13539" width="7.85546875" style="1966" customWidth="1"/>
    <col min="13540" max="13540" width="6.5703125" style="1966" customWidth="1"/>
    <col min="13541" max="13541" width="7.7109375" style="1966" customWidth="1"/>
    <col min="13542" max="13542" width="6.7109375" style="1966" customWidth="1"/>
    <col min="13543" max="13543" width="7.7109375" style="1966" customWidth="1"/>
    <col min="13544" max="13544" width="21.7109375" style="1966" customWidth="1"/>
    <col min="13545" max="13545" width="7.5703125" style="1966" customWidth="1"/>
    <col min="13546" max="13788" width="11" style="1966"/>
    <col min="13789" max="13789" width="21.28515625" style="1966" customWidth="1"/>
    <col min="13790" max="13790" width="11.28515625" style="1966" bestFit="1" customWidth="1"/>
    <col min="13791" max="13791" width="9.7109375" style="1966" bestFit="1" customWidth="1"/>
    <col min="13792" max="13792" width="9" style="1966" customWidth="1"/>
    <col min="13793" max="13793" width="8" style="1966" customWidth="1"/>
    <col min="13794" max="13794" width="7.28515625" style="1966" customWidth="1"/>
    <col min="13795" max="13795" width="7.85546875" style="1966" customWidth="1"/>
    <col min="13796" max="13796" width="6.5703125" style="1966" customWidth="1"/>
    <col min="13797" max="13797" width="7.7109375" style="1966" customWidth="1"/>
    <col min="13798" max="13798" width="6.7109375" style="1966" customWidth="1"/>
    <col min="13799" max="13799" width="7.7109375" style="1966" customWidth="1"/>
    <col min="13800" max="13800" width="21.7109375" style="1966" customWidth="1"/>
    <col min="13801" max="13801" width="7.5703125" style="1966" customWidth="1"/>
    <col min="13802" max="14044" width="11" style="1966"/>
    <col min="14045" max="14045" width="21.28515625" style="1966" customWidth="1"/>
    <col min="14046" max="14046" width="11.28515625" style="1966" bestFit="1" customWidth="1"/>
    <col min="14047" max="14047" width="9.7109375" style="1966" bestFit="1" customWidth="1"/>
    <col min="14048" max="14048" width="9" style="1966" customWidth="1"/>
    <col min="14049" max="14049" width="8" style="1966" customWidth="1"/>
    <col min="14050" max="14050" width="7.28515625" style="1966" customWidth="1"/>
    <col min="14051" max="14051" width="7.85546875" style="1966" customWidth="1"/>
    <col min="14052" max="14052" width="6.5703125" style="1966" customWidth="1"/>
    <col min="14053" max="14053" width="7.7109375" style="1966" customWidth="1"/>
    <col min="14054" max="14054" width="6.7109375" style="1966" customWidth="1"/>
    <col min="14055" max="14055" width="7.7109375" style="1966" customWidth="1"/>
    <col min="14056" max="14056" width="21.7109375" style="1966" customWidth="1"/>
    <col min="14057" max="14057" width="7.5703125" style="1966" customWidth="1"/>
    <col min="14058" max="14300" width="11" style="1966"/>
    <col min="14301" max="14301" width="21.28515625" style="1966" customWidth="1"/>
    <col min="14302" max="14302" width="11.28515625" style="1966" bestFit="1" customWidth="1"/>
    <col min="14303" max="14303" width="9.7109375" style="1966" bestFit="1" customWidth="1"/>
    <col min="14304" max="14304" width="9" style="1966" customWidth="1"/>
    <col min="14305" max="14305" width="8" style="1966" customWidth="1"/>
    <col min="14306" max="14306" width="7.28515625" style="1966" customWidth="1"/>
    <col min="14307" max="14307" width="7.85546875" style="1966" customWidth="1"/>
    <col min="14308" max="14308" width="6.5703125" style="1966" customWidth="1"/>
    <col min="14309" max="14309" width="7.7109375" style="1966" customWidth="1"/>
    <col min="14310" max="14310" width="6.7109375" style="1966" customWidth="1"/>
    <col min="14311" max="14311" width="7.7109375" style="1966" customWidth="1"/>
    <col min="14312" max="14312" width="21.7109375" style="1966" customWidth="1"/>
    <col min="14313" max="14313" width="7.5703125" style="1966" customWidth="1"/>
    <col min="14314" max="14556" width="11" style="1966"/>
    <col min="14557" max="14557" width="21.28515625" style="1966" customWidth="1"/>
    <col min="14558" max="14558" width="11.28515625" style="1966" bestFit="1" customWidth="1"/>
    <col min="14559" max="14559" width="9.7109375" style="1966" bestFit="1" customWidth="1"/>
    <col min="14560" max="14560" width="9" style="1966" customWidth="1"/>
    <col min="14561" max="14561" width="8" style="1966" customWidth="1"/>
    <col min="14562" max="14562" width="7.28515625" style="1966" customWidth="1"/>
    <col min="14563" max="14563" width="7.85546875" style="1966" customWidth="1"/>
    <col min="14564" max="14564" width="6.5703125" style="1966" customWidth="1"/>
    <col min="14565" max="14565" width="7.7109375" style="1966" customWidth="1"/>
    <col min="14566" max="14566" width="6.7109375" style="1966" customWidth="1"/>
    <col min="14567" max="14567" width="7.7109375" style="1966" customWidth="1"/>
    <col min="14568" max="14568" width="21.7109375" style="1966" customWidth="1"/>
    <col min="14569" max="14569" width="7.5703125" style="1966" customWidth="1"/>
    <col min="14570" max="14812" width="11" style="1966"/>
    <col min="14813" max="14813" width="21.28515625" style="1966" customWidth="1"/>
    <col min="14814" max="14814" width="11.28515625" style="1966" bestFit="1" customWidth="1"/>
    <col min="14815" max="14815" width="9.7109375" style="1966" bestFit="1" customWidth="1"/>
    <col min="14816" max="14816" width="9" style="1966" customWidth="1"/>
    <col min="14817" max="14817" width="8" style="1966" customWidth="1"/>
    <col min="14818" max="14818" width="7.28515625" style="1966" customWidth="1"/>
    <col min="14819" max="14819" width="7.85546875" style="1966" customWidth="1"/>
    <col min="14820" max="14820" width="6.5703125" style="1966" customWidth="1"/>
    <col min="14821" max="14821" width="7.7109375" style="1966" customWidth="1"/>
    <col min="14822" max="14822" width="6.7109375" style="1966" customWidth="1"/>
    <col min="14823" max="14823" width="7.7109375" style="1966" customWidth="1"/>
    <col min="14824" max="14824" width="21.7109375" style="1966" customWidth="1"/>
    <col min="14825" max="14825" width="7.5703125" style="1966" customWidth="1"/>
    <col min="14826" max="15068" width="11" style="1966"/>
    <col min="15069" max="15069" width="21.28515625" style="1966" customWidth="1"/>
    <col min="15070" max="15070" width="11.28515625" style="1966" bestFit="1" customWidth="1"/>
    <col min="15071" max="15071" width="9.7109375" style="1966" bestFit="1" customWidth="1"/>
    <col min="15072" max="15072" width="9" style="1966" customWidth="1"/>
    <col min="15073" max="15073" width="8" style="1966" customWidth="1"/>
    <col min="15074" max="15074" width="7.28515625" style="1966" customWidth="1"/>
    <col min="15075" max="15075" width="7.85546875" style="1966" customWidth="1"/>
    <col min="15076" max="15076" width="6.5703125" style="1966" customWidth="1"/>
    <col min="15077" max="15077" width="7.7109375" style="1966" customWidth="1"/>
    <col min="15078" max="15078" width="6.7109375" style="1966" customWidth="1"/>
    <col min="15079" max="15079" width="7.7109375" style="1966" customWidth="1"/>
    <col min="15080" max="15080" width="21.7109375" style="1966" customWidth="1"/>
    <col min="15081" max="15081" width="7.5703125" style="1966" customWidth="1"/>
    <col min="15082" max="15324" width="11" style="1966"/>
    <col min="15325" max="15325" width="21.28515625" style="1966" customWidth="1"/>
    <col min="15326" max="15326" width="11.28515625" style="1966" bestFit="1" customWidth="1"/>
    <col min="15327" max="15327" width="9.7109375" style="1966" bestFit="1" customWidth="1"/>
    <col min="15328" max="15328" width="9" style="1966" customWidth="1"/>
    <col min="15329" max="15329" width="8" style="1966" customWidth="1"/>
    <col min="15330" max="15330" width="7.28515625" style="1966" customWidth="1"/>
    <col min="15331" max="15331" width="7.85546875" style="1966" customWidth="1"/>
    <col min="15332" max="15332" width="6.5703125" style="1966" customWidth="1"/>
    <col min="15333" max="15333" width="7.7109375" style="1966" customWidth="1"/>
    <col min="15334" max="15334" width="6.7109375" style="1966" customWidth="1"/>
    <col min="15335" max="15335" width="7.7109375" style="1966" customWidth="1"/>
    <col min="15336" max="15336" width="21.7109375" style="1966" customWidth="1"/>
    <col min="15337" max="15337" width="7.5703125" style="1966" customWidth="1"/>
    <col min="15338" max="15580" width="11" style="1966"/>
    <col min="15581" max="15581" width="21.28515625" style="1966" customWidth="1"/>
    <col min="15582" max="15582" width="11.28515625" style="1966" bestFit="1" customWidth="1"/>
    <col min="15583" max="15583" width="9.7109375" style="1966" bestFit="1" customWidth="1"/>
    <col min="15584" max="15584" width="9" style="1966" customWidth="1"/>
    <col min="15585" max="15585" width="8" style="1966" customWidth="1"/>
    <col min="15586" max="15586" width="7.28515625" style="1966" customWidth="1"/>
    <col min="15587" max="15587" width="7.85546875" style="1966" customWidth="1"/>
    <col min="15588" max="15588" width="6.5703125" style="1966" customWidth="1"/>
    <col min="15589" max="15589" width="7.7109375" style="1966" customWidth="1"/>
    <col min="15590" max="15590" width="6.7109375" style="1966" customWidth="1"/>
    <col min="15591" max="15591" width="7.7109375" style="1966" customWidth="1"/>
    <col min="15592" max="15592" width="21.7109375" style="1966" customWidth="1"/>
    <col min="15593" max="15593" width="7.5703125" style="1966" customWidth="1"/>
    <col min="15594" max="15836" width="11" style="1966"/>
    <col min="15837" max="15837" width="21.28515625" style="1966" customWidth="1"/>
    <col min="15838" max="15838" width="11.28515625" style="1966" bestFit="1" customWidth="1"/>
    <col min="15839" max="15839" width="9.7109375" style="1966" bestFit="1" customWidth="1"/>
    <col min="15840" max="15840" width="9" style="1966" customWidth="1"/>
    <col min="15841" max="15841" width="8" style="1966" customWidth="1"/>
    <col min="15842" max="15842" width="7.28515625" style="1966" customWidth="1"/>
    <col min="15843" max="15843" width="7.85546875" style="1966" customWidth="1"/>
    <col min="15844" max="15844" width="6.5703125" style="1966" customWidth="1"/>
    <col min="15845" max="15845" width="7.7109375" style="1966" customWidth="1"/>
    <col min="15846" max="15846" width="6.7109375" style="1966" customWidth="1"/>
    <col min="15847" max="15847" width="7.7109375" style="1966" customWidth="1"/>
    <col min="15848" max="15848" width="21.7109375" style="1966" customWidth="1"/>
    <col min="15849" max="15849" width="7.5703125" style="1966" customWidth="1"/>
    <col min="15850" max="16092" width="11" style="1966"/>
    <col min="16093" max="16093" width="21.28515625" style="1966" customWidth="1"/>
    <col min="16094" max="16094" width="11.28515625" style="1966" bestFit="1" customWidth="1"/>
    <col min="16095" max="16095" width="9.7109375" style="1966" bestFit="1" customWidth="1"/>
    <col min="16096" max="16096" width="9" style="1966" customWidth="1"/>
    <col min="16097" max="16097" width="8" style="1966" customWidth="1"/>
    <col min="16098" max="16098" width="7.28515625" style="1966" customWidth="1"/>
    <col min="16099" max="16099" width="7.85546875" style="1966" customWidth="1"/>
    <col min="16100" max="16100" width="6.5703125" style="1966" customWidth="1"/>
    <col min="16101" max="16101" width="7.7109375" style="1966" customWidth="1"/>
    <col min="16102" max="16102" width="6.7109375" style="1966" customWidth="1"/>
    <col min="16103" max="16103" width="7.7109375" style="1966" customWidth="1"/>
    <col min="16104" max="16104" width="21.7109375" style="1966" customWidth="1"/>
    <col min="16105" max="16105" width="7.5703125" style="1966" customWidth="1"/>
    <col min="16106" max="16384" width="11" style="1966"/>
  </cols>
  <sheetData>
    <row r="1" spans="1:12" s="1964" customFormat="1" ht="24.75" customHeight="1">
      <c r="A1" s="1962" t="s">
        <v>1388</v>
      </c>
      <c r="B1" s="1963"/>
      <c r="C1" s="1963"/>
      <c r="D1" s="1963"/>
      <c r="E1" s="1963"/>
      <c r="F1" s="1963"/>
      <c r="G1" s="1963"/>
      <c r="I1" s="1963"/>
      <c r="J1" s="1963"/>
      <c r="K1" s="2658" t="s">
        <v>1389</v>
      </c>
      <c r="L1" s="2658"/>
    </row>
    <row r="2" spans="1:12" ht="19.5" customHeight="1">
      <c r="H2" s="1966"/>
      <c r="L2" s="1967"/>
    </row>
    <row r="3" spans="1:12" s="1970" customFormat="1" ht="19.5" customHeight="1">
      <c r="A3" s="1968" t="s">
        <v>1467</v>
      </c>
      <c r="B3" s="1969"/>
      <c r="C3" s="1969"/>
      <c r="D3" s="1969"/>
      <c r="E3" s="1905"/>
      <c r="F3" s="1905"/>
      <c r="G3" s="1969"/>
      <c r="I3" s="2659" t="s">
        <v>1468</v>
      </c>
      <c r="J3" s="2659"/>
      <c r="K3" s="2659"/>
      <c r="L3" s="2659"/>
    </row>
    <row r="4" spans="1:12" s="1970" customFormat="1" ht="19.5" customHeight="1">
      <c r="A4" s="1968" t="s">
        <v>2492</v>
      </c>
      <c r="B4" s="1969"/>
      <c r="C4" s="1969"/>
      <c r="D4" s="1969"/>
      <c r="E4" s="1969"/>
      <c r="F4" s="1969"/>
      <c r="I4" s="1969"/>
      <c r="J4" s="2660" t="s">
        <v>1469</v>
      </c>
      <c r="K4" s="2660"/>
      <c r="L4" s="2660"/>
    </row>
    <row r="5" spans="1:12" s="1970" customFormat="1" ht="19.5" customHeight="1">
      <c r="A5" s="1968"/>
      <c r="B5" s="1969"/>
      <c r="C5" s="1969"/>
      <c r="D5" s="1969"/>
      <c r="E5" s="1969"/>
      <c r="F5" s="1969"/>
      <c r="G5" s="1969"/>
      <c r="H5" s="1971"/>
      <c r="I5" s="2661" t="s">
        <v>1920</v>
      </c>
      <c r="J5" s="2661"/>
      <c r="K5" s="2661"/>
      <c r="L5" s="2661"/>
    </row>
    <row r="6" spans="1:12" s="1972" customFormat="1" ht="19.5" customHeight="1">
      <c r="A6" s="1968"/>
      <c r="B6" s="1968"/>
      <c r="C6" s="1968"/>
      <c r="D6" s="1968"/>
      <c r="E6" s="1968"/>
      <c r="F6" s="1969"/>
      <c r="G6" s="1969"/>
      <c r="H6" s="1969"/>
      <c r="I6" s="1969"/>
      <c r="J6" s="1969"/>
      <c r="K6" s="1969"/>
      <c r="L6" s="1971"/>
    </row>
    <row r="7" spans="1:12" s="1972" customFormat="1" ht="11.25" customHeight="1">
      <c r="A7" s="1968"/>
      <c r="B7" s="1968"/>
      <c r="C7" s="1968"/>
      <c r="D7" s="1968"/>
      <c r="E7" s="1968"/>
      <c r="F7" s="1969"/>
      <c r="G7" s="1969"/>
      <c r="H7" s="1969"/>
      <c r="I7" s="1969"/>
      <c r="J7" s="1969"/>
      <c r="K7" s="1969"/>
      <c r="L7" s="1971"/>
    </row>
    <row r="8" spans="1:12" s="1972" customFormat="1" ht="15" customHeight="1">
      <c r="A8" s="1759" t="s">
        <v>2357</v>
      </c>
      <c r="B8" s="2662" t="s">
        <v>1470</v>
      </c>
      <c r="C8" s="2662"/>
      <c r="D8" s="2652" t="s">
        <v>1460</v>
      </c>
      <c r="E8" s="2652"/>
      <c r="F8" s="2653" t="s">
        <v>1471</v>
      </c>
      <c r="G8" s="2653"/>
      <c r="H8" s="2653" t="s">
        <v>1472</v>
      </c>
      <c r="I8" s="2653"/>
      <c r="J8" s="2652" t="s">
        <v>1473</v>
      </c>
      <c r="K8" s="2652"/>
      <c r="L8" s="1658" t="s">
        <v>2356</v>
      </c>
    </row>
    <row r="9" spans="1:12" s="1972" customFormat="1" ht="15" customHeight="1">
      <c r="A9" s="1965"/>
      <c r="B9" s="2657" t="s">
        <v>1921</v>
      </c>
      <c r="C9" s="2657"/>
      <c r="D9" s="2657" t="s">
        <v>1414</v>
      </c>
      <c r="E9" s="2657"/>
      <c r="F9" s="1973" t="s">
        <v>1474</v>
      </c>
      <c r="G9" s="1974"/>
      <c r="H9" s="1975" t="s">
        <v>1475</v>
      </c>
      <c r="I9" s="1976"/>
      <c r="J9" s="1975" t="s">
        <v>1476</v>
      </c>
      <c r="K9" s="1975"/>
      <c r="L9" s="1965"/>
    </row>
    <row r="10" spans="1:12" s="1972" customFormat="1" ht="15" customHeight="1">
      <c r="A10" s="1966"/>
      <c r="B10" s="2657" t="s">
        <v>1477</v>
      </c>
      <c r="C10" s="2657"/>
      <c r="D10" s="2657" t="s">
        <v>1478</v>
      </c>
      <c r="E10" s="2657"/>
      <c r="F10" s="1966"/>
      <c r="G10" s="1966"/>
      <c r="H10" s="1966"/>
      <c r="I10" s="1966"/>
      <c r="J10" s="1966"/>
      <c r="K10" s="1966"/>
      <c r="L10" s="1966"/>
    </row>
    <row r="11" spans="1:12" s="1972" customFormat="1" ht="9" customHeight="1">
      <c r="A11" s="1966"/>
      <c r="B11" s="1996"/>
      <c r="C11" s="1996"/>
      <c r="D11" s="1996"/>
      <c r="E11" s="1996"/>
      <c r="F11" s="1966"/>
      <c r="G11" s="1966"/>
      <c r="H11" s="1966"/>
      <c r="I11" s="1966"/>
      <c r="J11" s="1966"/>
      <c r="K11" s="1966"/>
      <c r="L11" s="1966"/>
    </row>
    <row r="12" spans="1:12" s="1972" customFormat="1" ht="15" customHeight="1">
      <c r="A12" s="1977"/>
      <c r="B12" s="1978" t="s">
        <v>15</v>
      </c>
      <c r="C12" s="1979" t="s">
        <v>1479</v>
      </c>
      <c r="D12" s="1978" t="s">
        <v>15</v>
      </c>
      <c r="E12" s="1979" t="s">
        <v>1479</v>
      </c>
      <c r="F12" s="1980" t="s">
        <v>15</v>
      </c>
      <c r="G12" s="1979" t="s">
        <v>1479</v>
      </c>
      <c r="H12" s="1980" t="s">
        <v>15</v>
      </c>
      <c r="I12" s="1979" t="s">
        <v>1479</v>
      </c>
      <c r="J12" s="1980" t="s">
        <v>15</v>
      </c>
      <c r="K12" s="1979" t="s">
        <v>1479</v>
      </c>
      <c r="L12" s="1965"/>
    </row>
    <row r="13" spans="1:12" s="1972" customFormat="1" ht="15" customHeight="1">
      <c r="A13" s="1981" t="s">
        <v>1480</v>
      </c>
      <c r="B13" s="1980" t="s">
        <v>33</v>
      </c>
      <c r="C13" s="1980" t="s">
        <v>1481</v>
      </c>
      <c r="D13" s="1980" t="s">
        <v>33</v>
      </c>
      <c r="E13" s="1980" t="s">
        <v>1481</v>
      </c>
      <c r="F13" s="1980" t="s">
        <v>1407</v>
      </c>
      <c r="G13" s="1980" t="s">
        <v>1481</v>
      </c>
      <c r="H13" s="1980" t="s">
        <v>1407</v>
      </c>
      <c r="I13" s="1980" t="s">
        <v>1481</v>
      </c>
      <c r="J13" s="1980" t="s">
        <v>33</v>
      </c>
      <c r="K13" s="1980" t="s">
        <v>1481</v>
      </c>
      <c r="L13" s="1982" t="s">
        <v>1482</v>
      </c>
    </row>
    <row r="14" spans="1:12" s="1972" customFormat="1" ht="15" customHeight="1">
      <c r="A14" s="1981"/>
      <c r="B14" s="1980"/>
      <c r="C14" s="1980"/>
      <c r="D14" s="1980"/>
      <c r="E14" s="1980"/>
      <c r="F14" s="1980"/>
      <c r="G14" s="1980"/>
      <c r="H14" s="1980"/>
      <c r="I14" s="1980"/>
      <c r="J14" s="1980"/>
      <c r="K14" s="1980"/>
      <c r="L14" s="1982"/>
    </row>
    <row r="15" spans="1:12" s="1972" customFormat="1" ht="21.95" customHeight="1">
      <c r="A15" s="1981"/>
      <c r="B15" s="1981"/>
      <c r="C15" s="1981"/>
      <c r="D15" s="1981"/>
      <c r="E15" s="1981"/>
      <c r="F15" s="1980"/>
      <c r="G15" s="1980"/>
      <c r="H15" s="1980"/>
      <c r="I15" s="1980"/>
      <c r="J15" s="1980"/>
      <c r="K15" s="1980"/>
      <c r="L15" s="1971"/>
    </row>
    <row r="16" spans="1:12" s="1972" customFormat="1" ht="28.5" customHeight="1">
      <c r="A16" s="1846" t="s">
        <v>1483</v>
      </c>
      <c r="B16" s="1456">
        <f>D16+F16+H16+J16</f>
        <v>224334</v>
      </c>
      <c r="C16" s="1456">
        <f>E16+G16+I16+K16</f>
        <v>112595</v>
      </c>
      <c r="D16" s="1457">
        <v>117695</v>
      </c>
      <c r="E16" s="1457">
        <v>51244</v>
      </c>
      <c r="F16" s="1457">
        <v>54098</v>
      </c>
      <c r="G16" s="1457">
        <v>24870</v>
      </c>
      <c r="H16" s="1457">
        <v>36478</v>
      </c>
      <c r="I16" s="1457">
        <v>20418</v>
      </c>
      <c r="J16" s="1457">
        <v>16063</v>
      </c>
      <c r="K16" s="1457">
        <v>16063</v>
      </c>
      <c r="L16" s="1983" t="s">
        <v>1484</v>
      </c>
    </row>
    <row r="17" spans="1:12" s="1972" customFormat="1" ht="28.5" customHeight="1">
      <c r="A17" s="1846" t="s">
        <v>1499</v>
      </c>
      <c r="B17" s="1456">
        <f t="shared" ref="B17:C28" si="0">D17+F17+H17+J17</f>
        <v>5395</v>
      </c>
      <c r="C17" s="1456">
        <f t="shared" si="0"/>
        <v>3057</v>
      </c>
      <c r="D17" s="1457">
        <v>2224</v>
      </c>
      <c r="E17" s="1457">
        <v>1181</v>
      </c>
      <c r="F17" s="1457">
        <v>1426</v>
      </c>
      <c r="G17" s="1457">
        <v>850</v>
      </c>
      <c r="H17" s="1457">
        <v>1745</v>
      </c>
      <c r="I17" s="1457">
        <v>1026</v>
      </c>
      <c r="J17" s="1470">
        <v>0</v>
      </c>
      <c r="K17" s="1470">
        <v>0</v>
      </c>
      <c r="L17" s="1984" t="s">
        <v>1500</v>
      </c>
    </row>
    <row r="18" spans="1:12" s="1972" customFormat="1" ht="28.5" customHeight="1">
      <c r="A18" s="1846" t="s">
        <v>1501</v>
      </c>
      <c r="B18" s="1456">
        <f t="shared" si="0"/>
        <v>3167</v>
      </c>
      <c r="C18" s="1456">
        <f t="shared" si="0"/>
        <v>2070</v>
      </c>
      <c r="D18" s="1457">
        <v>286</v>
      </c>
      <c r="E18" s="1457">
        <v>223</v>
      </c>
      <c r="F18" s="1457">
        <v>283</v>
      </c>
      <c r="G18" s="1457">
        <v>248</v>
      </c>
      <c r="H18" s="1457">
        <v>1816</v>
      </c>
      <c r="I18" s="1457">
        <v>1124</v>
      </c>
      <c r="J18" s="1457">
        <v>782</v>
      </c>
      <c r="K18" s="1457">
        <v>475</v>
      </c>
      <c r="L18" s="1986" t="s">
        <v>2493</v>
      </c>
    </row>
    <row r="19" spans="1:12" s="1972" customFormat="1" ht="28.5" customHeight="1">
      <c r="A19" s="1846" t="s">
        <v>1485</v>
      </c>
      <c r="B19" s="1456">
        <f t="shared" si="0"/>
        <v>163</v>
      </c>
      <c r="C19" s="1456">
        <f t="shared" si="0"/>
        <v>109</v>
      </c>
      <c r="D19" s="1457">
        <v>163</v>
      </c>
      <c r="E19" s="1457">
        <v>109</v>
      </c>
      <c r="F19" s="1470">
        <v>0</v>
      </c>
      <c r="G19" s="1470">
        <v>0</v>
      </c>
      <c r="H19" s="1470">
        <v>0</v>
      </c>
      <c r="I19" s="1470">
        <v>0</v>
      </c>
      <c r="J19" s="1470">
        <v>0</v>
      </c>
      <c r="K19" s="1470">
        <v>0</v>
      </c>
      <c r="L19" s="1986" t="s">
        <v>2505</v>
      </c>
    </row>
    <row r="20" spans="1:12" s="1972" customFormat="1" ht="28.5" customHeight="1">
      <c r="A20" s="1846" t="s">
        <v>2494</v>
      </c>
      <c r="B20" s="1456">
        <f t="shared" si="0"/>
        <v>203</v>
      </c>
      <c r="C20" s="1456">
        <f t="shared" si="0"/>
        <v>118</v>
      </c>
      <c r="D20" s="1457">
        <v>203</v>
      </c>
      <c r="E20" s="1457">
        <v>118</v>
      </c>
      <c r="F20" s="1470">
        <v>0</v>
      </c>
      <c r="G20" s="1470">
        <v>0</v>
      </c>
      <c r="H20" s="1470">
        <v>0</v>
      </c>
      <c r="I20" s="1470">
        <v>0</v>
      </c>
      <c r="J20" s="1470">
        <v>0</v>
      </c>
      <c r="K20" s="1470">
        <v>0</v>
      </c>
      <c r="L20" s="1986" t="s">
        <v>2495</v>
      </c>
    </row>
    <row r="21" spans="1:12" s="1972" customFormat="1" ht="28.5" customHeight="1">
      <c r="A21" s="1846" t="s">
        <v>2496</v>
      </c>
      <c r="B21" s="1456">
        <f t="shared" si="0"/>
        <v>437</v>
      </c>
      <c r="C21" s="1456">
        <f t="shared" si="0"/>
        <v>247</v>
      </c>
      <c r="D21" s="1457">
        <v>437</v>
      </c>
      <c r="E21" s="1457">
        <v>247</v>
      </c>
      <c r="F21" s="1470">
        <v>0</v>
      </c>
      <c r="G21" s="1470">
        <v>0</v>
      </c>
      <c r="H21" s="1470">
        <v>0</v>
      </c>
      <c r="I21" s="1470">
        <v>0</v>
      </c>
      <c r="J21" s="1470">
        <v>0</v>
      </c>
      <c r="K21" s="1470">
        <v>0</v>
      </c>
      <c r="L21" s="1986" t="s">
        <v>2497</v>
      </c>
    </row>
    <row r="22" spans="1:12" s="1972" customFormat="1" ht="28.5" customHeight="1">
      <c r="A22" s="1985" t="s">
        <v>1537</v>
      </c>
      <c r="B22" s="1456">
        <f t="shared" si="0"/>
        <v>2564</v>
      </c>
      <c r="C22" s="1456">
        <f t="shared" si="0"/>
        <v>1538</v>
      </c>
      <c r="D22" s="1457">
        <v>2360</v>
      </c>
      <c r="E22" s="1457">
        <v>1342</v>
      </c>
      <c r="F22" s="1457">
        <v>117</v>
      </c>
      <c r="G22" s="1457">
        <v>109</v>
      </c>
      <c r="H22" s="1457">
        <v>87</v>
      </c>
      <c r="I22" s="1457">
        <v>87</v>
      </c>
      <c r="J22" s="1470">
        <v>0</v>
      </c>
      <c r="K22" s="1470">
        <v>0</v>
      </c>
      <c r="L22" s="1986" t="s">
        <v>1536</v>
      </c>
    </row>
    <row r="23" spans="1:12" s="1906" customFormat="1" ht="28.5" customHeight="1">
      <c r="A23" s="1846" t="s">
        <v>2498</v>
      </c>
      <c r="B23" s="1456">
        <f t="shared" si="0"/>
        <v>1202</v>
      </c>
      <c r="C23" s="1456">
        <f t="shared" si="0"/>
        <v>994</v>
      </c>
      <c r="D23" s="1470">
        <v>0</v>
      </c>
      <c r="E23" s="1470">
        <v>0</v>
      </c>
      <c r="F23" s="1457">
        <v>705</v>
      </c>
      <c r="G23" s="1457">
        <v>497</v>
      </c>
      <c r="H23" s="1457">
        <v>497</v>
      </c>
      <c r="I23" s="1457">
        <v>497</v>
      </c>
      <c r="J23" s="1470">
        <v>0</v>
      </c>
      <c r="K23" s="1470">
        <v>0</v>
      </c>
      <c r="L23" s="1986" t="s">
        <v>2499</v>
      </c>
    </row>
    <row r="24" spans="1:12" s="1987" customFormat="1" ht="28.5" customHeight="1">
      <c r="A24" s="1846" t="s">
        <v>2500</v>
      </c>
      <c r="B24" s="1456">
        <f t="shared" si="0"/>
        <v>2879</v>
      </c>
      <c r="C24" s="1456">
        <f t="shared" si="0"/>
        <v>1572</v>
      </c>
      <c r="D24" s="1470">
        <v>0</v>
      </c>
      <c r="E24" s="1470">
        <v>0</v>
      </c>
      <c r="F24" s="1470">
        <v>0</v>
      </c>
      <c r="G24" s="1470">
        <v>0</v>
      </c>
      <c r="H24" s="1335">
        <v>2160</v>
      </c>
      <c r="I24" s="1335">
        <v>1181</v>
      </c>
      <c r="J24" s="1457">
        <v>719</v>
      </c>
      <c r="K24" s="1457">
        <v>391</v>
      </c>
      <c r="L24" s="1986" t="s">
        <v>2501</v>
      </c>
    </row>
    <row r="25" spans="1:12" s="1972" customFormat="1" ht="28.5" customHeight="1">
      <c r="A25" s="1846" t="s">
        <v>1487</v>
      </c>
      <c r="B25" s="1456">
        <f t="shared" si="0"/>
        <v>651</v>
      </c>
      <c r="C25" s="1456">
        <f t="shared" si="0"/>
        <v>320</v>
      </c>
      <c r="D25" s="1470">
        <v>0</v>
      </c>
      <c r="E25" s="1470">
        <v>0</v>
      </c>
      <c r="F25" s="1457">
        <v>379</v>
      </c>
      <c r="G25" s="1457">
        <v>190</v>
      </c>
      <c r="H25" s="1457">
        <v>272</v>
      </c>
      <c r="I25" s="1457">
        <v>130</v>
      </c>
      <c r="J25" s="1470">
        <v>0</v>
      </c>
      <c r="K25" s="1470">
        <v>0</v>
      </c>
      <c r="L25" s="1986" t="s">
        <v>1488</v>
      </c>
    </row>
    <row r="26" spans="1:12" s="1972" customFormat="1" ht="28.5" customHeight="1">
      <c r="A26" s="1846" t="s">
        <v>2502</v>
      </c>
      <c r="B26" s="1456">
        <f t="shared" si="0"/>
        <v>745</v>
      </c>
      <c r="C26" s="1988">
        <f t="shared" si="0"/>
        <v>553</v>
      </c>
      <c r="D26" s="1457">
        <v>423</v>
      </c>
      <c r="E26" s="1457">
        <v>327</v>
      </c>
      <c r="F26" s="1457">
        <v>277</v>
      </c>
      <c r="G26" s="1457">
        <v>181</v>
      </c>
      <c r="H26" s="1457">
        <v>45</v>
      </c>
      <c r="I26" s="1457">
        <v>45</v>
      </c>
      <c r="J26" s="1470">
        <v>0</v>
      </c>
      <c r="K26" s="1470">
        <v>0</v>
      </c>
      <c r="L26" s="1986" t="s">
        <v>2503</v>
      </c>
    </row>
    <row r="27" spans="1:12" s="1972" customFormat="1" ht="28.5" customHeight="1">
      <c r="A27" s="1846" t="s">
        <v>2504</v>
      </c>
      <c r="B27" s="1456">
        <f t="shared" si="0"/>
        <v>225</v>
      </c>
      <c r="C27" s="1456">
        <f t="shared" si="0"/>
        <v>114</v>
      </c>
      <c r="D27" s="1457">
        <v>225</v>
      </c>
      <c r="E27" s="1457">
        <v>114</v>
      </c>
      <c r="F27" s="1470">
        <v>0</v>
      </c>
      <c r="G27" s="1470">
        <v>0</v>
      </c>
      <c r="H27" s="1470">
        <v>0</v>
      </c>
      <c r="I27" s="1470">
        <v>0</v>
      </c>
      <c r="J27" s="1470">
        <v>0</v>
      </c>
      <c r="K27" s="1470">
        <v>0</v>
      </c>
      <c r="L27" s="1986" t="s">
        <v>1486</v>
      </c>
    </row>
    <row r="28" spans="1:12" ht="39" customHeight="1">
      <c r="A28" s="1989" t="s">
        <v>14</v>
      </c>
      <c r="B28" s="1456">
        <f t="shared" si="0"/>
        <v>241965</v>
      </c>
      <c r="C28" s="1456">
        <f t="shared" si="0"/>
        <v>123287</v>
      </c>
      <c r="D28" s="1456">
        <f>SUM(D16:D27)</f>
        <v>124016</v>
      </c>
      <c r="E28" s="1456">
        <f t="shared" ref="E28:K28" si="1">SUM(E16:E27)</f>
        <v>54905</v>
      </c>
      <c r="F28" s="1456">
        <f t="shared" si="1"/>
        <v>57285</v>
      </c>
      <c r="G28" s="1456">
        <f t="shared" si="1"/>
        <v>26945</v>
      </c>
      <c r="H28" s="1456">
        <f t="shared" si="1"/>
        <v>43100</v>
      </c>
      <c r="I28" s="1456">
        <f t="shared" si="1"/>
        <v>24508</v>
      </c>
      <c r="J28" s="1456">
        <f t="shared" si="1"/>
        <v>17564</v>
      </c>
      <c r="K28" s="1456">
        <f t="shared" si="1"/>
        <v>16929</v>
      </c>
      <c r="L28" s="1990" t="s">
        <v>15</v>
      </c>
    </row>
    <row r="29" spans="1:12" ht="21.95" customHeight="1"/>
    <row r="30" spans="1:12" ht="21.95" customHeight="1"/>
    <row r="31" spans="1:12" ht="21.95" customHeight="1">
      <c r="A31" s="1906"/>
      <c r="B31" s="1991"/>
      <c r="C31" s="1991"/>
      <c r="D31" s="1992"/>
      <c r="E31" s="1992"/>
      <c r="F31" s="1992"/>
      <c r="G31" s="1992"/>
      <c r="H31" s="1992"/>
      <c r="I31" s="1992"/>
      <c r="J31" s="1992"/>
      <c r="K31" s="1992"/>
      <c r="L31" s="1966"/>
    </row>
    <row r="32" spans="1:12" s="1906" customFormat="1" ht="18" customHeight="1"/>
    <row r="33" spans="1:12" s="1906" customFormat="1" ht="18" customHeight="1"/>
    <row r="34" spans="1:12" s="1906" customFormat="1" ht="18" customHeight="1"/>
    <row r="35" spans="1:12" s="1906" customFormat="1" ht="18" customHeight="1"/>
    <row r="36" spans="1:12" s="1906" customFormat="1" ht="18" customHeight="1"/>
    <row r="37" spans="1:12" s="1906" customFormat="1" ht="18" customHeight="1"/>
    <row r="38" spans="1:12" s="1906" customFormat="1" ht="18" customHeight="1"/>
    <row r="40" spans="1:12">
      <c r="A40" s="1905"/>
    </row>
    <row r="41" spans="1:12">
      <c r="A41" s="1977"/>
    </row>
    <row r="42" spans="1:12">
      <c r="A42" s="1994" t="s">
        <v>1489</v>
      </c>
    </row>
    <row r="45" spans="1:12">
      <c r="A45" s="1857" t="s">
        <v>1907</v>
      </c>
      <c r="L45" s="1899" t="s">
        <v>2489</v>
      </c>
    </row>
    <row r="46" spans="1:12">
      <c r="A46" s="1903" t="s">
        <v>1437</v>
      </c>
      <c r="L46" s="1901" t="s">
        <v>1438</v>
      </c>
    </row>
    <row r="47" spans="1:12" s="1902" customFormat="1">
      <c r="B47" s="1857"/>
      <c r="C47" s="1857"/>
      <c r="D47" s="1838"/>
      <c r="E47" s="1838"/>
      <c r="F47" s="1838"/>
    </row>
    <row r="48" spans="1:12" s="1902" customFormat="1">
      <c r="B48" s="1838"/>
      <c r="C48" s="1838"/>
      <c r="D48" s="1838"/>
      <c r="E48" s="1838"/>
      <c r="F48" s="1838"/>
    </row>
    <row r="49" spans="1:1">
      <c r="A49" s="1977"/>
    </row>
  </sheetData>
  <mergeCells count="13">
    <mergeCell ref="B9:C9"/>
    <mergeCell ref="D9:E9"/>
    <mergeCell ref="B10:C10"/>
    <mergeCell ref="D10:E10"/>
    <mergeCell ref="K1:L1"/>
    <mergeCell ref="I3:L3"/>
    <mergeCell ref="J4:L4"/>
    <mergeCell ref="I5:L5"/>
    <mergeCell ref="B8:C8"/>
    <mergeCell ref="D8:E8"/>
    <mergeCell ref="F8:G8"/>
    <mergeCell ref="H8:I8"/>
    <mergeCell ref="J8:K8"/>
  </mergeCells>
  <pageMargins left="0.47499999999999998" right="0.13125000000000001" top="1.1811023622047245" bottom="0.98425196850393704" header="0.51181102362204722" footer="0.51181102362204722"/>
  <pageSetup paperSize="9" scale="75" orientation="portrait" r:id="rId1"/>
  <headerFooter alignWithMargins="0"/>
</worksheet>
</file>

<file path=xl/worksheets/sheet58.xml><?xml version="1.0" encoding="utf-8"?>
<worksheet xmlns="http://schemas.openxmlformats.org/spreadsheetml/2006/main" xmlns:r="http://schemas.openxmlformats.org/officeDocument/2006/relationships">
  <sheetPr syncVertical="1" syncRef="A19">
    <tabColor theme="5" tint="0.39997558519241921"/>
  </sheetPr>
  <dimension ref="A1:H96"/>
  <sheetViews>
    <sheetView showGridLines="0" tabSelected="1" topLeftCell="A19" zoomScale="90" zoomScaleNormal="90" workbookViewId="0">
      <selection activeCell="L39" sqref="L39"/>
    </sheetView>
  </sheetViews>
  <sheetFormatPr baseColWidth="10" defaultColWidth="11" defaultRowHeight="12.75"/>
  <cols>
    <col min="1" max="1" width="30.7109375" style="1965" customWidth="1"/>
    <col min="2" max="2" width="9.28515625" style="1965" customWidth="1"/>
    <col min="3" max="3" width="13" style="1965" customWidth="1"/>
    <col min="4" max="4" width="10.7109375" style="1965" customWidth="1"/>
    <col min="5" max="5" width="9.85546875" style="1965" customWidth="1"/>
    <col min="6" max="6" width="9.5703125" style="1965" customWidth="1"/>
    <col min="7" max="7" width="30" style="1965" customWidth="1"/>
    <col min="8" max="242" width="11" style="1966"/>
    <col min="243" max="243" width="30.7109375" style="1966" customWidth="1"/>
    <col min="244" max="244" width="9.28515625" style="1966" customWidth="1"/>
    <col min="245" max="245" width="13" style="1966" customWidth="1"/>
    <col min="246" max="246" width="10.7109375" style="1966" customWidth="1"/>
    <col min="247" max="247" width="10.42578125" style="1966" customWidth="1"/>
    <col min="248" max="248" width="12" style="1966" customWidth="1"/>
    <col min="249" max="249" width="30" style="1966" customWidth="1"/>
    <col min="250" max="498" width="11" style="1966"/>
    <col min="499" max="499" width="30.7109375" style="1966" customWidth="1"/>
    <col min="500" max="500" width="9.28515625" style="1966" customWidth="1"/>
    <col min="501" max="501" width="13" style="1966" customWidth="1"/>
    <col min="502" max="502" width="10.7109375" style="1966" customWidth="1"/>
    <col min="503" max="503" width="10.42578125" style="1966" customWidth="1"/>
    <col min="504" max="504" width="12" style="1966" customWidth="1"/>
    <col min="505" max="505" width="30" style="1966" customWidth="1"/>
    <col min="506" max="754" width="11" style="1966"/>
    <col min="755" max="755" width="30.7109375" style="1966" customWidth="1"/>
    <col min="756" max="756" width="9.28515625" style="1966" customWidth="1"/>
    <col min="757" max="757" width="13" style="1966" customWidth="1"/>
    <col min="758" max="758" width="10.7109375" style="1966" customWidth="1"/>
    <col min="759" max="759" width="10.42578125" style="1966" customWidth="1"/>
    <col min="760" max="760" width="12" style="1966" customWidth="1"/>
    <col min="761" max="761" width="30" style="1966" customWidth="1"/>
    <col min="762" max="1010" width="11" style="1966"/>
    <col min="1011" max="1011" width="30.7109375" style="1966" customWidth="1"/>
    <col min="1012" max="1012" width="9.28515625" style="1966" customWidth="1"/>
    <col min="1013" max="1013" width="13" style="1966" customWidth="1"/>
    <col min="1014" max="1014" width="10.7109375" style="1966" customWidth="1"/>
    <col min="1015" max="1015" width="10.42578125" style="1966" customWidth="1"/>
    <col min="1016" max="1016" width="12" style="1966" customWidth="1"/>
    <col min="1017" max="1017" width="30" style="1966" customWidth="1"/>
    <col min="1018" max="1266" width="11" style="1966"/>
    <col min="1267" max="1267" width="30.7109375" style="1966" customWidth="1"/>
    <col min="1268" max="1268" width="9.28515625" style="1966" customWidth="1"/>
    <col min="1269" max="1269" width="13" style="1966" customWidth="1"/>
    <col min="1270" max="1270" width="10.7109375" style="1966" customWidth="1"/>
    <col min="1271" max="1271" width="10.42578125" style="1966" customWidth="1"/>
    <col min="1272" max="1272" width="12" style="1966" customWidth="1"/>
    <col min="1273" max="1273" width="30" style="1966" customWidth="1"/>
    <col min="1274" max="1522" width="11" style="1966"/>
    <col min="1523" max="1523" width="30.7109375" style="1966" customWidth="1"/>
    <col min="1524" max="1524" width="9.28515625" style="1966" customWidth="1"/>
    <col min="1525" max="1525" width="13" style="1966" customWidth="1"/>
    <col min="1526" max="1526" width="10.7109375" style="1966" customWidth="1"/>
    <col min="1527" max="1527" width="10.42578125" style="1966" customWidth="1"/>
    <col min="1528" max="1528" width="12" style="1966" customWidth="1"/>
    <col min="1529" max="1529" width="30" style="1966" customWidth="1"/>
    <col min="1530" max="1778" width="11" style="1966"/>
    <col min="1779" max="1779" width="30.7109375" style="1966" customWidth="1"/>
    <col min="1780" max="1780" width="9.28515625" style="1966" customWidth="1"/>
    <col min="1781" max="1781" width="13" style="1966" customWidth="1"/>
    <col min="1782" max="1782" width="10.7109375" style="1966" customWidth="1"/>
    <col min="1783" max="1783" width="10.42578125" style="1966" customWidth="1"/>
    <col min="1784" max="1784" width="12" style="1966" customWidth="1"/>
    <col min="1785" max="1785" width="30" style="1966" customWidth="1"/>
    <col min="1786" max="2034" width="11" style="1966"/>
    <col min="2035" max="2035" width="30.7109375" style="1966" customWidth="1"/>
    <col min="2036" max="2036" width="9.28515625" style="1966" customWidth="1"/>
    <col min="2037" max="2037" width="13" style="1966" customWidth="1"/>
    <col min="2038" max="2038" width="10.7109375" style="1966" customWidth="1"/>
    <col min="2039" max="2039" width="10.42578125" style="1966" customWidth="1"/>
    <col min="2040" max="2040" width="12" style="1966" customWidth="1"/>
    <col min="2041" max="2041" width="30" style="1966" customWidth="1"/>
    <col min="2042" max="2290" width="11" style="1966"/>
    <col min="2291" max="2291" width="30.7109375" style="1966" customWidth="1"/>
    <col min="2292" max="2292" width="9.28515625" style="1966" customWidth="1"/>
    <col min="2293" max="2293" width="13" style="1966" customWidth="1"/>
    <col min="2294" max="2294" width="10.7109375" style="1966" customWidth="1"/>
    <col min="2295" max="2295" width="10.42578125" style="1966" customWidth="1"/>
    <col min="2296" max="2296" width="12" style="1966" customWidth="1"/>
    <col min="2297" max="2297" width="30" style="1966" customWidth="1"/>
    <col min="2298" max="2546" width="11" style="1966"/>
    <col min="2547" max="2547" width="30.7109375" style="1966" customWidth="1"/>
    <col min="2548" max="2548" width="9.28515625" style="1966" customWidth="1"/>
    <col min="2549" max="2549" width="13" style="1966" customWidth="1"/>
    <col min="2550" max="2550" width="10.7109375" style="1966" customWidth="1"/>
    <col min="2551" max="2551" width="10.42578125" style="1966" customWidth="1"/>
    <col min="2552" max="2552" width="12" style="1966" customWidth="1"/>
    <col min="2553" max="2553" width="30" style="1966" customWidth="1"/>
    <col min="2554" max="2802" width="11" style="1966"/>
    <col min="2803" max="2803" width="30.7109375" style="1966" customWidth="1"/>
    <col min="2804" max="2804" width="9.28515625" style="1966" customWidth="1"/>
    <col min="2805" max="2805" width="13" style="1966" customWidth="1"/>
    <col min="2806" max="2806" width="10.7109375" style="1966" customWidth="1"/>
    <col min="2807" max="2807" width="10.42578125" style="1966" customWidth="1"/>
    <col min="2808" max="2808" width="12" style="1966" customWidth="1"/>
    <col min="2809" max="2809" width="30" style="1966" customWidth="1"/>
    <col min="2810" max="3058" width="11" style="1966"/>
    <col min="3059" max="3059" width="30.7109375" style="1966" customWidth="1"/>
    <col min="3060" max="3060" width="9.28515625" style="1966" customWidth="1"/>
    <col min="3061" max="3061" width="13" style="1966" customWidth="1"/>
    <col min="3062" max="3062" width="10.7109375" style="1966" customWidth="1"/>
    <col min="3063" max="3063" width="10.42578125" style="1966" customWidth="1"/>
    <col min="3064" max="3064" width="12" style="1966" customWidth="1"/>
    <col min="3065" max="3065" width="30" style="1966" customWidth="1"/>
    <col min="3066" max="3314" width="11" style="1966"/>
    <col min="3315" max="3315" width="30.7109375" style="1966" customWidth="1"/>
    <col min="3316" max="3316" width="9.28515625" style="1966" customWidth="1"/>
    <col min="3317" max="3317" width="13" style="1966" customWidth="1"/>
    <col min="3318" max="3318" width="10.7109375" style="1966" customWidth="1"/>
    <col min="3319" max="3319" width="10.42578125" style="1966" customWidth="1"/>
    <col min="3320" max="3320" width="12" style="1966" customWidth="1"/>
    <col min="3321" max="3321" width="30" style="1966" customWidth="1"/>
    <col min="3322" max="3570" width="11" style="1966"/>
    <col min="3571" max="3571" width="30.7109375" style="1966" customWidth="1"/>
    <col min="3572" max="3572" width="9.28515625" style="1966" customWidth="1"/>
    <col min="3573" max="3573" width="13" style="1966" customWidth="1"/>
    <col min="3574" max="3574" width="10.7109375" style="1966" customWidth="1"/>
    <col min="3575" max="3575" width="10.42578125" style="1966" customWidth="1"/>
    <col min="3576" max="3576" width="12" style="1966" customWidth="1"/>
    <col min="3577" max="3577" width="30" style="1966" customWidth="1"/>
    <col min="3578" max="3826" width="11" style="1966"/>
    <col min="3827" max="3827" width="30.7109375" style="1966" customWidth="1"/>
    <col min="3828" max="3828" width="9.28515625" style="1966" customWidth="1"/>
    <col min="3829" max="3829" width="13" style="1966" customWidth="1"/>
    <col min="3830" max="3830" width="10.7109375" style="1966" customWidth="1"/>
    <col min="3831" max="3831" width="10.42578125" style="1966" customWidth="1"/>
    <col min="3832" max="3832" width="12" style="1966" customWidth="1"/>
    <col min="3833" max="3833" width="30" style="1966" customWidth="1"/>
    <col min="3834" max="4082" width="11" style="1966"/>
    <col min="4083" max="4083" width="30.7109375" style="1966" customWidth="1"/>
    <col min="4084" max="4084" width="9.28515625" style="1966" customWidth="1"/>
    <col min="4085" max="4085" width="13" style="1966" customWidth="1"/>
    <col min="4086" max="4086" width="10.7109375" style="1966" customWidth="1"/>
    <col min="4087" max="4087" width="10.42578125" style="1966" customWidth="1"/>
    <col min="4088" max="4088" width="12" style="1966" customWidth="1"/>
    <col min="4089" max="4089" width="30" style="1966" customWidth="1"/>
    <col min="4090" max="4338" width="11" style="1966"/>
    <col min="4339" max="4339" width="30.7109375" style="1966" customWidth="1"/>
    <col min="4340" max="4340" width="9.28515625" style="1966" customWidth="1"/>
    <col min="4341" max="4341" width="13" style="1966" customWidth="1"/>
    <col min="4342" max="4342" width="10.7109375" style="1966" customWidth="1"/>
    <col min="4343" max="4343" width="10.42578125" style="1966" customWidth="1"/>
    <col min="4344" max="4344" width="12" style="1966" customWidth="1"/>
    <col min="4345" max="4345" width="30" style="1966" customWidth="1"/>
    <col min="4346" max="4594" width="11" style="1966"/>
    <col min="4595" max="4595" width="30.7109375" style="1966" customWidth="1"/>
    <col min="4596" max="4596" width="9.28515625" style="1966" customWidth="1"/>
    <col min="4597" max="4597" width="13" style="1966" customWidth="1"/>
    <col min="4598" max="4598" width="10.7109375" style="1966" customWidth="1"/>
    <col min="4599" max="4599" width="10.42578125" style="1966" customWidth="1"/>
    <col min="4600" max="4600" width="12" style="1966" customWidth="1"/>
    <col min="4601" max="4601" width="30" style="1966" customWidth="1"/>
    <col min="4602" max="4850" width="11" style="1966"/>
    <col min="4851" max="4851" width="30.7109375" style="1966" customWidth="1"/>
    <col min="4852" max="4852" width="9.28515625" style="1966" customWidth="1"/>
    <col min="4853" max="4853" width="13" style="1966" customWidth="1"/>
    <col min="4854" max="4854" width="10.7109375" style="1966" customWidth="1"/>
    <col min="4855" max="4855" width="10.42578125" style="1966" customWidth="1"/>
    <col min="4856" max="4856" width="12" style="1966" customWidth="1"/>
    <col min="4857" max="4857" width="30" style="1966" customWidth="1"/>
    <col min="4858" max="5106" width="11" style="1966"/>
    <col min="5107" max="5107" width="30.7109375" style="1966" customWidth="1"/>
    <col min="5108" max="5108" width="9.28515625" style="1966" customWidth="1"/>
    <col min="5109" max="5109" width="13" style="1966" customWidth="1"/>
    <col min="5110" max="5110" width="10.7109375" style="1966" customWidth="1"/>
    <col min="5111" max="5111" width="10.42578125" style="1966" customWidth="1"/>
    <col min="5112" max="5112" width="12" style="1966" customWidth="1"/>
    <col min="5113" max="5113" width="30" style="1966" customWidth="1"/>
    <col min="5114" max="5362" width="11" style="1966"/>
    <col min="5363" max="5363" width="30.7109375" style="1966" customWidth="1"/>
    <col min="5364" max="5364" width="9.28515625" style="1966" customWidth="1"/>
    <col min="5365" max="5365" width="13" style="1966" customWidth="1"/>
    <col min="5366" max="5366" width="10.7109375" style="1966" customWidth="1"/>
    <col min="5367" max="5367" width="10.42578125" style="1966" customWidth="1"/>
    <col min="5368" max="5368" width="12" style="1966" customWidth="1"/>
    <col min="5369" max="5369" width="30" style="1966" customWidth="1"/>
    <col min="5370" max="5618" width="11" style="1966"/>
    <col min="5619" max="5619" width="30.7109375" style="1966" customWidth="1"/>
    <col min="5620" max="5620" width="9.28515625" style="1966" customWidth="1"/>
    <col min="5621" max="5621" width="13" style="1966" customWidth="1"/>
    <col min="5622" max="5622" width="10.7109375" style="1966" customWidth="1"/>
    <col min="5623" max="5623" width="10.42578125" style="1966" customWidth="1"/>
    <col min="5624" max="5624" width="12" style="1966" customWidth="1"/>
    <col min="5625" max="5625" width="30" style="1966" customWidth="1"/>
    <col min="5626" max="5874" width="11" style="1966"/>
    <col min="5875" max="5875" width="30.7109375" style="1966" customWidth="1"/>
    <col min="5876" max="5876" width="9.28515625" style="1966" customWidth="1"/>
    <col min="5877" max="5877" width="13" style="1966" customWidth="1"/>
    <col min="5878" max="5878" width="10.7109375" style="1966" customWidth="1"/>
    <col min="5879" max="5879" width="10.42578125" style="1966" customWidth="1"/>
    <col min="5880" max="5880" width="12" style="1966" customWidth="1"/>
    <col min="5881" max="5881" width="30" style="1966" customWidth="1"/>
    <col min="5882" max="6130" width="11" style="1966"/>
    <col min="6131" max="6131" width="30.7109375" style="1966" customWidth="1"/>
    <col min="6132" max="6132" width="9.28515625" style="1966" customWidth="1"/>
    <col min="6133" max="6133" width="13" style="1966" customWidth="1"/>
    <col min="6134" max="6134" width="10.7109375" style="1966" customWidth="1"/>
    <col min="6135" max="6135" width="10.42578125" style="1966" customWidth="1"/>
    <col min="6136" max="6136" width="12" style="1966" customWidth="1"/>
    <col min="6137" max="6137" width="30" style="1966" customWidth="1"/>
    <col min="6138" max="6386" width="11" style="1966"/>
    <col min="6387" max="6387" width="30.7109375" style="1966" customWidth="1"/>
    <col min="6388" max="6388" width="9.28515625" style="1966" customWidth="1"/>
    <col min="6389" max="6389" width="13" style="1966" customWidth="1"/>
    <col min="6390" max="6390" width="10.7109375" style="1966" customWidth="1"/>
    <col min="6391" max="6391" width="10.42578125" style="1966" customWidth="1"/>
    <col min="6392" max="6392" width="12" style="1966" customWidth="1"/>
    <col min="6393" max="6393" width="30" style="1966" customWidth="1"/>
    <col min="6394" max="6642" width="11" style="1966"/>
    <col min="6643" max="6643" width="30.7109375" style="1966" customWidth="1"/>
    <col min="6644" max="6644" width="9.28515625" style="1966" customWidth="1"/>
    <col min="6645" max="6645" width="13" style="1966" customWidth="1"/>
    <col min="6646" max="6646" width="10.7109375" style="1966" customWidth="1"/>
    <col min="6647" max="6647" width="10.42578125" style="1966" customWidth="1"/>
    <col min="6648" max="6648" width="12" style="1966" customWidth="1"/>
    <col min="6649" max="6649" width="30" style="1966" customWidth="1"/>
    <col min="6650" max="6898" width="11" style="1966"/>
    <col min="6899" max="6899" width="30.7109375" style="1966" customWidth="1"/>
    <col min="6900" max="6900" width="9.28515625" style="1966" customWidth="1"/>
    <col min="6901" max="6901" width="13" style="1966" customWidth="1"/>
    <col min="6902" max="6902" width="10.7109375" style="1966" customWidth="1"/>
    <col min="6903" max="6903" width="10.42578125" style="1966" customWidth="1"/>
    <col min="6904" max="6904" width="12" style="1966" customWidth="1"/>
    <col min="6905" max="6905" width="30" style="1966" customWidth="1"/>
    <col min="6906" max="7154" width="11" style="1966"/>
    <col min="7155" max="7155" width="30.7109375" style="1966" customWidth="1"/>
    <col min="7156" max="7156" width="9.28515625" style="1966" customWidth="1"/>
    <col min="7157" max="7157" width="13" style="1966" customWidth="1"/>
    <col min="7158" max="7158" width="10.7109375" style="1966" customWidth="1"/>
    <col min="7159" max="7159" width="10.42578125" style="1966" customWidth="1"/>
    <col min="7160" max="7160" width="12" style="1966" customWidth="1"/>
    <col min="7161" max="7161" width="30" style="1966" customWidth="1"/>
    <col min="7162" max="7410" width="11" style="1966"/>
    <col min="7411" max="7411" width="30.7109375" style="1966" customWidth="1"/>
    <col min="7412" max="7412" width="9.28515625" style="1966" customWidth="1"/>
    <col min="7413" max="7413" width="13" style="1966" customWidth="1"/>
    <col min="7414" max="7414" width="10.7109375" style="1966" customWidth="1"/>
    <col min="7415" max="7415" width="10.42578125" style="1966" customWidth="1"/>
    <col min="7416" max="7416" width="12" style="1966" customWidth="1"/>
    <col min="7417" max="7417" width="30" style="1966" customWidth="1"/>
    <col min="7418" max="7666" width="11" style="1966"/>
    <col min="7667" max="7667" width="30.7109375" style="1966" customWidth="1"/>
    <col min="7668" max="7668" width="9.28515625" style="1966" customWidth="1"/>
    <col min="7669" max="7669" width="13" style="1966" customWidth="1"/>
    <col min="7670" max="7670" width="10.7109375" style="1966" customWidth="1"/>
    <col min="7671" max="7671" width="10.42578125" style="1966" customWidth="1"/>
    <col min="7672" max="7672" width="12" style="1966" customWidth="1"/>
    <col min="7673" max="7673" width="30" style="1966" customWidth="1"/>
    <col min="7674" max="7922" width="11" style="1966"/>
    <col min="7923" max="7923" width="30.7109375" style="1966" customWidth="1"/>
    <col min="7924" max="7924" width="9.28515625" style="1966" customWidth="1"/>
    <col min="7925" max="7925" width="13" style="1966" customWidth="1"/>
    <col min="7926" max="7926" width="10.7109375" style="1966" customWidth="1"/>
    <col min="7927" max="7927" width="10.42578125" style="1966" customWidth="1"/>
    <col min="7928" max="7928" width="12" style="1966" customWidth="1"/>
    <col min="7929" max="7929" width="30" style="1966" customWidth="1"/>
    <col min="7930" max="8178" width="11" style="1966"/>
    <col min="8179" max="8179" width="30.7109375" style="1966" customWidth="1"/>
    <col min="8180" max="8180" width="9.28515625" style="1966" customWidth="1"/>
    <col min="8181" max="8181" width="13" style="1966" customWidth="1"/>
    <col min="8182" max="8182" width="10.7109375" style="1966" customWidth="1"/>
    <col min="8183" max="8183" width="10.42578125" style="1966" customWidth="1"/>
    <col min="8184" max="8184" width="12" style="1966" customWidth="1"/>
    <col min="8185" max="8185" width="30" style="1966" customWidth="1"/>
    <col min="8186" max="8434" width="11" style="1966"/>
    <col min="8435" max="8435" width="30.7109375" style="1966" customWidth="1"/>
    <col min="8436" max="8436" width="9.28515625" style="1966" customWidth="1"/>
    <col min="8437" max="8437" width="13" style="1966" customWidth="1"/>
    <col min="8438" max="8438" width="10.7109375" style="1966" customWidth="1"/>
    <col min="8439" max="8439" width="10.42578125" style="1966" customWidth="1"/>
    <col min="8440" max="8440" width="12" style="1966" customWidth="1"/>
    <col min="8441" max="8441" width="30" style="1966" customWidth="1"/>
    <col min="8442" max="8690" width="11" style="1966"/>
    <col min="8691" max="8691" width="30.7109375" style="1966" customWidth="1"/>
    <col min="8692" max="8692" width="9.28515625" style="1966" customWidth="1"/>
    <col min="8693" max="8693" width="13" style="1966" customWidth="1"/>
    <col min="8694" max="8694" width="10.7109375" style="1966" customWidth="1"/>
    <col min="8695" max="8695" width="10.42578125" style="1966" customWidth="1"/>
    <col min="8696" max="8696" width="12" style="1966" customWidth="1"/>
    <col min="8697" max="8697" width="30" style="1966" customWidth="1"/>
    <col min="8698" max="8946" width="11" style="1966"/>
    <col min="8947" max="8947" width="30.7109375" style="1966" customWidth="1"/>
    <col min="8948" max="8948" width="9.28515625" style="1966" customWidth="1"/>
    <col min="8949" max="8949" width="13" style="1966" customWidth="1"/>
    <col min="8950" max="8950" width="10.7109375" style="1966" customWidth="1"/>
    <col min="8951" max="8951" width="10.42578125" style="1966" customWidth="1"/>
    <col min="8952" max="8952" width="12" style="1966" customWidth="1"/>
    <col min="8953" max="8953" width="30" style="1966" customWidth="1"/>
    <col min="8954" max="9202" width="11" style="1966"/>
    <col min="9203" max="9203" width="30.7109375" style="1966" customWidth="1"/>
    <col min="9204" max="9204" width="9.28515625" style="1966" customWidth="1"/>
    <col min="9205" max="9205" width="13" style="1966" customWidth="1"/>
    <col min="9206" max="9206" width="10.7109375" style="1966" customWidth="1"/>
    <col min="9207" max="9207" width="10.42578125" style="1966" customWidth="1"/>
    <col min="9208" max="9208" width="12" style="1966" customWidth="1"/>
    <col min="9209" max="9209" width="30" style="1966" customWidth="1"/>
    <col min="9210" max="9458" width="11" style="1966"/>
    <col min="9459" max="9459" width="30.7109375" style="1966" customWidth="1"/>
    <col min="9460" max="9460" width="9.28515625" style="1966" customWidth="1"/>
    <col min="9461" max="9461" width="13" style="1966" customWidth="1"/>
    <col min="9462" max="9462" width="10.7109375" style="1966" customWidth="1"/>
    <col min="9463" max="9463" width="10.42578125" style="1966" customWidth="1"/>
    <col min="9464" max="9464" width="12" style="1966" customWidth="1"/>
    <col min="9465" max="9465" width="30" style="1966" customWidth="1"/>
    <col min="9466" max="9714" width="11" style="1966"/>
    <col min="9715" max="9715" width="30.7109375" style="1966" customWidth="1"/>
    <col min="9716" max="9716" width="9.28515625" style="1966" customWidth="1"/>
    <col min="9717" max="9717" width="13" style="1966" customWidth="1"/>
    <col min="9718" max="9718" width="10.7109375" style="1966" customWidth="1"/>
    <col min="9719" max="9719" width="10.42578125" style="1966" customWidth="1"/>
    <col min="9720" max="9720" width="12" style="1966" customWidth="1"/>
    <col min="9721" max="9721" width="30" style="1966" customWidth="1"/>
    <col min="9722" max="9970" width="11" style="1966"/>
    <col min="9971" max="9971" width="30.7109375" style="1966" customWidth="1"/>
    <col min="9972" max="9972" width="9.28515625" style="1966" customWidth="1"/>
    <col min="9973" max="9973" width="13" style="1966" customWidth="1"/>
    <col min="9974" max="9974" width="10.7109375" style="1966" customWidth="1"/>
    <col min="9975" max="9975" width="10.42578125" style="1966" customWidth="1"/>
    <col min="9976" max="9976" width="12" style="1966" customWidth="1"/>
    <col min="9977" max="9977" width="30" style="1966" customWidth="1"/>
    <col min="9978" max="10226" width="11" style="1966"/>
    <col min="10227" max="10227" width="30.7109375" style="1966" customWidth="1"/>
    <col min="10228" max="10228" width="9.28515625" style="1966" customWidth="1"/>
    <col min="10229" max="10229" width="13" style="1966" customWidth="1"/>
    <col min="10230" max="10230" width="10.7109375" style="1966" customWidth="1"/>
    <col min="10231" max="10231" width="10.42578125" style="1966" customWidth="1"/>
    <col min="10232" max="10232" width="12" style="1966" customWidth="1"/>
    <col min="10233" max="10233" width="30" style="1966" customWidth="1"/>
    <col min="10234" max="10482" width="11" style="1966"/>
    <col min="10483" max="10483" width="30.7109375" style="1966" customWidth="1"/>
    <col min="10484" max="10484" width="9.28515625" style="1966" customWidth="1"/>
    <col min="10485" max="10485" width="13" style="1966" customWidth="1"/>
    <col min="10486" max="10486" width="10.7109375" style="1966" customWidth="1"/>
    <col min="10487" max="10487" width="10.42578125" style="1966" customWidth="1"/>
    <col min="10488" max="10488" width="12" style="1966" customWidth="1"/>
    <col min="10489" max="10489" width="30" style="1966" customWidth="1"/>
    <col min="10490" max="10738" width="11" style="1966"/>
    <col min="10739" max="10739" width="30.7109375" style="1966" customWidth="1"/>
    <col min="10740" max="10740" width="9.28515625" style="1966" customWidth="1"/>
    <col min="10741" max="10741" width="13" style="1966" customWidth="1"/>
    <col min="10742" max="10742" width="10.7109375" style="1966" customWidth="1"/>
    <col min="10743" max="10743" width="10.42578125" style="1966" customWidth="1"/>
    <col min="10744" max="10744" width="12" style="1966" customWidth="1"/>
    <col min="10745" max="10745" width="30" style="1966" customWidth="1"/>
    <col min="10746" max="10994" width="11" style="1966"/>
    <col min="10995" max="10995" width="30.7109375" style="1966" customWidth="1"/>
    <col min="10996" max="10996" width="9.28515625" style="1966" customWidth="1"/>
    <col min="10997" max="10997" width="13" style="1966" customWidth="1"/>
    <col min="10998" max="10998" width="10.7109375" style="1966" customWidth="1"/>
    <col min="10999" max="10999" width="10.42578125" style="1966" customWidth="1"/>
    <col min="11000" max="11000" width="12" style="1966" customWidth="1"/>
    <col min="11001" max="11001" width="30" style="1966" customWidth="1"/>
    <col min="11002" max="11250" width="11" style="1966"/>
    <col min="11251" max="11251" width="30.7109375" style="1966" customWidth="1"/>
    <col min="11252" max="11252" width="9.28515625" style="1966" customWidth="1"/>
    <col min="11253" max="11253" width="13" style="1966" customWidth="1"/>
    <col min="11254" max="11254" width="10.7109375" style="1966" customWidth="1"/>
    <col min="11255" max="11255" width="10.42578125" style="1966" customWidth="1"/>
    <col min="11256" max="11256" width="12" style="1966" customWidth="1"/>
    <col min="11257" max="11257" width="30" style="1966" customWidth="1"/>
    <col min="11258" max="11506" width="11" style="1966"/>
    <col min="11507" max="11507" width="30.7109375" style="1966" customWidth="1"/>
    <col min="11508" max="11508" width="9.28515625" style="1966" customWidth="1"/>
    <col min="11509" max="11509" width="13" style="1966" customWidth="1"/>
    <col min="11510" max="11510" width="10.7109375" style="1966" customWidth="1"/>
    <col min="11511" max="11511" width="10.42578125" style="1966" customWidth="1"/>
    <col min="11512" max="11512" width="12" style="1966" customWidth="1"/>
    <col min="11513" max="11513" width="30" style="1966" customWidth="1"/>
    <col min="11514" max="11762" width="11" style="1966"/>
    <col min="11763" max="11763" width="30.7109375" style="1966" customWidth="1"/>
    <col min="11764" max="11764" width="9.28515625" style="1966" customWidth="1"/>
    <col min="11765" max="11765" width="13" style="1966" customWidth="1"/>
    <col min="11766" max="11766" width="10.7109375" style="1966" customWidth="1"/>
    <col min="11767" max="11767" width="10.42578125" style="1966" customWidth="1"/>
    <col min="11768" max="11768" width="12" style="1966" customWidth="1"/>
    <col min="11769" max="11769" width="30" style="1966" customWidth="1"/>
    <col min="11770" max="12018" width="11" style="1966"/>
    <col min="12019" max="12019" width="30.7109375" style="1966" customWidth="1"/>
    <col min="12020" max="12020" width="9.28515625" style="1966" customWidth="1"/>
    <col min="12021" max="12021" width="13" style="1966" customWidth="1"/>
    <col min="12022" max="12022" width="10.7109375" style="1966" customWidth="1"/>
    <col min="12023" max="12023" width="10.42578125" style="1966" customWidth="1"/>
    <col min="12024" max="12024" width="12" style="1966" customWidth="1"/>
    <col min="12025" max="12025" width="30" style="1966" customWidth="1"/>
    <col min="12026" max="12274" width="11" style="1966"/>
    <col min="12275" max="12275" width="30.7109375" style="1966" customWidth="1"/>
    <col min="12276" max="12276" width="9.28515625" style="1966" customWidth="1"/>
    <col min="12277" max="12277" width="13" style="1966" customWidth="1"/>
    <col min="12278" max="12278" width="10.7109375" style="1966" customWidth="1"/>
    <col min="12279" max="12279" width="10.42578125" style="1966" customWidth="1"/>
    <col min="12280" max="12280" width="12" style="1966" customWidth="1"/>
    <col min="12281" max="12281" width="30" style="1966" customWidth="1"/>
    <col min="12282" max="12530" width="11" style="1966"/>
    <col min="12531" max="12531" width="30.7109375" style="1966" customWidth="1"/>
    <col min="12532" max="12532" width="9.28515625" style="1966" customWidth="1"/>
    <col min="12533" max="12533" width="13" style="1966" customWidth="1"/>
    <col min="12534" max="12534" width="10.7109375" style="1966" customWidth="1"/>
    <col min="12535" max="12535" width="10.42578125" style="1966" customWidth="1"/>
    <col min="12536" max="12536" width="12" style="1966" customWidth="1"/>
    <col min="12537" max="12537" width="30" style="1966" customWidth="1"/>
    <col min="12538" max="12786" width="11" style="1966"/>
    <col min="12787" max="12787" width="30.7109375" style="1966" customWidth="1"/>
    <col min="12788" max="12788" width="9.28515625" style="1966" customWidth="1"/>
    <col min="12789" max="12789" width="13" style="1966" customWidth="1"/>
    <col min="12790" max="12790" width="10.7109375" style="1966" customWidth="1"/>
    <col min="12791" max="12791" width="10.42578125" style="1966" customWidth="1"/>
    <col min="12792" max="12792" width="12" style="1966" customWidth="1"/>
    <col min="12793" max="12793" width="30" style="1966" customWidth="1"/>
    <col min="12794" max="13042" width="11" style="1966"/>
    <col min="13043" max="13043" width="30.7109375" style="1966" customWidth="1"/>
    <col min="13044" max="13044" width="9.28515625" style="1966" customWidth="1"/>
    <col min="13045" max="13045" width="13" style="1966" customWidth="1"/>
    <col min="13046" max="13046" width="10.7109375" style="1966" customWidth="1"/>
    <col min="13047" max="13047" width="10.42578125" style="1966" customWidth="1"/>
    <col min="13048" max="13048" width="12" style="1966" customWidth="1"/>
    <col min="13049" max="13049" width="30" style="1966" customWidth="1"/>
    <col min="13050" max="13298" width="11" style="1966"/>
    <col min="13299" max="13299" width="30.7109375" style="1966" customWidth="1"/>
    <col min="13300" max="13300" width="9.28515625" style="1966" customWidth="1"/>
    <col min="13301" max="13301" width="13" style="1966" customWidth="1"/>
    <col min="13302" max="13302" width="10.7109375" style="1966" customWidth="1"/>
    <col min="13303" max="13303" width="10.42578125" style="1966" customWidth="1"/>
    <col min="13304" max="13304" width="12" style="1966" customWidth="1"/>
    <col min="13305" max="13305" width="30" style="1966" customWidth="1"/>
    <col min="13306" max="13554" width="11" style="1966"/>
    <col min="13555" max="13555" width="30.7109375" style="1966" customWidth="1"/>
    <col min="13556" max="13556" width="9.28515625" style="1966" customWidth="1"/>
    <col min="13557" max="13557" width="13" style="1966" customWidth="1"/>
    <col min="13558" max="13558" width="10.7109375" style="1966" customWidth="1"/>
    <col min="13559" max="13559" width="10.42578125" style="1966" customWidth="1"/>
    <col min="13560" max="13560" width="12" style="1966" customWidth="1"/>
    <col min="13561" max="13561" width="30" style="1966" customWidth="1"/>
    <col min="13562" max="13810" width="11" style="1966"/>
    <col min="13811" max="13811" width="30.7109375" style="1966" customWidth="1"/>
    <col min="13812" max="13812" width="9.28515625" style="1966" customWidth="1"/>
    <col min="13813" max="13813" width="13" style="1966" customWidth="1"/>
    <col min="13814" max="13814" width="10.7109375" style="1966" customWidth="1"/>
    <col min="13815" max="13815" width="10.42578125" style="1966" customWidth="1"/>
    <col min="13816" max="13816" width="12" style="1966" customWidth="1"/>
    <col min="13817" max="13817" width="30" style="1966" customWidth="1"/>
    <col min="13818" max="14066" width="11" style="1966"/>
    <col min="14067" max="14067" width="30.7109375" style="1966" customWidth="1"/>
    <col min="14068" max="14068" width="9.28515625" style="1966" customWidth="1"/>
    <col min="14069" max="14069" width="13" style="1966" customWidth="1"/>
    <col min="14070" max="14070" width="10.7109375" style="1966" customWidth="1"/>
    <col min="14071" max="14071" width="10.42578125" style="1966" customWidth="1"/>
    <col min="14072" max="14072" width="12" style="1966" customWidth="1"/>
    <col min="14073" max="14073" width="30" style="1966" customWidth="1"/>
    <col min="14074" max="14322" width="11" style="1966"/>
    <col min="14323" max="14323" width="30.7109375" style="1966" customWidth="1"/>
    <col min="14324" max="14324" width="9.28515625" style="1966" customWidth="1"/>
    <col min="14325" max="14325" width="13" style="1966" customWidth="1"/>
    <col min="14326" max="14326" width="10.7109375" style="1966" customWidth="1"/>
    <col min="14327" max="14327" width="10.42578125" style="1966" customWidth="1"/>
    <col min="14328" max="14328" width="12" style="1966" customWidth="1"/>
    <col min="14329" max="14329" width="30" style="1966" customWidth="1"/>
    <col min="14330" max="14578" width="11" style="1966"/>
    <col min="14579" max="14579" width="30.7109375" style="1966" customWidth="1"/>
    <col min="14580" max="14580" width="9.28515625" style="1966" customWidth="1"/>
    <col min="14581" max="14581" width="13" style="1966" customWidth="1"/>
    <col min="14582" max="14582" width="10.7109375" style="1966" customWidth="1"/>
    <col min="14583" max="14583" width="10.42578125" style="1966" customWidth="1"/>
    <col min="14584" max="14584" width="12" style="1966" customWidth="1"/>
    <col min="14585" max="14585" width="30" style="1966" customWidth="1"/>
    <col min="14586" max="14834" width="11" style="1966"/>
    <col min="14835" max="14835" width="30.7109375" style="1966" customWidth="1"/>
    <col min="14836" max="14836" width="9.28515625" style="1966" customWidth="1"/>
    <col min="14837" max="14837" width="13" style="1966" customWidth="1"/>
    <col min="14838" max="14838" width="10.7109375" style="1966" customWidth="1"/>
    <col min="14839" max="14839" width="10.42578125" style="1966" customWidth="1"/>
    <col min="14840" max="14840" width="12" style="1966" customWidth="1"/>
    <col min="14841" max="14841" width="30" style="1966" customWidth="1"/>
    <col min="14842" max="15090" width="11" style="1966"/>
    <col min="15091" max="15091" width="30.7109375" style="1966" customWidth="1"/>
    <col min="15092" max="15092" width="9.28515625" style="1966" customWidth="1"/>
    <col min="15093" max="15093" width="13" style="1966" customWidth="1"/>
    <col min="15094" max="15094" width="10.7109375" style="1966" customWidth="1"/>
    <col min="15095" max="15095" width="10.42578125" style="1966" customWidth="1"/>
    <col min="15096" max="15096" width="12" style="1966" customWidth="1"/>
    <col min="15097" max="15097" width="30" style="1966" customWidth="1"/>
    <col min="15098" max="15346" width="11" style="1966"/>
    <col min="15347" max="15347" width="30.7109375" style="1966" customWidth="1"/>
    <col min="15348" max="15348" width="9.28515625" style="1966" customWidth="1"/>
    <col min="15349" max="15349" width="13" style="1966" customWidth="1"/>
    <col min="15350" max="15350" width="10.7109375" style="1966" customWidth="1"/>
    <col min="15351" max="15351" width="10.42578125" style="1966" customWidth="1"/>
    <col min="15352" max="15352" width="12" style="1966" customWidth="1"/>
    <col min="15353" max="15353" width="30" style="1966" customWidth="1"/>
    <col min="15354" max="15602" width="11" style="1966"/>
    <col min="15603" max="15603" width="30.7109375" style="1966" customWidth="1"/>
    <col min="15604" max="15604" width="9.28515625" style="1966" customWidth="1"/>
    <col min="15605" max="15605" width="13" style="1966" customWidth="1"/>
    <col min="15606" max="15606" width="10.7109375" style="1966" customWidth="1"/>
    <col min="15607" max="15607" width="10.42578125" style="1966" customWidth="1"/>
    <col min="15608" max="15608" width="12" style="1966" customWidth="1"/>
    <col min="15609" max="15609" width="30" style="1966" customWidth="1"/>
    <col min="15610" max="15858" width="11" style="1966"/>
    <col min="15859" max="15859" width="30.7109375" style="1966" customWidth="1"/>
    <col min="15860" max="15860" width="9.28515625" style="1966" customWidth="1"/>
    <col min="15861" max="15861" width="13" style="1966" customWidth="1"/>
    <col min="15862" max="15862" width="10.7109375" style="1966" customWidth="1"/>
    <col min="15863" max="15863" width="10.42578125" style="1966" customWidth="1"/>
    <col min="15864" max="15864" width="12" style="1966" customWidth="1"/>
    <col min="15865" max="15865" width="30" style="1966" customWidth="1"/>
    <col min="15866" max="16114" width="11" style="1966"/>
    <col min="16115" max="16115" width="30.7109375" style="1966" customWidth="1"/>
    <col min="16116" max="16116" width="9.28515625" style="1966" customWidth="1"/>
    <col min="16117" max="16117" width="13" style="1966" customWidth="1"/>
    <col min="16118" max="16118" width="10.7109375" style="1966" customWidth="1"/>
    <col min="16119" max="16119" width="10.42578125" style="1966" customWidth="1"/>
    <col min="16120" max="16120" width="12" style="1966" customWidth="1"/>
    <col min="16121" max="16121" width="30" style="1966" customWidth="1"/>
    <col min="16122" max="16384" width="11" style="1966"/>
  </cols>
  <sheetData>
    <row r="1" spans="1:7" s="1964" customFormat="1" ht="24.75" customHeight="1">
      <c r="A1" s="1962" t="s">
        <v>1388</v>
      </c>
      <c r="B1" s="1963"/>
      <c r="C1" s="1963"/>
      <c r="D1" s="1963"/>
      <c r="E1" s="1963"/>
      <c r="F1" s="1963"/>
      <c r="G1" s="1997" t="s">
        <v>1389</v>
      </c>
    </row>
    <row r="2" spans="1:7" ht="19.5" customHeight="1">
      <c r="G2" s="1967"/>
    </row>
    <row r="3" spans="1:7" s="1970" customFormat="1" ht="19.5" customHeight="1">
      <c r="A3" s="1968" t="s">
        <v>2239</v>
      </c>
      <c r="B3" s="1969"/>
      <c r="C3" s="1969"/>
      <c r="D3" s="1969"/>
      <c r="E3" s="2659" t="s">
        <v>2518</v>
      </c>
      <c r="F3" s="2659"/>
      <c r="G3" s="2659"/>
    </row>
    <row r="4" spans="1:7" s="1970" customFormat="1" ht="19.5" customHeight="1">
      <c r="A4" s="1968" t="s">
        <v>1490</v>
      </c>
      <c r="B4" s="1969"/>
      <c r="C4" s="1969"/>
      <c r="D4" s="1969"/>
      <c r="E4" s="2663" t="s">
        <v>1491</v>
      </c>
      <c r="F4" s="2663"/>
      <c r="G4" s="2663"/>
    </row>
    <row r="5" spans="1:7" s="1970" customFormat="1" ht="19.5" customHeight="1">
      <c r="A5" s="1968"/>
      <c r="B5" s="1969"/>
      <c r="C5" s="1969"/>
      <c r="D5" s="1969"/>
      <c r="E5" s="2661" t="s">
        <v>1910</v>
      </c>
      <c r="F5" s="2661"/>
      <c r="G5" s="2661"/>
    </row>
    <row r="6" spans="1:7" s="1970" customFormat="1" ht="19.5" customHeight="1">
      <c r="A6" s="1759" t="s">
        <v>2357</v>
      </c>
      <c r="B6" s="1969"/>
      <c r="C6" s="1969"/>
      <c r="D6" s="1969"/>
      <c r="E6" s="1969"/>
      <c r="F6" s="1969"/>
      <c r="G6" s="1658" t="s">
        <v>2356</v>
      </c>
    </row>
    <row r="7" spans="1:7" ht="16.5" customHeight="1">
      <c r="A7" s="1998"/>
      <c r="B7" s="1966"/>
      <c r="C7" s="1966"/>
      <c r="D7" s="1966"/>
      <c r="E7" s="1966"/>
      <c r="F7" s="1966"/>
      <c r="G7" s="1966"/>
    </row>
    <row r="8" spans="1:7" ht="16.5" customHeight="1">
      <c r="A8" s="1999"/>
      <c r="B8" s="1667" t="s">
        <v>15</v>
      </c>
      <c r="C8" s="1845" t="s">
        <v>1460</v>
      </c>
      <c r="D8" s="2000" t="s">
        <v>1461</v>
      </c>
      <c r="E8" s="2000" t="s">
        <v>1462</v>
      </c>
      <c r="F8" s="1845" t="s">
        <v>1463</v>
      </c>
      <c r="G8" s="21"/>
    </row>
    <row r="9" spans="1:7" ht="13.5" customHeight="1">
      <c r="A9" s="2001" t="s">
        <v>1492</v>
      </c>
      <c r="B9" s="2002" t="s">
        <v>1407</v>
      </c>
      <c r="C9" s="2002" t="s">
        <v>1493</v>
      </c>
      <c r="D9" s="2002" t="s">
        <v>1493</v>
      </c>
      <c r="E9" s="2002" t="s">
        <v>1494</v>
      </c>
      <c r="F9" s="2002" t="s">
        <v>1495</v>
      </c>
      <c r="G9" s="2002" t="s">
        <v>1496</v>
      </c>
    </row>
    <row r="10" spans="1:7" ht="13.5" customHeight="1">
      <c r="A10" s="2003"/>
      <c r="B10" s="2002"/>
      <c r="C10" s="2002" t="s">
        <v>1478</v>
      </c>
      <c r="D10" s="2002"/>
      <c r="E10" s="2002" t="s">
        <v>1464</v>
      </c>
      <c r="F10" s="2002" t="s">
        <v>1465</v>
      </c>
      <c r="G10" s="2004"/>
    </row>
    <row r="11" spans="1:7" ht="13.5" customHeight="1">
      <c r="A11" s="1993"/>
      <c r="B11" s="1980"/>
      <c r="C11" s="1980"/>
      <c r="D11" s="1980"/>
      <c r="E11" s="1980"/>
      <c r="F11" s="1980"/>
      <c r="G11" s="1982"/>
    </row>
    <row r="12" spans="1:7" s="2006" customFormat="1" ht="19.5" customHeight="1">
      <c r="A12" s="1471" t="s">
        <v>2519</v>
      </c>
      <c r="B12" s="2011">
        <f>SUM(C12:F12)</f>
        <v>78875</v>
      </c>
      <c r="C12" s="2012">
        <v>56368</v>
      </c>
      <c r="D12" s="2012">
        <v>20990</v>
      </c>
      <c r="E12" s="2012">
        <v>1506</v>
      </c>
      <c r="F12" s="2012">
        <v>11</v>
      </c>
      <c r="G12" s="2005" t="s">
        <v>1922</v>
      </c>
    </row>
    <row r="13" spans="1:7" s="2006" customFormat="1" ht="19.5" customHeight="1">
      <c r="A13" s="1471" t="s">
        <v>1497</v>
      </c>
      <c r="B13" s="2011">
        <f t="shared" ref="B13:B38" si="0">SUM(C13:F13)</f>
        <v>513</v>
      </c>
      <c r="C13" s="2012">
        <v>513</v>
      </c>
      <c r="D13" s="2012"/>
      <c r="E13" s="2013">
        <v>0</v>
      </c>
      <c r="F13" s="2013">
        <v>0</v>
      </c>
      <c r="G13" s="2005" t="s">
        <v>1498</v>
      </c>
    </row>
    <row r="14" spans="1:7" s="2006" customFormat="1" ht="19.5" customHeight="1">
      <c r="A14" s="1471" t="s">
        <v>1499</v>
      </c>
      <c r="B14" s="2011">
        <f t="shared" si="0"/>
        <v>6437</v>
      </c>
      <c r="C14" s="2012">
        <v>2892</v>
      </c>
      <c r="D14" s="2012">
        <v>1529</v>
      </c>
      <c r="E14" s="2012">
        <v>2016</v>
      </c>
      <c r="F14" s="2013">
        <v>0</v>
      </c>
      <c r="G14" s="2005" t="s">
        <v>1500</v>
      </c>
    </row>
    <row r="15" spans="1:7" s="2006" customFormat="1" ht="19.5" customHeight="1">
      <c r="A15" s="1471" t="s">
        <v>1501</v>
      </c>
      <c r="B15" s="2011">
        <f t="shared" si="0"/>
        <v>1251</v>
      </c>
      <c r="C15" s="2012">
        <v>284</v>
      </c>
      <c r="D15" s="2012">
        <v>197</v>
      </c>
      <c r="E15" s="2012">
        <v>320</v>
      </c>
      <c r="F15" s="2012">
        <v>450</v>
      </c>
      <c r="G15" s="2005" t="s">
        <v>1502</v>
      </c>
    </row>
    <row r="16" spans="1:7" s="2006" customFormat="1" ht="19.5" customHeight="1">
      <c r="A16" s="1471" t="s">
        <v>2520</v>
      </c>
      <c r="B16" s="2011">
        <f t="shared" si="0"/>
        <v>3070</v>
      </c>
      <c r="C16" s="2012">
        <v>1337</v>
      </c>
      <c r="D16" s="2012">
        <v>1107</v>
      </c>
      <c r="E16" s="2012">
        <v>494</v>
      </c>
      <c r="F16" s="2012">
        <v>132</v>
      </c>
      <c r="G16" s="2005" t="s">
        <v>1503</v>
      </c>
    </row>
    <row r="17" spans="1:8" s="2006" customFormat="1" ht="19.5" customHeight="1">
      <c r="A17" s="1471" t="s">
        <v>2521</v>
      </c>
      <c r="B17" s="2011">
        <f t="shared" si="0"/>
        <v>1344</v>
      </c>
      <c r="C17" s="2012">
        <v>1013</v>
      </c>
      <c r="D17" s="2012">
        <v>275</v>
      </c>
      <c r="E17" s="2012">
        <v>56</v>
      </c>
      <c r="F17" s="2013">
        <v>0</v>
      </c>
      <c r="G17" s="2463" t="s">
        <v>2506</v>
      </c>
    </row>
    <row r="18" spans="1:8" s="2006" customFormat="1" ht="19.5" customHeight="1">
      <c r="A18" s="1471" t="s">
        <v>1923</v>
      </c>
      <c r="B18" s="2011">
        <f t="shared" si="0"/>
        <v>22301</v>
      </c>
      <c r="C18" s="2012">
        <v>6939</v>
      </c>
      <c r="D18" s="2012">
        <v>5783</v>
      </c>
      <c r="E18" s="2012">
        <v>9579</v>
      </c>
      <c r="F18" s="2013">
        <v>0</v>
      </c>
      <c r="G18" s="2463" t="s">
        <v>1924</v>
      </c>
    </row>
    <row r="19" spans="1:8" s="2006" customFormat="1" ht="19.5" customHeight="1">
      <c r="A19" s="1471" t="s">
        <v>1925</v>
      </c>
      <c r="B19" s="2011">
        <f t="shared" si="0"/>
        <v>30257</v>
      </c>
      <c r="C19" s="2012">
        <v>9940</v>
      </c>
      <c r="D19" s="2012">
        <v>3967</v>
      </c>
      <c r="E19" s="2012">
        <v>2446</v>
      </c>
      <c r="F19" s="2012">
        <v>13904</v>
      </c>
      <c r="G19" s="2463" t="s">
        <v>1504</v>
      </c>
    </row>
    <row r="20" spans="1:8" s="2006" customFormat="1" ht="19.5" customHeight="1">
      <c r="A20" s="1471" t="s">
        <v>2522</v>
      </c>
      <c r="B20" s="2011">
        <f t="shared" si="0"/>
        <v>874</v>
      </c>
      <c r="C20" s="2012">
        <v>608</v>
      </c>
      <c r="D20" s="2012">
        <v>203</v>
      </c>
      <c r="E20" s="2012">
        <v>63</v>
      </c>
      <c r="F20" s="2013">
        <v>0</v>
      </c>
      <c r="G20" s="2463" t="s">
        <v>1505</v>
      </c>
    </row>
    <row r="21" spans="1:8" s="2006" customFormat="1" ht="19.5" customHeight="1">
      <c r="A21" s="1471" t="s">
        <v>2523</v>
      </c>
      <c r="B21" s="2011">
        <f t="shared" si="0"/>
        <v>27199</v>
      </c>
      <c r="C21" s="2013">
        <v>0</v>
      </c>
      <c r="D21" s="2012">
        <v>102</v>
      </c>
      <c r="E21" s="2012">
        <v>6728</v>
      </c>
      <c r="F21" s="2012">
        <v>20369</v>
      </c>
      <c r="G21" s="2463" t="s">
        <v>1926</v>
      </c>
    </row>
    <row r="22" spans="1:8" s="2006" customFormat="1" ht="19.5" customHeight="1">
      <c r="A22" s="1471" t="s">
        <v>2524</v>
      </c>
      <c r="B22" s="2019">
        <v>0</v>
      </c>
      <c r="C22" s="2013">
        <v>0</v>
      </c>
      <c r="D22" s="2013">
        <v>0</v>
      </c>
      <c r="E22" s="2013">
        <v>0</v>
      </c>
      <c r="F22" s="2013">
        <v>0</v>
      </c>
      <c r="G22" s="2463" t="s">
        <v>2525</v>
      </c>
    </row>
    <row r="23" spans="1:8" s="2006" customFormat="1" ht="19.5" customHeight="1">
      <c r="A23" s="1471" t="s">
        <v>2507</v>
      </c>
      <c r="B23" s="2011">
        <f t="shared" si="0"/>
        <v>6721</v>
      </c>
      <c r="C23" s="2012">
        <v>3034</v>
      </c>
      <c r="D23" s="2012">
        <v>1660</v>
      </c>
      <c r="E23" s="2012">
        <v>2027</v>
      </c>
      <c r="F23" s="2013">
        <v>0</v>
      </c>
      <c r="G23" s="2463" t="s">
        <v>2508</v>
      </c>
    </row>
    <row r="24" spans="1:8" s="2006" customFormat="1" ht="19.5" customHeight="1">
      <c r="A24" s="1471" t="s">
        <v>2526</v>
      </c>
      <c r="B24" s="2011">
        <f t="shared" si="0"/>
        <v>27923</v>
      </c>
      <c r="C24" s="2012">
        <v>8854</v>
      </c>
      <c r="D24" s="2012">
        <v>14077</v>
      </c>
      <c r="E24" s="2012">
        <v>4992</v>
      </c>
      <c r="F24" s="2012"/>
      <c r="G24" s="2463" t="s">
        <v>2509</v>
      </c>
    </row>
    <row r="25" spans="1:8" s="2006" customFormat="1" ht="19.5" customHeight="1">
      <c r="A25" s="1471" t="s">
        <v>2510</v>
      </c>
      <c r="B25" s="2011">
        <f t="shared" si="0"/>
        <v>31098</v>
      </c>
      <c r="C25" s="2012">
        <v>11501</v>
      </c>
      <c r="D25" s="2012">
        <v>7457</v>
      </c>
      <c r="E25" s="2012">
        <v>12140</v>
      </c>
      <c r="F25" s="2012"/>
      <c r="G25" s="2005" t="s">
        <v>2527</v>
      </c>
    </row>
    <row r="26" spans="1:8" s="2006" customFormat="1" ht="19.5" customHeight="1">
      <c r="A26" s="1471" t="s">
        <v>2511</v>
      </c>
      <c r="B26" s="2011">
        <f t="shared" si="0"/>
        <v>73</v>
      </c>
      <c r="C26" s="2012">
        <v>73</v>
      </c>
      <c r="D26" s="2013">
        <v>0</v>
      </c>
      <c r="E26" s="2013">
        <v>0</v>
      </c>
      <c r="F26" s="2013">
        <v>0</v>
      </c>
      <c r="G26" s="2005" t="s">
        <v>2528</v>
      </c>
    </row>
    <row r="27" spans="1:8" s="2006" customFormat="1" ht="19.5" customHeight="1">
      <c r="A27" s="1471" t="s">
        <v>2529</v>
      </c>
      <c r="B27" s="2011">
        <f t="shared" si="0"/>
        <v>11534</v>
      </c>
      <c r="C27" s="2012">
        <v>4401</v>
      </c>
      <c r="D27" s="2012">
        <v>3468</v>
      </c>
      <c r="E27" s="2012">
        <v>3665</v>
      </c>
      <c r="F27" s="2013">
        <v>0</v>
      </c>
      <c r="G27" s="2005" t="s">
        <v>2512</v>
      </c>
    </row>
    <row r="28" spans="1:8" s="2006" customFormat="1" ht="19.5" customHeight="1">
      <c r="A28" s="1471" t="s">
        <v>1927</v>
      </c>
      <c r="B28" s="2011">
        <f t="shared" si="0"/>
        <v>2091</v>
      </c>
      <c r="C28" s="2012">
        <v>1390</v>
      </c>
      <c r="D28" s="2012">
        <v>365</v>
      </c>
      <c r="E28" s="2012">
        <v>336</v>
      </c>
      <c r="F28" s="2013">
        <v>0</v>
      </c>
      <c r="G28" s="2005" t="s">
        <v>1506</v>
      </c>
    </row>
    <row r="29" spans="1:8" s="2006" customFormat="1" ht="19.5" customHeight="1">
      <c r="A29" s="1471" t="s">
        <v>2530</v>
      </c>
      <c r="B29" s="2011">
        <f t="shared" si="0"/>
        <v>52823</v>
      </c>
      <c r="C29" s="2012">
        <v>32383</v>
      </c>
      <c r="D29" s="2012">
        <v>11452</v>
      </c>
      <c r="E29" s="2012">
        <v>8988</v>
      </c>
      <c r="F29" s="2013">
        <v>0</v>
      </c>
      <c r="G29" s="2005" t="s">
        <v>1928</v>
      </c>
    </row>
    <row r="30" spans="1:8" s="2006" customFormat="1" ht="19.5" customHeight="1">
      <c r="A30" s="1471" t="s">
        <v>1487</v>
      </c>
      <c r="B30" s="2011">
        <f t="shared" si="0"/>
        <v>805</v>
      </c>
      <c r="C30" s="2013">
        <v>0</v>
      </c>
      <c r="D30" s="2012">
        <v>533</v>
      </c>
      <c r="E30" s="2012">
        <v>272</v>
      </c>
      <c r="F30" s="2013">
        <v>0</v>
      </c>
      <c r="G30" s="2005" t="s">
        <v>1488</v>
      </c>
    </row>
    <row r="31" spans="1:8" s="2007" customFormat="1" ht="19.5" customHeight="1">
      <c r="A31" s="1471" t="s">
        <v>2531</v>
      </c>
      <c r="B31" s="2011">
        <f t="shared" si="0"/>
        <v>233</v>
      </c>
      <c r="C31" s="2012">
        <v>141</v>
      </c>
      <c r="D31" s="2012">
        <v>75</v>
      </c>
      <c r="E31" s="2013">
        <v>0</v>
      </c>
      <c r="F31" s="2012">
        <v>17</v>
      </c>
      <c r="G31" s="2014" t="s">
        <v>2532</v>
      </c>
    </row>
    <row r="32" spans="1:8" s="2007" customFormat="1" ht="19.5" customHeight="1">
      <c r="A32" s="1471" t="s">
        <v>2533</v>
      </c>
      <c r="B32" s="2011">
        <f t="shared" si="0"/>
        <v>11013</v>
      </c>
      <c r="C32" s="2012">
        <v>1134</v>
      </c>
      <c r="D32" s="2012">
        <v>1986</v>
      </c>
      <c r="E32" s="2012">
        <v>4175</v>
      </c>
      <c r="F32" s="2012">
        <v>3718</v>
      </c>
      <c r="G32" s="2005" t="s">
        <v>2513</v>
      </c>
      <c r="H32" s="2006"/>
    </row>
    <row r="33" spans="1:7" s="2007" customFormat="1" ht="19.5" customHeight="1">
      <c r="A33" s="1471" t="s">
        <v>1929</v>
      </c>
      <c r="B33" s="2011">
        <f t="shared" si="0"/>
        <v>29846</v>
      </c>
      <c r="C33" s="2012">
        <v>29758</v>
      </c>
      <c r="D33" s="2012">
        <v>88</v>
      </c>
      <c r="E33" s="2013">
        <v>0</v>
      </c>
      <c r="F33" s="2013">
        <v>0</v>
      </c>
      <c r="G33" s="2005" t="s">
        <v>1930</v>
      </c>
    </row>
    <row r="34" spans="1:7" s="2007" customFormat="1" ht="19.5" customHeight="1">
      <c r="A34" s="1471" t="s">
        <v>1538</v>
      </c>
      <c r="B34" s="2011">
        <f t="shared" si="0"/>
        <v>5292</v>
      </c>
      <c r="C34" s="2012">
        <v>3731</v>
      </c>
      <c r="D34" s="2012">
        <v>1542</v>
      </c>
      <c r="E34" s="2012">
        <v>19</v>
      </c>
      <c r="F34" s="2013">
        <v>0</v>
      </c>
      <c r="G34" s="2005" t="s">
        <v>1507</v>
      </c>
    </row>
    <row r="35" spans="1:7" s="2007" customFormat="1" ht="19.5" customHeight="1">
      <c r="A35" s="1471" t="s">
        <v>2514</v>
      </c>
      <c r="B35" s="2011">
        <f t="shared" si="0"/>
        <v>309</v>
      </c>
      <c r="C35" s="2012">
        <v>309</v>
      </c>
      <c r="D35" s="2013">
        <v>0</v>
      </c>
      <c r="E35" s="2013">
        <v>0</v>
      </c>
      <c r="F35" s="2013">
        <v>0</v>
      </c>
      <c r="G35" s="2005" t="s">
        <v>2515</v>
      </c>
    </row>
    <row r="36" spans="1:7" s="2007" customFormat="1" ht="19.5" customHeight="1">
      <c r="A36" s="1471" t="s">
        <v>2534</v>
      </c>
      <c r="B36" s="2011">
        <f t="shared" si="0"/>
        <v>15</v>
      </c>
      <c r="C36" s="2013">
        <v>0</v>
      </c>
      <c r="D36" s="2013">
        <v>0</v>
      </c>
      <c r="E36" s="2014">
        <v>15</v>
      </c>
      <c r="F36" s="2013">
        <v>0</v>
      </c>
      <c r="G36" s="2005" t="s">
        <v>2516</v>
      </c>
    </row>
    <row r="37" spans="1:7" s="2007" customFormat="1" ht="19.5" customHeight="1">
      <c r="A37" s="1471" t="s">
        <v>1931</v>
      </c>
      <c r="B37" s="2011">
        <f t="shared" si="0"/>
        <v>3444</v>
      </c>
      <c r="C37" s="2012">
        <v>3095</v>
      </c>
      <c r="D37" s="2012">
        <v>349</v>
      </c>
      <c r="E37" s="2013">
        <v>0</v>
      </c>
      <c r="F37" s="2013">
        <v>0</v>
      </c>
      <c r="G37" s="2005" t="s">
        <v>1932</v>
      </c>
    </row>
    <row r="38" spans="1:7" s="2007" customFormat="1" ht="19.5" customHeight="1">
      <c r="A38" s="2464" t="s">
        <v>2517</v>
      </c>
      <c r="B38" s="2465">
        <f t="shared" si="0"/>
        <v>411</v>
      </c>
      <c r="C38" s="2466">
        <v>411</v>
      </c>
      <c r="D38" s="2467">
        <v>0</v>
      </c>
      <c r="E38" s="2467">
        <v>0</v>
      </c>
      <c r="F38" s="2467">
        <v>0</v>
      </c>
      <c r="G38" s="2463" t="s">
        <v>2537</v>
      </c>
    </row>
    <row r="39" spans="1:7" s="1972" customFormat="1" ht="37.15" customHeight="1">
      <c r="A39" s="1472" t="s">
        <v>14</v>
      </c>
      <c r="B39" s="2015">
        <f>SUM(B12:B38)</f>
        <v>355752</v>
      </c>
      <c r="C39" s="2015">
        <f t="shared" ref="C39:F39" si="1">SUM(C12:C38)</f>
        <v>180109</v>
      </c>
      <c r="D39" s="2015">
        <f t="shared" si="1"/>
        <v>77205</v>
      </c>
      <c r="E39" s="2015">
        <f t="shared" si="1"/>
        <v>59837</v>
      </c>
      <c r="F39" s="2015">
        <f t="shared" si="1"/>
        <v>38601</v>
      </c>
      <c r="G39" s="2008" t="s">
        <v>15</v>
      </c>
    </row>
    <row r="40" spans="1:7" s="1972" customFormat="1" ht="17.100000000000001" customHeight="1">
      <c r="A40" s="2009"/>
      <c r="B40" s="1472"/>
      <c r="C40" s="1472"/>
      <c r="D40" s="1472"/>
      <c r="E40" s="1472"/>
      <c r="F40" s="1472"/>
      <c r="G40" s="2006"/>
    </row>
    <row r="41" spans="1:7" s="1972" customFormat="1" ht="17.100000000000001" customHeight="1">
      <c r="A41" s="1906"/>
      <c r="B41" s="2010"/>
      <c r="C41" s="2010"/>
      <c r="D41" s="2010"/>
      <c r="E41" s="2010"/>
      <c r="F41" s="2010"/>
      <c r="G41" s="1971"/>
    </row>
    <row r="42" spans="1:7" s="1972" customFormat="1" ht="17.100000000000001" customHeight="1">
      <c r="A42" s="1906"/>
      <c r="B42" s="1473"/>
      <c r="C42" s="2010"/>
      <c r="D42" s="2010"/>
      <c r="E42" s="2010"/>
      <c r="F42" s="2010"/>
      <c r="G42" s="1986"/>
    </row>
    <row r="43" spans="1:7" s="1972" customFormat="1" ht="17.100000000000001" customHeight="1">
      <c r="A43" s="1906"/>
      <c r="B43" s="2010"/>
      <c r="C43" s="2010"/>
      <c r="D43" s="2010"/>
      <c r="E43" s="2010"/>
      <c r="F43" s="2010"/>
      <c r="G43" s="1986"/>
    </row>
    <row r="44" spans="1:7" s="1972" customFormat="1" ht="17.100000000000001" customHeight="1">
      <c r="A44" s="1906"/>
      <c r="B44" s="2010"/>
      <c r="C44" s="2010"/>
      <c r="D44" s="2010"/>
      <c r="E44" s="2010"/>
      <c r="F44" s="2010"/>
      <c r="G44" s="1986"/>
    </row>
    <row r="45" spans="1:7" s="1972" customFormat="1" ht="17.100000000000001" customHeight="1">
      <c r="A45" s="1906"/>
      <c r="B45" s="2010"/>
      <c r="C45" s="2010"/>
      <c r="D45" s="2010"/>
      <c r="E45" s="2010"/>
      <c r="F45" s="2010"/>
      <c r="G45" s="1986"/>
    </row>
    <row r="46" spans="1:7" s="1972" customFormat="1" ht="17.100000000000001" customHeight="1">
      <c r="A46" s="1906"/>
      <c r="B46" s="2010"/>
      <c r="C46" s="2010"/>
      <c r="D46" s="2010"/>
      <c r="E46" s="2010"/>
      <c r="F46" s="2010"/>
      <c r="G46" s="1986"/>
    </row>
    <row r="47" spans="1:7" s="1972" customFormat="1" ht="17.100000000000001" customHeight="1">
      <c r="A47" s="1906"/>
      <c r="B47" s="2010"/>
      <c r="C47" s="2010"/>
      <c r="D47" s="2010"/>
      <c r="E47" s="2010"/>
      <c r="F47" s="2010"/>
      <c r="G47" s="1986"/>
    </row>
    <row r="48" spans="1:7" ht="12.75" customHeight="1">
      <c r="G48" s="2016"/>
    </row>
    <row r="49" spans="1:7" ht="12.75" customHeight="1">
      <c r="G49" s="2016"/>
    </row>
    <row r="50" spans="1:7" ht="12.75" customHeight="1">
      <c r="G50" s="2016"/>
    </row>
    <row r="51" spans="1:7" ht="12.75" customHeight="1">
      <c r="G51" s="2016"/>
    </row>
    <row r="52" spans="1:7" ht="12.75" customHeight="1">
      <c r="A52" s="2017"/>
    </row>
    <row r="53" spans="1:7" ht="12.75" customHeight="1">
      <c r="A53" s="2018" t="s">
        <v>2535</v>
      </c>
      <c r="G53" s="2016"/>
    </row>
    <row r="54" spans="1:7" s="1902" customFormat="1">
      <c r="A54" s="1857" t="s">
        <v>2536</v>
      </c>
      <c r="B54" s="1857"/>
      <c r="C54" s="1857"/>
      <c r="D54" s="1838"/>
      <c r="E54" s="1838"/>
      <c r="F54" s="1838"/>
      <c r="G54" s="1899" t="s">
        <v>2489</v>
      </c>
    </row>
    <row r="55" spans="1:7" s="1902" customFormat="1">
      <c r="A55" s="1903" t="s">
        <v>1437</v>
      </c>
      <c r="B55" s="1838"/>
      <c r="C55" s="1838"/>
      <c r="D55" s="1838"/>
      <c r="E55" s="1838"/>
      <c r="F55" s="1838"/>
      <c r="G55" s="1901" t="s">
        <v>1438</v>
      </c>
    </row>
    <row r="56" spans="1:7" s="1906" customFormat="1" ht="12.75" customHeight="1">
      <c r="A56" s="2664"/>
      <c r="B56" s="2664"/>
      <c r="C56" s="2664"/>
      <c r="D56" s="2664"/>
      <c r="E56" s="2664"/>
      <c r="F56" s="2664"/>
      <c r="G56" s="2664"/>
    </row>
    <row r="57" spans="1:7" ht="12.75" customHeight="1"/>
    <row r="58" spans="1:7" ht="12.75" customHeight="1"/>
    <row r="62" spans="1:7">
      <c r="A62" s="1905"/>
      <c r="B62" s="1966"/>
      <c r="C62" s="1966"/>
      <c r="D62" s="1966"/>
      <c r="E62" s="1966"/>
      <c r="F62" s="1966"/>
      <c r="G62" s="1966"/>
    </row>
    <row r="84" spans="1:7">
      <c r="A84" s="1977"/>
      <c r="B84" s="1966"/>
      <c r="C84" s="1966"/>
      <c r="D84" s="1966"/>
      <c r="E84" s="1966"/>
      <c r="F84" s="1966"/>
      <c r="G84" s="1966"/>
    </row>
    <row r="96" spans="1:7">
      <c r="A96" s="1977"/>
      <c r="B96" s="1966"/>
      <c r="C96" s="1966"/>
      <c r="D96" s="1966"/>
      <c r="E96" s="1966"/>
      <c r="F96" s="1966"/>
      <c r="G96" s="1966"/>
    </row>
  </sheetData>
  <mergeCells count="4">
    <mergeCell ref="E3:G3"/>
    <mergeCell ref="E4:G4"/>
    <mergeCell ref="E5:G5"/>
    <mergeCell ref="A56:G56"/>
  </mergeCells>
  <pageMargins left="0.78740157480314965" right="0.78740157480314965" top="1.1811023622047245" bottom="0.98425196850393704" header="0.51181102362204722" footer="0.51181102362204722"/>
  <pageSetup paperSize="9" scale="7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syncVertical="1" syncRef="A40">
    <tabColor theme="5" tint="-0.249977111117893"/>
  </sheetPr>
  <dimension ref="A1:G101"/>
  <sheetViews>
    <sheetView showGridLines="0" view="pageLayout" topLeftCell="A40" zoomScale="70" zoomScalePageLayoutView="70" workbookViewId="0">
      <selection activeCell="E6" sqref="B6:E6"/>
    </sheetView>
  </sheetViews>
  <sheetFormatPr baseColWidth="10" defaultColWidth="12.140625" defaultRowHeight="15"/>
  <cols>
    <col min="1" max="1" width="35" style="153" customWidth="1"/>
    <col min="3" max="3" width="15.7109375" style="153" customWidth="1"/>
    <col min="4" max="4" width="13.7109375" style="154" customWidth="1"/>
    <col min="5" max="5" width="14.42578125" style="154" customWidth="1"/>
    <col min="6" max="6" width="34.42578125" style="153" customWidth="1"/>
    <col min="7" max="7" width="7.7109375" style="151" customWidth="1"/>
    <col min="8" max="12" width="14.42578125" style="153" customWidth="1"/>
    <col min="13" max="13" width="37.28515625" style="153" customWidth="1"/>
    <col min="14" max="15" width="11" style="153" customWidth="1"/>
    <col min="16" max="25" width="9.85546875" style="153" customWidth="1"/>
    <col min="26" max="29" width="11" style="153" customWidth="1"/>
    <col min="30" max="30" width="14.42578125" style="153" customWidth="1"/>
    <col min="31" max="31" width="4.140625" style="153" customWidth="1"/>
    <col min="32" max="32" width="13.28515625" style="153" customWidth="1"/>
    <col min="33" max="33" width="28.140625" style="153" customWidth="1"/>
    <col min="34" max="34" width="11" style="153" customWidth="1"/>
    <col min="35" max="35" width="14.42578125" style="153" customWidth="1"/>
    <col min="36" max="36" width="4.140625" style="153" customWidth="1"/>
    <col min="37" max="38" width="11" style="153" customWidth="1"/>
    <col min="39" max="39" width="14.42578125" style="153" customWidth="1"/>
    <col min="40" max="40" width="4.140625" style="153" customWidth="1"/>
    <col min="41" max="41" width="14.42578125" style="153" customWidth="1"/>
    <col min="42" max="16384" width="12.140625" style="153"/>
  </cols>
  <sheetData>
    <row r="1" spans="1:7" s="152" customFormat="1" ht="24.75" customHeight="1">
      <c r="A1" s="148" t="s">
        <v>227</v>
      </c>
      <c r="C1" s="148"/>
      <c r="D1" s="149"/>
      <c r="E1" s="149"/>
      <c r="F1" s="150" t="s">
        <v>228</v>
      </c>
      <c r="G1" s="151"/>
    </row>
    <row r="2" spans="1:7" ht="18.95" customHeight="1">
      <c r="F2" s="155"/>
    </row>
    <row r="3" spans="1:7" s="160" customFormat="1" ht="18.95" customHeight="1">
      <c r="A3" s="156" t="s">
        <v>229</v>
      </c>
      <c r="C3" s="156"/>
      <c r="D3" s="157"/>
      <c r="E3" s="157"/>
      <c r="F3" s="158" t="s">
        <v>230</v>
      </c>
      <c r="G3" s="159"/>
    </row>
    <row r="4" spans="1:7" s="160" customFormat="1" ht="18.95" customHeight="1">
      <c r="A4" s="161"/>
      <c r="C4" s="161"/>
      <c r="D4" s="149"/>
      <c r="E4" s="162"/>
      <c r="F4" s="163"/>
      <c r="G4" s="151"/>
    </row>
    <row r="5" spans="1:7" s="160" customFormat="1" ht="18.95" customHeight="1">
      <c r="D5" s="149"/>
      <c r="E5" s="164"/>
      <c r="F5" s="165"/>
      <c r="G5" s="151"/>
    </row>
    <row r="6" spans="1:7" ht="16.5" customHeight="1">
      <c r="A6" s="151"/>
      <c r="B6" s="1340" t="str">
        <f>LEFT(C6,4)+1&amp;"-"&amp;RIGHT(C6,4)+1</f>
        <v>2023-2024</v>
      </c>
      <c r="C6" s="1340" t="str">
        <f>LEFT(D6,4)+1&amp;"-"&amp;RIGHT(D6,4)+1</f>
        <v>2022-2023</v>
      </c>
      <c r="D6" s="166" t="str">
        <f>LEFT(E6,4)+1&amp;"-"&amp;RIGHT(E6,4)+1</f>
        <v>2021-2022</v>
      </c>
      <c r="E6" s="166" t="s">
        <v>1730</v>
      </c>
      <c r="F6" s="167"/>
      <c r="G6" s="168"/>
    </row>
    <row r="7" spans="1:7" ht="18" customHeight="1">
      <c r="A7" s="169" t="s">
        <v>231</v>
      </c>
      <c r="C7" s="169"/>
      <c r="D7" s="153"/>
      <c r="E7" s="153"/>
      <c r="F7" s="170" t="s">
        <v>232</v>
      </c>
      <c r="G7" s="168"/>
    </row>
    <row r="8" spans="1:7" ht="6.75" customHeight="1">
      <c r="A8" s="169"/>
      <c r="C8" s="169"/>
      <c r="D8" s="153"/>
      <c r="E8" s="153"/>
      <c r="F8" s="171"/>
      <c r="G8" s="168"/>
    </row>
    <row r="9" spans="1:7" s="174" customFormat="1" ht="17.100000000000001" customHeight="1">
      <c r="A9" s="169" t="s">
        <v>233</v>
      </c>
      <c r="B9" s="174">
        <f>SUM(B10:B11)</f>
        <v>8362</v>
      </c>
      <c r="C9" s="174">
        <f>SUM(C10:C11)</f>
        <v>8280</v>
      </c>
      <c r="D9" s="172">
        <f>SUM(D10:D11)</f>
        <v>8131</v>
      </c>
      <c r="E9" s="172">
        <f>SUM(E10:E11)</f>
        <v>8022</v>
      </c>
      <c r="F9" s="173" t="s">
        <v>234</v>
      </c>
    </row>
    <row r="10" spans="1:7" ht="17.100000000000001" customHeight="1">
      <c r="A10" s="177" t="s">
        <v>235</v>
      </c>
      <c r="B10" s="178">
        <v>4156</v>
      </c>
      <c r="C10" s="178">
        <v>4060</v>
      </c>
      <c r="D10" s="178">
        <v>3887</v>
      </c>
      <c r="E10" s="178">
        <v>3772</v>
      </c>
      <c r="F10" s="179" t="s">
        <v>236</v>
      </c>
      <c r="G10" s="175"/>
    </row>
    <row r="11" spans="1:7" ht="17.100000000000001" customHeight="1">
      <c r="A11" s="177" t="s">
        <v>237</v>
      </c>
      <c r="B11" s="153">
        <v>4206</v>
      </c>
      <c r="C11" s="153">
        <v>4220</v>
      </c>
      <c r="D11" s="153">
        <v>4244</v>
      </c>
      <c r="E11" s="153">
        <v>4250</v>
      </c>
      <c r="F11" s="179" t="s">
        <v>238</v>
      </c>
      <c r="G11" s="175"/>
    </row>
    <row r="12" spans="1:7" s="174" customFormat="1" ht="17.100000000000001" customHeight="1">
      <c r="A12" s="169" t="s">
        <v>239</v>
      </c>
      <c r="B12" s="174">
        <v>13008</v>
      </c>
      <c r="C12" s="174">
        <v>13112</v>
      </c>
      <c r="D12" s="174">
        <v>13157</v>
      </c>
      <c r="E12" s="174">
        <v>13132</v>
      </c>
      <c r="F12" s="171" t="s">
        <v>240</v>
      </c>
      <c r="G12" s="180"/>
    </row>
    <row r="13" spans="1:7" ht="17.100000000000001" customHeight="1">
      <c r="B13" s="153"/>
      <c r="D13" s="153"/>
      <c r="E13" s="153"/>
    </row>
    <row r="14" spans="1:7" s="174" customFormat="1" ht="17.100000000000001" customHeight="1">
      <c r="A14" s="184" t="s">
        <v>241</v>
      </c>
      <c r="B14" s="174">
        <v>95654</v>
      </c>
      <c r="C14" s="174">
        <v>94788</v>
      </c>
      <c r="D14" s="174">
        <v>93690</v>
      </c>
      <c r="E14" s="174">
        <v>92882</v>
      </c>
      <c r="F14" s="173" t="s">
        <v>242</v>
      </c>
      <c r="G14" s="175"/>
    </row>
    <row r="15" spans="1:7" ht="9.9499999999999993" customHeight="1">
      <c r="A15" s="177"/>
      <c r="B15" s="1335"/>
      <c r="C15"/>
      <c r="D15" s="153"/>
      <c r="E15" s="153"/>
      <c r="F15" s="179"/>
      <c r="G15" s="175"/>
    </row>
    <row r="16" spans="1:7" s="174" customFormat="1" ht="17.100000000000001" customHeight="1">
      <c r="A16" s="185" t="s">
        <v>243</v>
      </c>
      <c r="B16" s="174">
        <v>142532.80999999988</v>
      </c>
      <c r="C16" s="174">
        <v>139791.41</v>
      </c>
      <c r="D16" s="174">
        <v>138175</v>
      </c>
      <c r="E16" s="174">
        <v>136846</v>
      </c>
      <c r="F16" s="186" t="s">
        <v>244</v>
      </c>
      <c r="G16" s="175"/>
    </row>
    <row r="17" spans="1:7" ht="9.9499999999999993" customHeight="1">
      <c r="A17" s="169"/>
      <c r="B17" s="153"/>
      <c r="D17" s="153"/>
      <c r="E17" s="153"/>
      <c r="F17" s="179"/>
      <c r="G17" s="175"/>
    </row>
    <row r="18" spans="1:7" s="174" customFormat="1" ht="17.100000000000001" customHeight="1">
      <c r="A18" s="184" t="s">
        <v>245</v>
      </c>
      <c r="B18" s="174">
        <v>3765221</v>
      </c>
      <c r="C18" s="174">
        <v>3849133</v>
      </c>
      <c r="D18" s="174">
        <v>3874598</v>
      </c>
      <c r="E18" s="174">
        <v>3814438</v>
      </c>
      <c r="F18" s="173" t="s">
        <v>246</v>
      </c>
      <c r="G18" s="175"/>
    </row>
    <row r="19" spans="1:7" s="174" customFormat="1" ht="17.100000000000001" customHeight="1">
      <c r="A19" s="177" t="s">
        <v>247</v>
      </c>
      <c r="B19" s="153">
        <v>1811082</v>
      </c>
      <c r="C19" s="153">
        <v>1849255</v>
      </c>
      <c r="D19" s="153">
        <v>1859361</v>
      </c>
      <c r="E19" s="153">
        <v>1829117</v>
      </c>
      <c r="F19" s="179" t="s">
        <v>248</v>
      </c>
      <c r="G19" s="180"/>
    </row>
    <row r="20" spans="1:7" s="174" customFormat="1" ht="17.100000000000001" customHeight="1">
      <c r="A20" s="184" t="s">
        <v>249</v>
      </c>
      <c r="B20" s="174">
        <v>538552</v>
      </c>
      <c r="C20" s="174">
        <v>570442</v>
      </c>
      <c r="D20" s="174">
        <v>611007</v>
      </c>
      <c r="E20" s="174">
        <v>594192</v>
      </c>
      <c r="F20" s="171" t="s">
        <v>250</v>
      </c>
      <c r="G20" s="180"/>
    </row>
    <row r="21" spans="1:7" ht="17.100000000000001" customHeight="1">
      <c r="A21" s="177" t="s">
        <v>247</v>
      </c>
      <c r="B21" s="153">
        <v>266239</v>
      </c>
      <c r="C21" s="153">
        <v>281762</v>
      </c>
      <c r="D21" s="153">
        <v>301235</v>
      </c>
      <c r="E21" s="153">
        <v>290072</v>
      </c>
      <c r="F21" s="179" t="s">
        <v>248</v>
      </c>
      <c r="G21" s="175"/>
    </row>
    <row r="22" spans="1:7" s="174" customFormat="1" ht="17.100000000000001" customHeight="1">
      <c r="A22" s="187" t="s">
        <v>251</v>
      </c>
      <c r="B22" s="174">
        <v>625152</v>
      </c>
      <c r="C22" s="174">
        <v>633493</v>
      </c>
      <c r="D22" s="174">
        <v>603349</v>
      </c>
      <c r="E22" s="174">
        <v>570487</v>
      </c>
      <c r="F22" s="171" t="s">
        <v>252</v>
      </c>
      <c r="G22" s="180"/>
    </row>
    <row r="23" spans="1:7" ht="17.100000000000001" customHeight="1">
      <c r="A23" s="177" t="s">
        <v>247</v>
      </c>
      <c r="B23" s="153">
        <v>301634</v>
      </c>
      <c r="C23" s="153">
        <v>306095</v>
      </c>
      <c r="D23" s="153">
        <v>291360</v>
      </c>
      <c r="E23" s="153">
        <v>274720</v>
      </c>
      <c r="F23" s="179" t="s">
        <v>248</v>
      </c>
      <c r="G23" s="175"/>
    </row>
    <row r="24" spans="1:7" s="174" customFormat="1" ht="9.9499999999999993" customHeight="1">
      <c r="A24" s="169"/>
      <c r="F24" s="171"/>
      <c r="G24" s="175"/>
    </row>
    <row r="25" spans="1:7" s="174" customFormat="1" ht="17.100000000000001" customHeight="1">
      <c r="A25" s="169" t="s">
        <v>253</v>
      </c>
      <c r="B25" s="174">
        <v>146888</v>
      </c>
      <c r="C25" s="174">
        <v>144088</v>
      </c>
      <c r="D25" s="174">
        <v>141529</v>
      </c>
      <c r="E25" s="174">
        <v>140126</v>
      </c>
      <c r="F25" s="173" t="s">
        <v>254</v>
      </c>
      <c r="G25" s="175"/>
    </row>
    <row r="26" spans="1:7" ht="17.100000000000001" customHeight="1">
      <c r="A26" s="177" t="s">
        <v>247</v>
      </c>
      <c r="B26" s="153">
        <v>85514</v>
      </c>
      <c r="C26" s="153">
        <v>82149</v>
      </c>
      <c r="D26" s="153">
        <v>78742</v>
      </c>
      <c r="E26" s="153">
        <v>76545</v>
      </c>
      <c r="F26" s="179" t="s">
        <v>248</v>
      </c>
      <c r="G26" s="175"/>
    </row>
    <row r="27" spans="1:7" ht="9.9499999999999993" customHeight="1">
      <c r="A27" s="177"/>
      <c r="B27" s="1335"/>
      <c r="C27"/>
      <c r="D27" s="153"/>
      <c r="E27" s="153"/>
      <c r="F27" s="179"/>
      <c r="G27" s="175"/>
    </row>
    <row r="28" spans="1:7" ht="9.9499999999999993" customHeight="1">
      <c r="A28" s="177"/>
      <c r="B28" s="1335"/>
      <c r="C28"/>
      <c r="D28" s="153"/>
      <c r="E28" s="153"/>
      <c r="F28" s="179"/>
      <c r="G28" s="175"/>
    </row>
    <row r="29" spans="1:7" s="174" customFormat="1" ht="17.100000000000001" customHeight="1">
      <c r="A29" s="169" t="s">
        <v>255</v>
      </c>
      <c r="F29" s="173" t="s">
        <v>256</v>
      </c>
      <c r="G29" s="153"/>
    </row>
    <row r="30" spans="1:7" s="174" customFormat="1" ht="9.9499999999999993" customHeight="1">
      <c r="A30" s="169"/>
      <c r="F30" s="173"/>
      <c r="G30" s="153"/>
    </row>
    <row r="31" spans="1:7" s="151" customFormat="1" ht="17.100000000000001" customHeight="1">
      <c r="A31" s="169" t="s">
        <v>233</v>
      </c>
      <c r="B31" s="172">
        <v>1075</v>
      </c>
      <c r="C31" s="172">
        <f>SUM(C32:C33)</f>
        <v>5124</v>
      </c>
      <c r="D31" s="172">
        <f>SUM(D32:D33)</f>
        <v>5011</v>
      </c>
      <c r="E31" s="172">
        <f>SUM(E32:E33)</f>
        <v>4936</v>
      </c>
      <c r="F31" s="173" t="s">
        <v>234</v>
      </c>
      <c r="G31" s="175"/>
    </row>
    <row r="32" spans="1:7" ht="17.100000000000001" customHeight="1">
      <c r="A32" s="177" t="s">
        <v>235</v>
      </c>
      <c r="B32" s="1335">
        <v>4090</v>
      </c>
      <c r="C32">
        <v>1022</v>
      </c>
      <c r="D32" s="178">
        <v>889</v>
      </c>
      <c r="E32" s="178">
        <v>809</v>
      </c>
      <c r="F32" s="179" t="s">
        <v>236</v>
      </c>
      <c r="G32" s="175"/>
    </row>
    <row r="33" spans="1:7" ht="17.100000000000001" customHeight="1">
      <c r="A33" s="177" t="s">
        <v>237</v>
      </c>
      <c r="B33" s="1335">
        <v>5165</v>
      </c>
      <c r="C33">
        <v>4102</v>
      </c>
      <c r="D33" s="153">
        <v>4122</v>
      </c>
      <c r="E33" s="153">
        <v>4127</v>
      </c>
      <c r="F33" s="179" t="s">
        <v>238</v>
      </c>
      <c r="G33" s="175"/>
    </row>
    <row r="34" spans="1:7" s="174" customFormat="1" ht="17.100000000000001" customHeight="1">
      <c r="A34" s="169" t="s">
        <v>239</v>
      </c>
      <c r="B34" s="174">
        <v>12820</v>
      </c>
      <c r="C34" s="174">
        <v>12921</v>
      </c>
      <c r="D34" s="174">
        <v>12964</v>
      </c>
      <c r="E34" s="174">
        <v>12941</v>
      </c>
      <c r="F34" s="171" t="s">
        <v>240</v>
      </c>
      <c r="G34" s="180"/>
    </row>
    <row r="35" spans="1:7" s="174" customFormat="1" ht="9.9499999999999993" customHeight="1">
      <c r="A35" s="151"/>
      <c r="F35" s="173"/>
      <c r="G35" s="175"/>
    </row>
    <row r="36" spans="1:7" s="174" customFormat="1" ht="17.100000000000001" customHeight="1">
      <c r="A36" s="184" t="s">
        <v>241</v>
      </c>
      <c r="B36" s="174">
        <v>57585</v>
      </c>
      <c r="C36" s="174">
        <v>57169</v>
      </c>
      <c r="D36" s="174">
        <v>56577</v>
      </c>
      <c r="E36" s="174">
        <v>56018</v>
      </c>
      <c r="F36" s="173" t="s">
        <v>242</v>
      </c>
      <c r="G36" s="175"/>
    </row>
    <row r="37" spans="1:7" ht="9.9499999999999993" customHeight="1">
      <c r="A37" s="177"/>
      <c r="B37" s="153"/>
      <c r="D37" s="153"/>
      <c r="E37" s="153"/>
      <c r="F37" s="179"/>
      <c r="G37" s="175"/>
    </row>
    <row r="38" spans="1:7" s="174" customFormat="1" ht="17.100000000000001" customHeight="1">
      <c r="A38" s="188" t="s">
        <v>257</v>
      </c>
      <c r="B38" s="174">
        <v>89166.649999999863</v>
      </c>
      <c r="C38" s="174">
        <v>86178.75</v>
      </c>
      <c r="D38" s="174">
        <v>84787</v>
      </c>
      <c r="E38" s="174">
        <v>84528</v>
      </c>
      <c r="F38" s="173" t="s">
        <v>244</v>
      </c>
      <c r="G38" s="175"/>
    </row>
    <row r="39" spans="1:7" ht="9.9499999999999993" customHeight="1">
      <c r="A39" s="189"/>
      <c r="B39" s="153"/>
      <c r="D39" s="153"/>
      <c r="E39" s="153"/>
      <c r="F39" s="179"/>
      <c r="G39" s="175"/>
    </row>
    <row r="40" spans="1:7" s="174" customFormat="1" ht="17.100000000000001" customHeight="1">
      <c r="A40" s="169" t="s">
        <v>245</v>
      </c>
      <c r="B40" s="174">
        <v>2062442</v>
      </c>
      <c r="C40" s="174">
        <v>2112342</v>
      </c>
      <c r="D40" s="174">
        <v>2130842</v>
      </c>
      <c r="E40" s="174">
        <v>2083216</v>
      </c>
      <c r="F40" s="173" t="s">
        <v>246</v>
      </c>
      <c r="G40" s="175"/>
    </row>
    <row r="41" spans="1:7" s="174" customFormat="1" ht="17.100000000000001" customHeight="1">
      <c r="A41" s="177" t="s">
        <v>247</v>
      </c>
      <c r="B41" s="153">
        <v>987264</v>
      </c>
      <c r="C41" s="153">
        <v>1009588</v>
      </c>
      <c r="D41" s="153">
        <v>1017360</v>
      </c>
      <c r="E41" s="153">
        <v>993612</v>
      </c>
      <c r="F41" s="179" t="s">
        <v>248</v>
      </c>
      <c r="G41" s="180"/>
    </row>
    <row r="42" spans="1:7" s="174" customFormat="1" ht="17.100000000000001" customHeight="1">
      <c r="A42" s="187" t="s">
        <v>258</v>
      </c>
      <c r="B42" s="174">
        <v>295483</v>
      </c>
      <c r="C42" s="174">
        <v>317078</v>
      </c>
      <c r="D42" s="174">
        <v>341415</v>
      </c>
      <c r="E42" s="174">
        <v>321312</v>
      </c>
      <c r="F42" s="171" t="s">
        <v>250</v>
      </c>
      <c r="G42" s="180"/>
    </row>
    <row r="43" spans="1:7" ht="17.100000000000001" customHeight="1">
      <c r="A43" s="177" t="s">
        <v>247</v>
      </c>
      <c r="B43" s="153">
        <v>145998</v>
      </c>
      <c r="C43" s="153">
        <v>156077</v>
      </c>
      <c r="D43" s="153">
        <v>167903</v>
      </c>
      <c r="E43" s="153">
        <v>156275</v>
      </c>
      <c r="F43" s="179" t="s">
        <v>248</v>
      </c>
      <c r="G43" s="175"/>
    </row>
    <row r="44" spans="1:7" s="174" customFormat="1" ht="17.100000000000001" customHeight="1">
      <c r="A44" s="187" t="s">
        <v>251</v>
      </c>
      <c r="B44" s="174">
        <v>330001</v>
      </c>
      <c r="C44" s="174">
        <v>332859</v>
      </c>
      <c r="D44" s="174">
        <v>318591</v>
      </c>
      <c r="E44" s="174">
        <v>297607</v>
      </c>
      <c r="F44" s="171" t="s">
        <v>252</v>
      </c>
      <c r="G44" s="180"/>
    </row>
    <row r="45" spans="1:7" ht="17.100000000000001" customHeight="1">
      <c r="A45" s="177" t="s">
        <v>247</v>
      </c>
      <c r="B45" s="153">
        <v>159144</v>
      </c>
      <c r="C45" s="153">
        <v>160757</v>
      </c>
      <c r="D45" s="153">
        <v>153498</v>
      </c>
      <c r="E45" s="153">
        <v>142331</v>
      </c>
      <c r="F45" s="179" t="s">
        <v>248</v>
      </c>
      <c r="G45" s="175"/>
    </row>
    <row r="46" spans="1:7" ht="9.9499999999999993" customHeight="1">
      <c r="A46" s="151"/>
      <c r="B46" s="153"/>
      <c r="D46" s="153"/>
      <c r="E46" s="153"/>
      <c r="F46" s="171"/>
      <c r="G46" s="175"/>
    </row>
    <row r="47" spans="1:7" s="174" customFormat="1" ht="17.100000000000001" customHeight="1">
      <c r="A47" s="169" t="s">
        <v>253</v>
      </c>
      <c r="B47" s="174">
        <v>92676</v>
      </c>
      <c r="C47" s="174">
        <v>89509</v>
      </c>
      <c r="D47" s="174">
        <v>86888</v>
      </c>
      <c r="E47" s="174">
        <v>86965</v>
      </c>
      <c r="F47" s="173" t="s">
        <v>254</v>
      </c>
      <c r="G47" s="175"/>
    </row>
    <row r="48" spans="1:7" ht="17.100000000000001" customHeight="1">
      <c r="A48" s="177" t="s">
        <v>247</v>
      </c>
      <c r="B48" s="153">
        <v>50398</v>
      </c>
      <c r="C48" s="153">
        <v>47208</v>
      </c>
      <c r="D48" s="153">
        <v>44286</v>
      </c>
      <c r="E48" s="153">
        <v>43436</v>
      </c>
      <c r="F48" s="179" t="s">
        <v>248</v>
      </c>
      <c r="G48" s="175"/>
    </row>
    <row r="49" spans="1:7" s="151" customFormat="1" ht="12.75">
      <c r="B49" s="174"/>
      <c r="D49" s="190"/>
      <c r="E49" s="191"/>
      <c r="F49" s="167"/>
    </row>
    <row r="50" spans="1:7" s="174" customFormat="1" ht="12.95" customHeight="1">
      <c r="A50" s="192" t="s">
        <v>259</v>
      </c>
      <c r="C50" s="192"/>
      <c r="E50" s="149"/>
      <c r="F50" s="151"/>
      <c r="G50" s="151"/>
    </row>
    <row r="51" spans="1:7" s="151" customFormat="1" ht="12.75">
      <c r="D51" s="193"/>
      <c r="E51" s="193"/>
      <c r="F51" s="183"/>
    </row>
    <row r="52" spans="1:7" s="151" customFormat="1" ht="12.75">
      <c r="D52" s="193"/>
      <c r="E52" s="193"/>
      <c r="F52" s="155"/>
    </row>
    <row r="53" spans="1:7">
      <c r="A53" s="194"/>
      <c r="C53" s="194"/>
      <c r="F53" s="155"/>
    </row>
    <row r="54" spans="1:7" ht="12.6" customHeight="1">
      <c r="A54" s="194"/>
      <c r="C54" s="194"/>
      <c r="F54" s="155"/>
    </row>
    <row r="55" spans="1:7" ht="10.5" customHeight="1">
      <c r="A55" s="194"/>
      <c r="C55" s="194"/>
      <c r="F55" s="155"/>
    </row>
    <row r="56" spans="1:7" s="151" customFormat="1" ht="12" customHeight="1">
      <c r="D56" s="193"/>
      <c r="E56" s="193"/>
      <c r="F56" s="155"/>
    </row>
    <row r="57" spans="1:7" s="151" customFormat="1" ht="12" customHeight="1">
      <c r="D57" s="193"/>
      <c r="E57" s="193"/>
      <c r="F57" s="155"/>
    </row>
    <row r="58" spans="1:7" ht="13.5" customHeight="1">
      <c r="A58" s="194"/>
      <c r="C58" s="194"/>
    </row>
    <row r="59" spans="1:7" ht="13.5" customHeight="1">
      <c r="A59" s="194"/>
      <c r="C59" s="194"/>
    </row>
    <row r="60" spans="1:7" ht="12.75" customHeight="1">
      <c r="A60" s="32" t="s">
        <v>1828</v>
      </c>
      <c r="C60" s="32"/>
      <c r="D60" s="32"/>
      <c r="E60" s="32"/>
      <c r="F60" s="33" t="s">
        <v>1827</v>
      </c>
    </row>
    <row r="61" spans="1:7" ht="12.75" customHeight="1"/>
    <row r="62" spans="1:7" ht="12.75" customHeight="1">
      <c r="A62" s="194"/>
      <c r="C62" s="194"/>
    </row>
    <row r="64" spans="1:7" ht="12.75" customHeight="1">
      <c r="A64" s="195"/>
      <c r="C64" s="195"/>
      <c r="F64" s="151"/>
    </row>
    <row r="66" spans="4:7" ht="12.75" customHeight="1"/>
    <row r="67" spans="4:7" ht="12.75" customHeight="1"/>
    <row r="68" spans="4:7" ht="12.75" customHeight="1"/>
    <row r="80" spans="4:7">
      <c r="D80" s="153"/>
      <c r="E80" s="153"/>
      <c r="G80" s="153"/>
    </row>
    <row r="81" spans="4:7">
      <c r="D81" s="153"/>
      <c r="E81" s="153"/>
      <c r="G81" s="153"/>
    </row>
    <row r="82" spans="4:7">
      <c r="D82" s="153"/>
      <c r="E82" s="153"/>
      <c r="G82" s="153"/>
    </row>
    <row r="83" spans="4:7">
      <c r="D83" s="153"/>
      <c r="E83" s="153"/>
      <c r="G83" s="153"/>
    </row>
    <row r="84" spans="4:7">
      <c r="D84" s="153"/>
      <c r="E84" s="153"/>
      <c r="G84" s="153"/>
    </row>
    <row r="85" spans="4:7">
      <c r="D85" s="153"/>
      <c r="E85" s="153"/>
      <c r="G85" s="153"/>
    </row>
    <row r="86" spans="4:7">
      <c r="D86" s="153"/>
      <c r="E86" s="153"/>
      <c r="G86" s="153"/>
    </row>
    <row r="87" spans="4:7">
      <c r="D87" s="153"/>
      <c r="E87" s="153"/>
      <c r="G87" s="153"/>
    </row>
    <row r="88" spans="4:7">
      <c r="D88" s="153"/>
      <c r="E88" s="153"/>
      <c r="G88" s="153"/>
    </row>
    <row r="89" spans="4:7">
      <c r="D89" s="153"/>
      <c r="E89" s="153"/>
      <c r="G89" s="153"/>
    </row>
    <row r="90" spans="4:7">
      <c r="D90" s="153"/>
      <c r="E90" s="153"/>
      <c r="G90" s="153"/>
    </row>
    <row r="91" spans="4:7">
      <c r="D91" s="153"/>
      <c r="E91" s="153"/>
      <c r="G91" s="153"/>
    </row>
    <row r="92" spans="4:7">
      <c r="D92" s="153"/>
      <c r="E92" s="153"/>
      <c r="G92" s="153"/>
    </row>
    <row r="93" spans="4:7">
      <c r="D93" s="153"/>
      <c r="E93" s="153"/>
      <c r="G93" s="153"/>
    </row>
    <row r="94" spans="4:7">
      <c r="D94" s="153"/>
      <c r="E94" s="153"/>
      <c r="G94" s="153"/>
    </row>
    <row r="95" spans="4:7">
      <c r="D95" s="153"/>
      <c r="E95" s="153"/>
      <c r="G95" s="153"/>
    </row>
    <row r="96" spans="4:7">
      <c r="D96" s="153"/>
      <c r="E96" s="153"/>
      <c r="G96" s="153"/>
    </row>
    <row r="97" spans="4:7">
      <c r="D97" s="153"/>
      <c r="E97" s="153"/>
      <c r="G97" s="153"/>
    </row>
    <row r="98" spans="4:7">
      <c r="D98" s="153"/>
      <c r="E98" s="153"/>
      <c r="G98" s="153"/>
    </row>
    <row r="99" spans="4:7">
      <c r="D99" s="153"/>
      <c r="E99" s="153"/>
      <c r="G99" s="153"/>
    </row>
    <row r="100" spans="4:7">
      <c r="D100" s="153"/>
      <c r="E100" s="153"/>
      <c r="G100" s="153"/>
    </row>
    <row r="101" spans="4:7">
      <c r="D101" s="153"/>
      <c r="E101" s="153"/>
      <c r="G101" s="153"/>
    </row>
  </sheetData>
  <pageMargins left="0.78740157480314965" right="0.3828125" top="1.1811023622047245" bottom="0.98425196850393704" header="0.51181102362204722" footer="0.51181102362204722"/>
  <pageSetup paperSize="9" scale="7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syncVertical="1" syncRef="A79">
    <tabColor theme="5" tint="-0.249977111117893"/>
  </sheetPr>
  <dimension ref="A1:H276"/>
  <sheetViews>
    <sheetView showGridLines="0" view="pageLayout" topLeftCell="A79" zoomScale="70" zoomScalePageLayoutView="70" workbookViewId="0">
      <selection activeCell="E64" sqref="E64"/>
    </sheetView>
  </sheetViews>
  <sheetFormatPr baseColWidth="10" defaultColWidth="11" defaultRowHeight="12.75"/>
  <cols>
    <col min="1" max="1" width="30.7109375" style="197" customWidth="1"/>
    <col min="2" max="2" width="11.85546875" style="197" customWidth="1"/>
    <col min="3" max="3" width="10.7109375" style="197" customWidth="1"/>
    <col min="4" max="4" width="14.42578125" style="197" customWidth="1"/>
    <col min="5" max="5" width="12.7109375" style="197" customWidth="1"/>
    <col min="6" max="6" width="31.7109375" style="197" customWidth="1"/>
    <col min="7" max="7" width="11.42578125" style="199" customWidth="1"/>
    <col min="8" max="8" width="14" style="197" hidden="1" customWidth="1"/>
    <col min="9" max="13" width="11" style="197" customWidth="1"/>
    <col min="14" max="23" width="9.85546875" style="197" customWidth="1"/>
    <col min="24" max="27" width="11" style="197" customWidth="1"/>
    <col min="28" max="28" width="14.42578125" style="197" customWidth="1"/>
    <col min="29" max="29" width="4.140625" style="197" customWidth="1"/>
    <col min="30" max="30" width="13.28515625" style="197" customWidth="1"/>
    <col min="31" max="31" width="28.140625" style="197" customWidth="1"/>
    <col min="32" max="32" width="11" style="197" customWidth="1"/>
    <col min="33" max="33" width="14.42578125" style="197" customWidth="1"/>
    <col min="34" max="34" width="4.140625" style="197" customWidth="1"/>
    <col min="35" max="36" width="11" style="197" customWidth="1"/>
    <col min="37" max="37" width="14.42578125" style="197" customWidth="1"/>
    <col min="38" max="38" width="4.140625" style="197" customWidth="1"/>
    <col min="39" max="39" width="14.42578125" style="197" customWidth="1"/>
    <col min="40" max="16384" width="11" style="197"/>
  </cols>
  <sheetData>
    <row r="1" spans="1:8" ht="24.75" customHeight="1">
      <c r="A1" s="196" t="s">
        <v>227</v>
      </c>
      <c r="F1" s="198" t="s">
        <v>228</v>
      </c>
    </row>
    <row r="2" spans="1:8" ht="18.95" customHeight="1">
      <c r="F2" s="200"/>
    </row>
    <row r="3" spans="1:8" ht="20.25">
      <c r="A3" s="201" t="s">
        <v>2246</v>
      </c>
      <c r="C3" s="202"/>
      <c r="D3" s="203"/>
      <c r="E3" s="204"/>
      <c r="F3" s="245" t="s">
        <v>2245</v>
      </c>
    </row>
    <row r="4" spans="1:8" ht="18.95" customHeight="1">
      <c r="A4" s="206" t="s">
        <v>2247</v>
      </c>
      <c r="F4" s="205" t="s">
        <v>260</v>
      </c>
    </row>
    <row r="5" spans="1:8" ht="18.95" customHeight="1">
      <c r="A5" s="207"/>
      <c r="B5" s="207"/>
      <c r="C5" s="207"/>
      <c r="D5" s="207"/>
      <c r="E5" s="207"/>
      <c r="F5" s="200"/>
    </row>
    <row r="6" spans="1:8" ht="16.5" customHeight="1">
      <c r="A6" s="1750" t="s">
        <v>2357</v>
      </c>
      <c r="B6" s="2482" t="s">
        <v>1693</v>
      </c>
      <c r="C6" s="2482"/>
      <c r="D6" s="2483" t="s">
        <v>1690</v>
      </c>
      <c r="E6" s="2483"/>
      <c r="F6" s="1659" t="s">
        <v>2356</v>
      </c>
    </row>
    <row r="7" spans="1:8" ht="12.95" customHeight="1">
      <c r="A7" s="208"/>
      <c r="B7" s="2482" t="s">
        <v>1692</v>
      </c>
      <c r="C7" s="2482"/>
      <c r="D7" s="2484" t="s">
        <v>1691</v>
      </c>
      <c r="E7" s="2484"/>
      <c r="F7" s="208"/>
      <c r="H7" s="209"/>
    </row>
    <row r="8" spans="1:8" ht="15.75">
      <c r="A8" s="118"/>
      <c r="B8" s="210" t="s">
        <v>263</v>
      </c>
      <c r="C8" s="211" t="s">
        <v>264</v>
      </c>
      <c r="D8" s="210" t="s">
        <v>265</v>
      </c>
      <c r="E8" s="211" t="s">
        <v>264</v>
      </c>
      <c r="F8" s="212"/>
      <c r="G8" s="213"/>
      <c r="H8" s="209"/>
    </row>
    <row r="9" spans="1:8" ht="12.95" customHeight="1">
      <c r="A9" s="214"/>
      <c r="B9" s="215" t="s">
        <v>266</v>
      </c>
      <c r="C9" s="216" t="s">
        <v>267</v>
      </c>
      <c r="D9" s="215" t="s">
        <v>266</v>
      </c>
      <c r="E9" s="216" t="s">
        <v>267</v>
      </c>
      <c r="F9" s="217"/>
      <c r="G9" s="218"/>
      <c r="H9" s="1337"/>
    </row>
    <row r="10" spans="1:8" ht="8.1" customHeight="1">
      <c r="B10" s="220"/>
      <c r="C10" s="221"/>
      <c r="D10" s="220"/>
      <c r="E10" s="221"/>
      <c r="G10" s="213"/>
      <c r="H10" s="213"/>
    </row>
    <row r="11" spans="1:8" s="223" customFormat="1" ht="17.100000000000001" customHeight="1">
      <c r="A11" s="51" t="s">
        <v>35</v>
      </c>
      <c r="B11" s="222">
        <f>SUM(B12:B19)</f>
        <v>944</v>
      </c>
      <c r="C11" s="222">
        <f>SUM(C12:C19)</f>
        <v>584</v>
      </c>
      <c r="D11" s="222">
        <f>SUM(D12:D19)</f>
        <v>1576</v>
      </c>
      <c r="E11" s="222">
        <f>SUM(E12:E19)</f>
        <v>1556</v>
      </c>
      <c r="F11" s="53" t="s">
        <v>36</v>
      </c>
      <c r="G11" s="213"/>
      <c r="H11" s="213"/>
    </row>
    <row r="12" spans="1:8" ht="17.100000000000001" customHeight="1">
      <c r="A12" s="54" t="s">
        <v>37</v>
      </c>
      <c r="B12" s="55">
        <v>151</v>
      </c>
      <c r="C12" s="55">
        <v>109</v>
      </c>
      <c r="D12" s="55">
        <v>327</v>
      </c>
      <c r="E12" s="55">
        <v>322</v>
      </c>
      <c r="F12" s="56" t="s">
        <v>38</v>
      </c>
      <c r="G12" s="224"/>
      <c r="H12" s="224"/>
    </row>
    <row r="13" spans="1:8" ht="17.100000000000001" customHeight="1">
      <c r="A13" s="54" t="s">
        <v>39</v>
      </c>
      <c r="B13" s="55">
        <v>157</v>
      </c>
      <c r="C13" s="55">
        <v>145</v>
      </c>
      <c r="D13" s="55">
        <v>431</v>
      </c>
      <c r="E13" s="55">
        <v>429</v>
      </c>
      <c r="F13" s="56" t="s">
        <v>40</v>
      </c>
      <c r="G13" s="224"/>
      <c r="H13" s="224"/>
    </row>
    <row r="14" spans="1:8" ht="17.100000000000001" customHeight="1">
      <c r="A14" s="57" t="s">
        <v>41</v>
      </c>
      <c r="B14" s="55">
        <v>41</v>
      </c>
      <c r="C14" s="55">
        <v>41</v>
      </c>
      <c r="D14" s="55">
        <v>89</v>
      </c>
      <c r="E14" s="55">
        <v>89</v>
      </c>
      <c r="F14" s="56" t="s">
        <v>42</v>
      </c>
      <c r="G14" s="225"/>
      <c r="H14" s="225"/>
    </row>
    <row r="15" spans="1:8" ht="17.100000000000001" customHeight="1">
      <c r="A15" s="58" t="s">
        <v>43</v>
      </c>
      <c r="B15" s="55">
        <v>148</v>
      </c>
      <c r="C15" s="55">
        <v>91</v>
      </c>
      <c r="D15" s="55">
        <v>230</v>
      </c>
      <c r="E15" s="55">
        <v>230</v>
      </c>
      <c r="F15" s="56" t="s">
        <v>44</v>
      </c>
      <c r="G15" s="224"/>
      <c r="H15" s="224"/>
    </row>
    <row r="16" spans="1:8" ht="17.100000000000001" customHeight="1">
      <c r="A16" s="58" t="s">
        <v>45</v>
      </c>
      <c r="B16" s="55">
        <v>90</v>
      </c>
      <c r="C16" s="55">
        <v>78</v>
      </c>
      <c r="D16" s="55">
        <v>197</v>
      </c>
      <c r="E16" s="55">
        <v>197</v>
      </c>
      <c r="F16" s="56" t="s">
        <v>46</v>
      </c>
      <c r="G16" s="224"/>
      <c r="H16" s="224"/>
    </row>
    <row r="17" spans="1:8" ht="17.100000000000001" customHeight="1">
      <c r="A17" s="58" t="s">
        <v>47</v>
      </c>
      <c r="B17" s="55">
        <v>175</v>
      </c>
      <c r="C17" s="55">
        <v>29</v>
      </c>
      <c r="D17" s="55">
        <v>63</v>
      </c>
      <c r="E17" s="55">
        <v>60</v>
      </c>
      <c r="F17" s="56" t="s">
        <v>48</v>
      </c>
      <c r="G17" s="224"/>
      <c r="H17" s="224"/>
    </row>
    <row r="18" spans="1:8" ht="17.100000000000001" customHeight="1">
      <c r="A18" s="58" t="s">
        <v>49</v>
      </c>
      <c r="B18" s="55">
        <v>138</v>
      </c>
      <c r="C18" s="55">
        <v>83</v>
      </c>
      <c r="D18" s="55">
        <v>222</v>
      </c>
      <c r="E18" s="55">
        <v>216</v>
      </c>
      <c r="F18" s="56" t="s">
        <v>50</v>
      </c>
      <c r="G18" s="225"/>
      <c r="H18" s="225"/>
    </row>
    <row r="19" spans="1:8" ht="17.100000000000001" customHeight="1">
      <c r="A19" s="58" t="s">
        <v>51</v>
      </c>
      <c r="B19" s="55">
        <v>44</v>
      </c>
      <c r="C19" s="55">
        <v>8</v>
      </c>
      <c r="D19" s="55">
        <v>17</v>
      </c>
      <c r="E19" s="55">
        <v>13</v>
      </c>
      <c r="F19" s="56" t="s">
        <v>52</v>
      </c>
      <c r="G19" s="224"/>
      <c r="H19" s="224"/>
    </row>
    <row r="20" spans="1:8" ht="17.100000000000001" customHeight="1">
      <c r="A20" s="59" t="s">
        <v>53</v>
      </c>
      <c r="B20" s="222">
        <f>SUM(B21:B28)</f>
        <v>687</v>
      </c>
      <c r="C20" s="222">
        <f>SUM(C21:C28)</f>
        <v>350</v>
      </c>
      <c r="D20" s="222">
        <f>SUM(D21:D28)</f>
        <v>1039</v>
      </c>
      <c r="E20" s="222">
        <f>SUM(E21:E28)</f>
        <v>1023</v>
      </c>
      <c r="F20" s="60" t="s">
        <v>54</v>
      </c>
      <c r="G20" s="224"/>
      <c r="H20" s="224"/>
    </row>
    <row r="21" spans="1:8" ht="17.100000000000001" customHeight="1">
      <c r="A21" s="54" t="s">
        <v>55</v>
      </c>
      <c r="B21" s="55">
        <v>83</v>
      </c>
      <c r="C21" s="55">
        <v>42</v>
      </c>
      <c r="D21" s="55">
        <v>87</v>
      </c>
      <c r="E21" s="55">
        <v>87</v>
      </c>
      <c r="F21" s="61" t="s">
        <v>56</v>
      </c>
      <c r="G21" s="224"/>
      <c r="H21" s="224"/>
    </row>
    <row r="22" spans="1:8" ht="17.100000000000001" customHeight="1">
      <c r="A22" s="54" t="s">
        <v>57</v>
      </c>
      <c r="B22" s="55">
        <v>80</v>
      </c>
      <c r="C22" s="55">
        <v>65</v>
      </c>
      <c r="D22" s="55">
        <v>172</v>
      </c>
      <c r="E22" s="55">
        <v>169</v>
      </c>
      <c r="F22" s="61" t="s">
        <v>58</v>
      </c>
      <c r="G22" s="224"/>
      <c r="H22" s="224"/>
    </row>
    <row r="23" spans="1:8" ht="17.100000000000001" customHeight="1">
      <c r="A23" s="54" t="s">
        <v>59</v>
      </c>
      <c r="B23" s="55">
        <v>59</v>
      </c>
      <c r="C23" s="55">
        <v>42</v>
      </c>
      <c r="D23" s="55">
        <v>172</v>
      </c>
      <c r="E23" s="55">
        <v>170</v>
      </c>
      <c r="F23" s="61" t="s">
        <v>60</v>
      </c>
      <c r="G23" s="224"/>
      <c r="H23" s="224"/>
    </row>
    <row r="24" spans="1:8" ht="17.100000000000001" customHeight="1">
      <c r="A24" s="54" t="s">
        <v>61</v>
      </c>
      <c r="B24" s="55">
        <v>72</v>
      </c>
      <c r="C24" s="55">
        <v>53</v>
      </c>
      <c r="D24" s="55">
        <v>154</v>
      </c>
      <c r="E24" s="55">
        <v>154</v>
      </c>
      <c r="F24" s="56" t="s">
        <v>62</v>
      </c>
      <c r="G24" s="225"/>
      <c r="H24" s="225"/>
    </row>
    <row r="25" spans="1:8" ht="17.100000000000001" customHeight="1">
      <c r="A25" s="54" t="s">
        <v>63</v>
      </c>
      <c r="B25" s="55">
        <v>46</v>
      </c>
      <c r="C25" s="55">
        <v>26</v>
      </c>
      <c r="D25" s="55">
        <v>64</v>
      </c>
      <c r="E25" s="55">
        <v>64</v>
      </c>
      <c r="F25" s="61" t="s">
        <v>64</v>
      </c>
      <c r="G25" s="224"/>
      <c r="H25" s="224"/>
    </row>
    <row r="26" spans="1:8" ht="17.100000000000001" customHeight="1">
      <c r="A26" s="54" t="s">
        <v>65</v>
      </c>
      <c r="B26" s="55">
        <v>150</v>
      </c>
      <c r="C26" s="55">
        <v>59</v>
      </c>
      <c r="D26" s="55">
        <v>144</v>
      </c>
      <c r="E26" s="55">
        <v>135</v>
      </c>
      <c r="F26" s="61" t="s">
        <v>66</v>
      </c>
      <c r="G26" s="224"/>
      <c r="H26" s="224"/>
    </row>
    <row r="27" spans="1:8" s="223" customFormat="1" ht="17.100000000000001" customHeight="1">
      <c r="A27" s="54" t="s">
        <v>67</v>
      </c>
      <c r="B27" s="55">
        <v>124</v>
      </c>
      <c r="C27" s="55">
        <v>23</v>
      </c>
      <c r="D27" s="55">
        <v>50</v>
      </c>
      <c r="E27" s="55">
        <v>50</v>
      </c>
      <c r="F27" s="61" t="s">
        <v>68</v>
      </c>
      <c r="G27" s="224"/>
      <c r="H27" s="224"/>
    </row>
    <row r="28" spans="1:8" ht="17.100000000000001" customHeight="1">
      <c r="A28" s="54" t="s">
        <v>69</v>
      </c>
      <c r="B28" s="55">
        <v>73</v>
      </c>
      <c r="C28" s="55">
        <v>40</v>
      </c>
      <c r="D28" s="55">
        <v>196</v>
      </c>
      <c r="E28" s="55">
        <v>194</v>
      </c>
      <c r="F28" s="61" t="s">
        <v>70</v>
      </c>
      <c r="G28" s="224"/>
      <c r="H28" s="224"/>
    </row>
    <row r="29" spans="1:8" ht="17.100000000000001" customHeight="1">
      <c r="A29" s="51" t="s">
        <v>71</v>
      </c>
      <c r="B29" s="222">
        <f>SUM(B30:B38)</f>
        <v>1023</v>
      </c>
      <c r="C29" s="222">
        <f>SUM(C30:C38)</f>
        <v>619</v>
      </c>
      <c r="D29" s="222">
        <f>SUM(D30:D38)</f>
        <v>1590</v>
      </c>
      <c r="E29" s="222">
        <f>SUM(E30:E38)</f>
        <v>1575</v>
      </c>
      <c r="F29" s="53" t="s">
        <v>72</v>
      </c>
      <c r="G29" s="224"/>
      <c r="H29" s="224"/>
    </row>
    <row r="30" spans="1:8" ht="17.100000000000001" customHeight="1">
      <c r="A30" s="62" t="s">
        <v>73</v>
      </c>
      <c r="B30" s="55">
        <v>171</v>
      </c>
      <c r="C30" s="55">
        <v>63</v>
      </c>
      <c r="D30" s="55">
        <v>115</v>
      </c>
      <c r="E30" s="55">
        <v>115</v>
      </c>
      <c r="F30" s="56" t="s">
        <v>74</v>
      </c>
      <c r="G30" s="224"/>
      <c r="H30" s="224"/>
    </row>
    <row r="31" spans="1:8" ht="17.100000000000001" customHeight="1">
      <c r="A31" s="63" t="s">
        <v>75</v>
      </c>
      <c r="B31" s="55">
        <v>84</v>
      </c>
      <c r="C31" s="55">
        <v>63</v>
      </c>
      <c r="D31" s="55">
        <v>160</v>
      </c>
      <c r="E31" s="55">
        <v>159</v>
      </c>
      <c r="F31" s="56" t="s">
        <v>76</v>
      </c>
      <c r="G31" s="224"/>
      <c r="H31" s="224"/>
    </row>
    <row r="32" spans="1:8" ht="17.100000000000001" customHeight="1">
      <c r="A32" s="62" t="s">
        <v>77</v>
      </c>
      <c r="B32" s="55">
        <v>75</v>
      </c>
      <c r="C32" s="55">
        <v>52</v>
      </c>
      <c r="D32" s="55">
        <v>116</v>
      </c>
      <c r="E32" s="55">
        <v>110</v>
      </c>
      <c r="F32" s="56" t="s">
        <v>78</v>
      </c>
      <c r="G32" s="224"/>
      <c r="H32" s="224"/>
    </row>
    <row r="33" spans="1:8" ht="17.100000000000001" customHeight="1">
      <c r="A33" s="54" t="s">
        <v>79</v>
      </c>
      <c r="B33" s="55">
        <v>155</v>
      </c>
      <c r="C33" s="55">
        <v>9</v>
      </c>
      <c r="D33" s="55">
        <v>19</v>
      </c>
      <c r="E33" s="55">
        <v>17</v>
      </c>
      <c r="F33" s="56" t="s">
        <v>80</v>
      </c>
      <c r="G33" s="224"/>
      <c r="H33" s="224"/>
    </row>
    <row r="34" spans="1:8" ht="17.100000000000001" customHeight="1">
      <c r="A34" s="63" t="s">
        <v>81</v>
      </c>
      <c r="B34" s="55">
        <v>53</v>
      </c>
      <c r="C34" s="55">
        <v>38</v>
      </c>
      <c r="D34" s="55">
        <v>91</v>
      </c>
      <c r="E34" s="55">
        <v>91</v>
      </c>
      <c r="F34" s="56" t="s">
        <v>1535</v>
      </c>
      <c r="G34" s="225"/>
      <c r="H34" s="225"/>
    </row>
    <row r="35" spans="1:8" ht="17.100000000000001" customHeight="1">
      <c r="A35" s="54" t="s">
        <v>82</v>
      </c>
      <c r="B35" s="55">
        <v>80</v>
      </c>
      <c r="C35" s="55">
        <v>50</v>
      </c>
      <c r="D35" s="55">
        <v>123</v>
      </c>
      <c r="E35" s="55">
        <v>122</v>
      </c>
      <c r="F35" s="56" t="s">
        <v>83</v>
      </c>
      <c r="G35" s="224"/>
      <c r="H35" s="224"/>
    </row>
    <row r="36" spans="1:8" ht="17.100000000000001" customHeight="1">
      <c r="A36" s="54" t="s">
        <v>84</v>
      </c>
      <c r="B36" s="55">
        <v>182</v>
      </c>
      <c r="C36" s="55">
        <v>165</v>
      </c>
      <c r="D36" s="55">
        <v>497</v>
      </c>
      <c r="E36" s="55">
        <v>492</v>
      </c>
      <c r="F36" s="56" t="s">
        <v>85</v>
      </c>
      <c r="G36" s="224"/>
      <c r="H36" s="224"/>
    </row>
    <row r="37" spans="1:8" ht="17.100000000000001" customHeight="1">
      <c r="A37" s="54" t="s">
        <v>86</v>
      </c>
      <c r="B37" s="55">
        <v>156</v>
      </c>
      <c r="C37" s="55">
        <v>114</v>
      </c>
      <c r="D37" s="55">
        <v>345</v>
      </c>
      <c r="E37" s="55">
        <v>345</v>
      </c>
      <c r="F37" s="56" t="s">
        <v>87</v>
      </c>
      <c r="G37" s="224"/>
      <c r="H37" s="224"/>
    </row>
    <row r="38" spans="1:8" ht="17.100000000000001" customHeight="1">
      <c r="A38" s="54" t="s">
        <v>88</v>
      </c>
      <c r="B38" s="55">
        <v>67</v>
      </c>
      <c r="C38" s="55">
        <v>65</v>
      </c>
      <c r="D38" s="55">
        <v>124</v>
      </c>
      <c r="E38" s="55">
        <v>124</v>
      </c>
      <c r="F38" s="56" t="s">
        <v>89</v>
      </c>
      <c r="G38" s="225"/>
      <c r="H38" s="225"/>
    </row>
    <row r="39" spans="1:8" s="223" customFormat="1" ht="17.100000000000001" customHeight="1">
      <c r="A39" s="64" t="s">
        <v>90</v>
      </c>
      <c r="B39" s="222">
        <f>SUM(B40:B46)</f>
        <v>849</v>
      </c>
      <c r="C39" s="222">
        <f>SUM(C40:C46)</f>
        <v>426</v>
      </c>
      <c r="D39" s="222">
        <f>SUM(D40:D46)</f>
        <v>841</v>
      </c>
      <c r="E39" s="222">
        <f>SUM(E40:E46)</f>
        <v>834</v>
      </c>
      <c r="F39" s="53" t="s">
        <v>91</v>
      </c>
      <c r="G39" s="224"/>
      <c r="H39" s="224"/>
    </row>
    <row r="40" spans="1:8" s="223" customFormat="1" ht="17.100000000000001" customHeight="1">
      <c r="A40" s="62" t="s">
        <v>92</v>
      </c>
      <c r="B40" s="55">
        <v>191</v>
      </c>
      <c r="C40" s="55">
        <v>120</v>
      </c>
      <c r="D40" s="55">
        <v>208</v>
      </c>
      <c r="E40" s="55">
        <v>207</v>
      </c>
      <c r="F40" s="61" t="s">
        <v>93</v>
      </c>
      <c r="G40" s="224"/>
      <c r="H40" s="224"/>
    </row>
    <row r="41" spans="1:8" ht="17.100000000000001" customHeight="1">
      <c r="A41" s="62" t="s">
        <v>94</v>
      </c>
      <c r="B41" s="55">
        <v>153</v>
      </c>
      <c r="C41" s="55">
        <v>109</v>
      </c>
      <c r="D41" s="55">
        <v>267</v>
      </c>
      <c r="E41" s="55">
        <v>267</v>
      </c>
      <c r="F41" s="56" t="s">
        <v>95</v>
      </c>
      <c r="G41" s="224"/>
      <c r="H41" s="224"/>
    </row>
    <row r="42" spans="1:8" ht="17.100000000000001" customHeight="1">
      <c r="A42" s="62" t="s">
        <v>96</v>
      </c>
      <c r="B42" s="55">
        <v>66</v>
      </c>
      <c r="C42" s="55">
        <v>0</v>
      </c>
      <c r="D42" s="55">
        <v>0</v>
      </c>
      <c r="E42" s="55">
        <v>0</v>
      </c>
      <c r="F42" s="56" t="s">
        <v>97</v>
      </c>
      <c r="G42" s="224"/>
      <c r="H42" s="224"/>
    </row>
    <row r="43" spans="1:8" ht="17.100000000000001" customHeight="1">
      <c r="A43" s="62" t="s">
        <v>98</v>
      </c>
      <c r="B43" s="55">
        <v>139</v>
      </c>
      <c r="C43" s="55">
        <v>24</v>
      </c>
      <c r="D43" s="55">
        <v>25</v>
      </c>
      <c r="E43" s="55">
        <v>24</v>
      </c>
      <c r="F43" s="56" t="s">
        <v>99</v>
      </c>
      <c r="G43" s="225"/>
      <c r="H43" s="225"/>
    </row>
    <row r="44" spans="1:8" ht="17.100000000000001" customHeight="1">
      <c r="A44" s="62" t="s">
        <v>100</v>
      </c>
      <c r="B44" s="55">
        <v>123</v>
      </c>
      <c r="C44" s="55">
        <v>94</v>
      </c>
      <c r="D44" s="55">
        <v>235</v>
      </c>
      <c r="E44" s="55">
        <v>234</v>
      </c>
      <c r="F44" s="61" t="s">
        <v>101</v>
      </c>
      <c r="G44" s="224"/>
      <c r="H44" s="224"/>
    </row>
    <row r="45" spans="1:8" ht="17.100000000000001" customHeight="1">
      <c r="A45" s="62" t="s">
        <v>102</v>
      </c>
      <c r="B45" s="55">
        <v>69</v>
      </c>
      <c r="C45" s="55">
        <v>45</v>
      </c>
      <c r="D45" s="55">
        <v>80</v>
      </c>
      <c r="E45" s="55">
        <v>80</v>
      </c>
      <c r="F45" s="61" t="s">
        <v>103</v>
      </c>
      <c r="G45" s="224"/>
      <c r="H45" s="224"/>
    </row>
    <row r="46" spans="1:8" ht="17.100000000000001" customHeight="1">
      <c r="A46" s="62" t="s">
        <v>104</v>
      </c>
      <c r="B46" s="55">
        <v>108</v>
      </c>
      <c r="C46" s="55">
        <v>34</v>
      </c>
      <c r="D46" s="55">
        <v>26</v>
      </c>
      <c r="E46" s="55">
        <v>22</v>
      </c>
      <c r="F46" s="56" t="s">
        <v>105</v>
      </c>
      <c r="G46" s="224"/>
      <c r="H46" s="224"/>
    </row>
    <row r="47" spans="1:8" ht="17.100000000000001" customHeight="1">
      <c r="A47" s="65" t="s">
        <v>106</v>
      </c>
      <c r="B47" s="222">
        <f>SUM(B48:B52)</f>
        <v>639</v>
      </c>
      <c r="C47" s="222">
        <f>SUM(C48:C52)</f>
        <v>448</v>
      </c>
      <c r="D47" s="222">
        <f>SUM(D48:D52)</f>
        <v>1233</v>
      </c>
      <c r="E47" s="222">
        <f>SUM(E48:E52)</f>
        <v>1227</v>
      </c>
      <c r="F47" s="53" t="s">
        <v>107</v>
      </c>
      <c r="G47" s="224"/>
      <c r="H47" s="224"/>
    </row>
    <row r="48" spans="1:8" ht="17.100000000000001" customHeight="1">
      <c r="A48" s="66" t="s">
        <v>108</v>
      </c>
      <c r="B48" s="55">
        <v>175</v>
      </c>
      <c r="C48" s="55">
        <v>160</v>
      </c>
      <c r="D48" s="55">
        <v>508</v>
      </c>
      <c r="E48" s="55">
        <v>508</v>
      </c>
      <c r="F48" s="56" t="s">
        <v>109</v>
      </c>
      <c r="G48" s="224"/>
      <c r="H48" s="224"/>
    </row>
    <row r="49" spans="1:8" ht="17.100000000000001" customHeight="1">
      <c r="A49" s="62" t="s">
        <v>110</v>
      </c>
      <c r="B49" s="55">
        <v>114</v>
      </c>
      <c r="C49" s="55">
        <v>64</v>
      </c>
      <c r="D49" s="55">
        <v>180</v>
      </c>
      <c r="E49" s="55">
        <v>175</v>
      </c>
      <c r="F49" s="56" t="s">
        <v>111</v>
      </c>
      <c r="G49" s="224"/>
      <c r="H49" s="224"/>
    </row>
    <row r="50" spans="1:8" ht="17.100000000000001" customHeight="1">
      <c r="A50" s="62" t="s">
        <v>112</v>
      </c>
      <c r="B50" s="55">
        <v>92</v>
      </c>
      <c r="C50" s="55">
        <v>61</v>
      </c>
      <c r="D50" s="55">
        <v>113</v>
      </c>
      <c r="E50" s="55">
        <v>112</v>
      </c>
      <c r="F50" s="56" t="s">
        <v>113</v>
      </c>
      <c r="G50" s="225"/>
      <c r="H50" s="225"/>
    </row>
    <row r="51" spans="1:8" s="223" customFormat="1" ht="17.100000000000001" customHeight="1">
      <c r="A51" s="62" t="s">
        <v>114</v>
      </c>
      <c r="B51" s="55">
        <v>129</v>
      </c>
      <c r="C51" s="55">
        <v>101</v>
      </c>
      <c r="D51" s="55">
        <v>242</v>
      </c>
      <c r="E51" s="55">
        <v>242</v>
      </c>
      <c r="F51" s="56" t="s">
        <v>115</v>
      </c>
      <c r="G51" s="224"/>
      <c r="H51" s="224"/>
    </row>
    <row r="52" spans="1:8" s="223" customFormat="1" ht="17.100000000000001" customHeight="1">
      <c r="A52" s="62" t="s">
        <v>116</v>
      </c>
      <c r="B52" s="55">
        <v>129</v>
      </c>
      <c r="C52" s="55">
        <v>62</v>
      </c>
      <c r="D52" s="55">
        <v>190</v>
      </c>
      <c r="E52" s="55">
        <v>190</v>
      </c>
      <c r="F52" s="61" t="s">
        <v>117</v>
      </c>
      <c r="G52" s="224"/>
      <c r="H52" s="224"/>
    </row>
    <row r="53" spans="1:8" ht="15" customHeight="1">
      <c r="A53" s="227"/>
      <c r="B53" s="224"/>
      <c r="C53" s="224"/>
      <c r="D53" s="224"/>
      <c r="E53" s="224"/>
      <c r="F53" s="228"/>
      <c r="G53" s="224"/>
      <c r="H53" s="224"/>
    </row>
    <row r="54" spans="1:8" s="203" customFormat="1" ht="25.15" customHeight="1">
      <c r="A54" s="238" t="s">
        <v>227</v>
      </c>
      <c r="B54" s="239"/>
      <c r="C54" s="239"/>
      <c r="D54" s="239"/>
      <c r="E54" s="239"/>
      <c r="F54" s="240" t="s">
        <v>228</v>
      </c>
      <c r="G54" s="224"/>
      <c r="H54" s="224"/>
    </row>
    <row r="55" spans="1:8" ht="15" customHeight="1">
      <c r="A55" s="239"/>
      <c r="B55" s="239"/>
      <c r="C55" s="239"/>
      <c r="D55" s="239"/>
      <c r="E55" s="239"/>
      <c r="F55" s="241"/>
      <c r="G55" s="224"/>
      <c r="H55" s="224"/>
    </row>
    <row r="56" spans="1:8" ht="20.25">
      <c r="A56" s="201" t="s">
        <v>2246</v>
      </c>
      <c r="B56" s="239"/>
      <c r="C56" s="242"/>
      <c r="D56" s="243"/>
      <c r="E56" s="244"/>
      <c r="F56" s="1751" t="s">
        <v>2245</v>
      </c>
      <c r="G56" s="224"/>
      <c r="H56" s="224"/>
    </row>
    <row r="57" spans="1:8" ht="19.5" customHeight="1">
      <c r="A57" s="206" t="s">
        <v>2247</v>
      </c>
      <c r="B57" s="239"/>
      <c r="C57" s="239"/>
      <c r="D57" s="239"/>
      <c r="E57" s="239"/>
      <c r="F57" s="246" t="s">
        <v>269</v>
      </c>
      <c r="G57" s="225"/>
      <c r="H57" s="225"/>
    </row>
    <row r="58" spans="1:8" ht="11.25" customHeight="1">
      <c r="A58" s="247"/>
      <c r="B58" s="247"/>
      <c r="C58" s="239"/>
      <c r="D58" s="239"/>
      <c r="E58" s="239"/>
      <c r="F58" s="241"/>
      <c r="G58" s="231"/>
      <c r="H58" s="232"/>
    </row>
    <row r="59" spans="1:8" ht="12.75" customHeight="1">
      <c r="A59" s="1750" t="s">
        <v>2357</v>
      </c>
      <c r="B59" s="2480" t="s">
        <v>1697</v>
      </c>
      <c r="C59" s="2480"/>
      <c r="D59" s="2485" t="s">
        <v>1695</v>
      </c>
      <c r="E59" s="2485"/>
      <c r="F59" s="1659" t="s">
        <v>2356</v>
      </c>
      <c r="G59" s="231"/>
      <c r="H59" s="232"/>
    </row>
    <row r="60" spans="1:8" ht="12.75" customHeight="1">
      <c r="A60" s="248"/>
      <c r="B60" s="2480" t="s">
        <v>1696</v>
      </c>
      <c r="C60" s="2480"/>
      <c r="D60" s="2481" t="s">
        <v>1694</v>
      </c>
      <c r="E60" s="2481"/>
      <c r="F60" s="248"/>
      <c r="G60" s="231"/>
      <c r="H60" s="232"/>
    </row>
    <row r="61" spans="1:8" ht="12.75" customHeight="1">
      <c r="A61" s="248"/>
      <c r="B61" s="249" t="s">
        <v>263</v>
      </c>
      <c r="C61" s="250" t="s">
        <v>264</v>
      </c>
      <c r="D61" s="251" t="s">
        <v>263</v>
      </c>
      <c r="E61" s="250" t="s">
        <v>264</v>
      </c>
      <c r="F61" s="248"/>
      <c r="G61" s="231"/>
      <c r="H61" s="232"/>
    </row>
    <row r="62" spans="1:8" s="223" customFormat="1" ht="12.75" customHeight="1">
      <c r="A62" s="252"/>
      <c r="B62" s="253" t="s">
        <v>266</v>
      </c>
      <c r="C62" s="254" t="s">
        <v>267</v>
      </c>
      <c r="D62" s="255" t="s">
        <v>266</v>
      </c>
      <c r="E62" s="254" t="s">
        <v>267</v>
      </c>
      <c r="F62" s="256"/>
      <c r="G62" s="231"/>
      <c r="H62" s="232"/>
    </row>
    <row r="63" spans="1:8" ht="12.75" customHeight="1">
      <c r="A63" s="239"/>
      <c r="B63" s="257"/>
      <c r="C63" s="258"/>
      <c r="D63" s="257"/>
      <c r="E63" s="258"/>
      <c r="F63" s="259"/>
      <c r="G63" s="233"/>
      <c r="H63" s="233"/>
    </row>
    <row r="64" spans="1:8" ht="12.75" customHeight="1">
      <c r="A64" s="85" t="s">
        <v>120</v>
      </c>
      <c r="B64" s="260">
        <f>SUM(B65:B73)</f>
        <v>1187</v>
      </c>
      <c r="C64" s="260">
        <f>SUM(C65:C73)</f>
        <v>553</v>
      </c>
      <c r="D64" s="260">
        <f>SUM(D65:D73)</f>
        <v>1152</v>
      </c>
      <c r="E64" s="260">
        <f>SUM(E65:E73)</f>
        <v>1124</v>
      </c>
      <c r="F64" s="96" t="s">
        <v>121</v>
      </c>
      <c r="G64" s="233"/>
      <c r="H64" s="226"/>
    </row>
    <row r="65" spans="1:8" ht="12.75" customHeight="1">
      <c r="A65" s="261" t="s">
        <v>122</v>
      </c>
      <c r="B65" s="55">
        <v>65</v>
      </c>
      <c r="C65" s="55">
        <v>42</v>
      </c>
      <c r="D65" s="55">
        <v>87</v>
      </c>
      <c r="E65" s="55">
        <v>80</v>
      </c>
      <c r="F65" s="262" t="s">
        <v>123</v>
      </c>
      <c r="G65" s="213"/>
      <c r="H65" s="229"/>
    </row>
    <row r="66" spans="1:8" ht="12.75" customHeight="1">
      <c r="A66" s="261" t="s">
        <v>124</v>
      </c>
      <c r="B66" s="55">
        <v>85</v>
      </c>
      <c r="C66" s="55">
        <v>49</v>
      </c>
      <c r="D66" s="55">
        <v>135</v>
      </c>
      <c r="E66" s="55">
        <v>124</v>
      </c>
      <c r="F66" s="262" t="s">
        <v>125</v>
      </c>
      <c r="G66" s="213"/>
      <c r="H66" s="229"/>
    </row>
    <row r="67" spans="1:8" ht="15" customHeight="1">
      <c r="A67" s="263" t="s">
        <v>220</v>
      </c>
      <c r="B67" s="264">
        <v>352</v>
      </c>
      <c r="C67" s="55">
        <v>0</v>
      </c>
      <c r="D67" s="55">
        <v>0</v>
      </c>
      <c r="E67" s="55">
        <v>0</v>
      </c>
      <c r="F67" s="262" t="s">
        <v>127</v>
      </c>
      <c r="G67" s="213"/>
      <c r="H67" s="229"/>
    </row>
    <row r="68" spans="1:8" ht="15" customHeight="1">
      <c r="A68" s="261" t="s">
        <v>128</v>
      </c>
      <c r="B68" s="55">
        <v>160</v>
      </c>
      <c r="C68" s="55">
        <v>123</v>
      </c>
      <c r="D68" s="55">
        <v>292</v>
      </c>
      <c r="E68" s="55">
        <v>292</v>
      </c>
      <c r="F68" s="262" t="s">
        <v>129</v>
      </c>
      <c r="G68" s="213"/>
      <c r="H68" s="229"/>
    </row>
    <row r="69" spans="1:8" ht="15" customHeight="1">
      <c r="A69" s="261" t="s">
        <v>130</v>
      </c>
      <c r="B69" s="55">
        <v>63</v>
      </c>
      <c r="C69" s="55">
        <v>35</v>
      </c>
      <c r="D69" s="55">
        <v>12</v>
      </c>
      <c r="E69" s="55">
        <v>10</v>
      </c>
      <c r="F69" s="262" t="s">
        <v>131</v>
      </c>
      <c r="G69" s="213"/>
      <c r="H69" s="229"/>
    </row>
    <row r="70" spans="1:8" ht="15" customHeight="1">
      <c r="A70" s="261" t="s">
        <v>132</v>
      </c>
      <c r="B70" s="55">
        <v>79</v>
      </c>
      <c r="C70" s="55">
        <v>40</v>
      </c>
      <c r="D70" s="55">
        <v>13</v>
      </c>
      <c r="E70" s="55">
        <v>13</v>
      </c>
      <c r="F70" s="262" t="s">
        <v>133</v>
      </c>
      <c r="G70" s="213"/>
      <c r="H70" s="229"/>
    </row>
    <row r="71" spans="1:8" s="223" customFormat="1" ht="15" customHeight="1">
      <c r="A71" s="261" t="s">
        <v>134</v>
      </c>
      <c r="B71" s="55">
        <v>101</v>
      </c>
      <c r="C71" s="55">
        <v>30</v>
      </c>
      <c r="D71" s="55">
        <v>10</v>
      </c>
      <c r="E71" s="55">
        <v>5</v>
      </c>
      <c r="F71" s="262" t="s">
        <v>135</v>
      </c>
      <c r="G71" s="234"/>
      <c r="H71" s="235"/>
    </row>
    <row r="72" spans="1:8" ht="15" customHeight="1">
      <c r="A72" s="261" t="s">
        <v>136</v>
      </c>
      <c r="B72" s="55">
        <v>178</v>
      </c>
      <c r="C72" s="55">
        <v>142</v>
      </c>
      <c r="D72" s="55">
        <v>346</v>
      </c>
      <c r="E72" s="55">
        <v>343</v>
      </c>
      <c r="F72" s="262" t="s">
        <v>137</v>
      </c>
      <c r="G72" s="213"/>
      <c r="H72" s="229"/>
    </row>
    <row r="73" spans="1:8" ht="15" customHeight="1">
      <c r="A73" s="261" t="s">
        <v>138</v>
      </c>
      <c r="B73" s="55">
        <v>104</v>
      </c>
      <c r="C73" s="55">
        <v>92</v>
      </c>
      <c r="D73" s="55">
        <v>257</v>
      </c>
      <c r="E73" s="55">
        <v>257</v>
      </c>
      <c r="F73" s="262" t="s">
        <v>139</v>
      </c>
      <c r="G73" s="213"/>
      <c r="H73" s="229"/>
    </row>
    <row r="74" spans="1:8" ht="15" customHeight="1">
      <c r="A74" s="93" t="s">
        <v>140</v>
      </c>
      <c r="B74" s="260">
        <f>SUM(B75:B82)</f>
        <v>1193</v>
      </c>
      <c r="C74" s="260">
        <f>SUM(C75:C82)</f>
        <v>890</v>
      </c>
      <c r="D74" s="260">
        <f>SUM(D75:D82)</f>
        <v>2666</v>
      </c>
      <c r="E74" s="260">
        <f>SUM(E75:E82)</f>
        <v>2630</v>
      </c>
      <c r="F74" s="94" t="s">
        <v>141</v>
      </c>
      <c r="G74" s="213"/>
      <c r="H74" s="229"/>
    </row>
    <row r="75" spans="1:8" ht="15" customHeight="1">
      <c r="A75" s="261" t="s">
        <v>142</v>
      </c>
      <c r="B75" s="55">
        <v>184</v>
      </c>
      <c r="C75" s="55">
        <v>169</v>
      </c>
      <c r="D75" s="55">
        <v>540</v>
      </c>
      <c r="E75" s="55">
        <v>534</v>
      </c>
      <c r="F75" s="262" t="s">
        <v>143</v>
      </c>
      <c r="G75" s="213"/>
      <c r="H75" s="229"/>
    </row>
    <row r="76" spans="1:8" s="207" customFormat="1" ht="15" customHeight="1">
      <c r="A76" s="261" t="s">
        <v>144</v>
      </c>
      <c r="B76" s="55">
        <v>171</v>
      </c>
      <c r="C76" s="55">
        <v>158</v>
      </c>
      <c r="D76" s="55">
        <v>504</v>
      </c>
      <c r="E76" s="55">
        <v>499</v>
      </c>
      <c r="F76" s="262" t="s">
        <v>145</v>
      </c>
      <c r="G76" s="236"/>
      <c r="H76" s="229"/>
    </row>
    <row r="77" spans="1:8" s="209" customFormat="1" ht="15" customHeight="1">
      <c r="A77" s="261" t="s">
        <v>146</v>
      </c>
      <c r="B77" s="55">
        <v>130</v>
      </c>
      <c r="C77" s="55">
        <v>99</v>
      </c>
      <c r="D77" s="55">
        <v>250</v>
      </c>
      <c r="E77" s="55">
        <v>240</v>
      </c>
      <c r="F77" s="262" t="s">
        <v>147</v>
      </c>
      <c r="G77" s="237"/>
      <c r="H77" s="235"/>
    </row>
    <row r="78" spans="1:8" s="207" customFormat="1" ht="15" customHeight="1">
      <c r="A78" s="261" t="s">
        <v>148</v>
      </c>
      <c r="B78" s="55">
        <v>156</v>
      </c>
      <c r="C78" s="55">
        <v>135</v>
      </c>
      <c r="D78" s="55">
        <v>517</v>
      </c>
      <c r="E78" s="55">
        <v>510</v>
      </c>
      <c r="F78" s="262" t="s">
        <v>149</v>
      </c>
      <c r="G78" s="236"/>
      <c r="H78" s="229"/>
    </row>
    <row r="79" spans="1:8" s="207" customFormat="1" ht="15" customHeight="1">
      <c r="A79" s="261" t="s">
        <v>150</v>
      </c>
      <c r="B79" s="55">
        <v>244</v>
      </c>
      <c r="C79" s="55">
        <v>98</v>
      </c>
      <c r="D79" s="55">
        <v>180</v>
      </c>
      <c r="E79" s="55">
        <v>174</v>
      </c>
      <c r="F79" s="262" t="s">
        <v>151</v>
      </c>
      <c r="G79" s="236"/>
      <c r="H79" s="229"/>
    </row>
    <row r="80" spans="1:8" s="207" customFormat="1" ht="15" customHeight="1">
      <c r="A80" s="261" t="s">
        <v>152</v>
      </c>
      <c r="B80" s="55">
        <v>109</v>
      </c>
      <c r="C80" s="55">
        <v>90</v>
      </c>
      <c r="D80" s="55">
        <v>245</v>
      </c>
      <c r="E80" s="55">
        <v>245</v>
      </c>
      <c r="F80" s="262" t="s">
        <v>153</v>
      </c>
      <c r="G80" s="236"/>
      <c r="H80" s="229"/>
    </row>
    <row r="81" spans="1:8" s="207" customFormat="1" ht="15" customHeight="1">
      <c r="A81" s="261" t="s">
        <v>154</v>
      </c>
      <c r="B81" s="55">
        <v>139</v>
      </c>
      <c r="C81" s="55">
        <v>95</v>
      </c>
      <c r="D81" s="55">
        <v>282</v>
      </c>
      <c r="E81" s="55">
        <v>281</v>
      </c>
      <c r="F81" s="262" t="s">
        <v>1823</v>
      </c>
      <c r="G81" s="236"/>
      <c r="H81" s="229"/>
    </row>
    <row r="82" spans="1:8" s="207" customFormat="1" ht="15" customHeight="1">
      <c r="A82" s="261" t="s">
        <v>155</v>
      </c>
      <c r="B82" s="55">
        <v>60</v>
      </c>
      <c r="C82" s="55">
        <v>46</v>
      </c>
      <c r="D82" s="55">
        <v>148</v>
      </c>
      <c r="E82" s="55">
        <v>147</v>
      </c>
      <c r="F82" s="262" t="s">
        <v>156</v>
      </c>
      <c r="G82" s="236"/>
      <c r="H82" s="229"/>
    </row>
    <row r="83" spans="1:8" s="207" customFormat="1" ht="15" customHeight="1">
      <c r="A83" s="95" t="s">
        <v>157</v>
      </c>
      <c r="B83" s="260">
        <f>SUM(B84:B88)</f>
        <v>622</v>
      </c>
      <c r="C83" s="260">
        <f>SUM(C84:C88)</f>
        <v>484</v>
      </c>
      <c r="D83" s="260">
        <f>SUM(D84:D88)</f>
        <v>1189</v>
      </c>
      <c r="E83" s="260">
        <f>SUM(E84:E88)</f>
        <v>1170</v>
      </c>
      <c r="F83" s="96" t="s">
        <v>158</v>
      </c>
      <c r="G83" s="236"/>
      <c r="H83" s="229"/>
    </row>
    <row r="84" spans="1:8" s="209" customFormat="1" ht="15" customHeight="1">
      <c r="A84" s="261" t="s">
        <v>159</v>
      </c>
      <c r="B84" s="55">
        <v>161</v>
      </c>
      <c r="C84" s="55">
        <v>105</v>
      </c>
      <c r="D84" s="55">
        <v>187</v>
      </c>
      <c r="E84" s="55">
        <v>182</v>
      </c>
      <c r="F84" s="262" t="s">
        <v>160</v>
      </c>
      <c r="G84" s="237"/>
      <c r="H84" s="235"/>
    </row>
    <row r="85" spans="1:8" ht="15" customHeight="1">
      <c r="A85" s="261" t="s">
        <v>161</v>
      </c>
      <c r="B85" s="55">
        <v>123</v>
      </c>
      <c r="C85" s="55">
        <v>98</v>
      </c>
      <c r="D85" s="55">
        <v>242</v>
      </c>
      <c r="E85" s="55">
        <v>242</v>
      </c>
      <c r="F85" s="262" t="s">
        <v>162</v>
      </c>
      <c r="G85" s="213"/>
      <c r="H85" s="219"/>
    </row>
    <row r="86" spans="1:8" ht="15" customHeight="1">
      <c r="A86" s="261" t="s">
        <v>163</v>
      </c>
      <c r="B86" s="55">
        <v>114</v>
      </c>
      <c r="C86" s="55">
        <v>93</v>
      </c>
      <c r="D86" s="55">
        <v>261</v>
      </c>
      <c r="E86" s="55">
        <v>260</v>
      </c>
      <c r="F86" s="262" t="s">
        <v>164</v>
      </c>
      <c r="G86" s="213"/>
      <c r="H86" s="219"/>
    </row>
    <row r="87" spans="1:8" s="203" customFormat="1" ht="15" customHeight="1">
      <c r="A87" s="261" t="s">
        <v>165</v>
      </c>
      <c r="B87" s="55">
        <v>125</v>
      </c>
      <c r="C87" s="55">
        <v>103</v>
      </c>
      <c r="D87" s="55">
        <v>254</v>
      </c>
      <c r="E87" s="55">
        <v>243</v>
      </c>
      <c r="F87" s="262" t="s">
        <v>166</v>
      </c>
      <c r="G87" s="230"/>
      <c r="H87" s="230"/>
    </row>
    <row r="88" spans="1:8" ht="15" customHeight="1">
      <c r="A88" s="261" t="s">
        <v>167</v>
      </c>
      <c r="B88" s="55">
        <v>99</v>
      </c>
      <c r="C88" s="55">
        <v>85</v>
      </c>
      <c r="D88" s="55">
        <v>245</v>
      </c>
      <c r="E88" s="55">
        <v>243</v>
      </c>
      <c r="F88" s="262" t="s">
        <v>168</v>
      </c>
      <c r="G88" s="213"/>
      <c r="H88" s="219"/>
    </row>
    <row r="89" spans="1:8" s="203" customFormat="1" ht="15" customHeight="1">
      <c r="A89" s="93" t="s">
        <v>169</v>
      </c>
      <c r="B89" s="260">
        <f>SUM(B90:B95)</f>
        <v>916</v>
      </c>
      <c r="C89" s="260">
        <f>SUM(C90:C95)</f>
        <v>684</v>
      </c>
      <c r="D89" s="260">
        <f>SUM(D90:D95)</f>
        <v>1412</v>
      </c>
      <c r="E89" s="260">
        <f>SUM(E90:E95)</f>
        <v>1373</v>
      </c>
      <c r="F89" s="94" t="s">
        <v>170</v>
      </c>
      <c r="G89" s="230"/>
      <c r="H89" s="230"/>
    </row>
    <row r="90" spans="1:8" ht="15" customHeight="1">
      <c r="A90" s="261" t="s">
        <v>171</v>
      </c>
      <c r="B90" s="55">
        <v>136</v>
      </c>
      <c r="C90" s="55">
        <v>73</v>
      </c>
      <c r="D90" s="55">
        <v>151</v>
      </c>
      <c r="E90" s="55">
        <v>149</v>
      </c>
      <c r="F90" s="262" t="s">
        <v>172</v>
      </c>
      <c r="G90" s="213"/>
      <c r="H90" s="219"/>
    </row>
    <row r="91" spans="1:8" ht="15" customHeight="1">
      <c r="A91" s="261" t="s">
        <v>173</v>
      </c>
      <c r="B91" s="55">
        <v>146</v>
      </c>
      <c r="C91" s="55">
        <v>136</v>
      </c>
      <c r="D91" s="55">
        <v>196</v>
      </c>
      <c r="E91" s="55">
        <v>196</v>
      </c>
      <c r="F91" s="262" t="s">
        <v>1825</v>
      </c>
      <c r="G91" s="213"/>
      <c r="H91" s="219"/>
    </row>
    <row r="92" spans="1:8" ht="15" customHeight="1">
      <c r="A92" s="261" t="s">
        <v>175</v>
      </c>
      <c r="B92" s="55">
        <v>94</v>
      </c>
      <c r="C92" s="55">
        <v>15</v>
      </c>
      <c r="D92" s="55">
        <v>13</v>
      </c>
      <c r="E92" s="55">
        <v>13</v>
      </c>
      <c r="F92" s="262" t="s">
        <v>1830</v>
      </c>
      <c r="G92" s="213"/>
      <c r="H92" s="219"/>
    </row>
    <row r="93" spans="1:8" s="223" customFormat="1" ht="20.25" customHeight="1">
      <c r="A93" s="261" t="s">
        <v>177</v>
      </c>
      <c r="B93" s="55">
        <v>334</v>
      </c>
      <c r="C93" s="55">
        <v>289</v>
      </c>
      <c r="D93" s="55">
        <v>763</v>
      </c>
      <c r="E93" s="55">
        <v>739</v>
      </c>
      <c r="F93" s="262" t="s">
        <v>178</v>
      </c>
      <c r="G93" s="234"/>
      <c r="H93" s="234"/>
    </row>
    <row r="94" spans="1:8" ht="15" customHeight="1">
      <c r="A94" s="261" t="s">
        <v>179</v>
      </c>
      <c r="B94" s="55">
        <v>76</v>
      </c>
      <c r="C94" s="55">
        <v>59</v>
      </c>
      <c r="D94" s="55">
        <v>118</v>
      </c>
      <c r="E94" s="55">
        <v>106</v>
      </c>
      <c r="F94" s="262" t="s">
        <v>180</v>
      </c>
      <c r="G94" s="213"/>
      <c r="H94" s="219"/>
    </row>
    <row r="95" spans="1:8" ht="15" customHeight="1">
      <c r="A95" s="261" t="s">
        <v>181</v>
      </c>
      <c r="B95" s="55">
        <v>130</v>
      </c>
      <c r="C95" s="55">
        <v>112</v>
      </c>
      <c r="D95" s="55">
        <v>171</v>
      </c>
      <c r="E95" s="55">
        <v>170</v>
      </c>
      <c r="F95" s="262" t="s">
        <v>182</v>
      </c>
      <c r="G95" s="213"/>
      <c r="H95" s="219"/>
    </row>
    <row r="96" spans="1:8" ht="15" customHeight="1">
      <c r="A96" s="98" t="s">
        <v>183</v>
      </c>
      <c r="B96" s="260">
        <f>SUM(B97:B100)</f>
        <v>187</v>
      </c>
      <c r="C96" s="260">
        <f>SUM(C97:C100)</f>
        <v>113</v>
      </c>
      <c r="D96" s="260">
        <f>SUM(D97:D100)</f>
        <v>303</v>
      </c>
      <c r="E96" s="260">
        <f>SUM(E97:E100)</f>
        <v>301</v>
      </c>
      <c r="F96" s="94" t="s">
        <v>184</v>
      </c>
      <c r="G96" s="213"/>
      <c r="H96" s="219"/>
    </row>
    <row r="97" spans="1:8" ht="15" customHeight="1">
      <c r="A97" s="261" t="s">
        <v>185</v>
      </c>
      <c r="B97" s="55">
        <v>15</v>
      </c>
      <c r="C97" s="55">
        <v>4</v>
      </c>
      <c r="D97" s="55">
        <v>8</v>
      </c>
      <c r="E97" s="55">
        <v>8</v>
      </c>
      <c r="F97" s="262" t="s">
        <v>186</v>
      </c>
      <c r="G97" s="213"/>
      <c r="H97" s="219"/>
    </row>
    <row r="98" spans="1:8" ht="15" customHeight="1">
      <c r="A98" s="261" t="s">
        <v>187</v>
      </c>
      <c r="B98" s="55">
        <v>73</v>
      </c>
      <c r="C98" s="55">
        <v>44</v>
      </c>
      <c r="D98" s="55">
        <v>70</v>
      </c>
      <c r="E98" s="55">
        <v>70</v>
      </c>
      <c r="F98" s="262" t="s">
        <v>188</v>
      </c>
      <c r="G98" s="213"/>
      <c r="H98" s="219"/>
    </row>
    <row r="99" spans="1:8" ht="15" customHeight="1">
      <c r="A99" s="261" t="s">
        <v>189</v>
      </c>
      <c r="B99" s="55">
        <v>75</v>
      </c>
      <c r="C99" s="55">
        <v>63</v>
      </c>
      <c r="D99" s="55">
        <v>222</v>
      </c>
      <c r="E99" s="55">
        <v>220</v>
      </c>
      <c r="F99" s="262" t="s">
        <v>190</v>
      </c>
      <c r="G99" s="213"/>
      <c r="H99" s="219"/>
    </row>
    <row r="100" spans="1:8" ht="15" customHeight="1">
      <c r="A100" s="261" t="s">
        <v>191</v>
      </c>
      <c r="B100" s="55">
        <v>24</v>
      </c>
      <c r="C100" s="55">
        <v>2</v>
      </c>
      <c r="D100" s="55">
        <v>3</v>
      </c>
      <c r="E100" s="55">
        <v>3</v>
      </c>
      <c r="F100" s="262" t="s">
        <v>192</v>
      </c>
      <c r="G100" s="213"/>
      <c r="H100" s="219"/>
    </row>
    <row r="101" spans="1:8" ht="15" customHeight="1">
      <c r="A101" s="85" t="s">
        <v>193</v>
      </c>
      <c r="B101" s="260">
        <f>SUM(B102:B105)</f>
        <v>88</v>
      </c>
      <c r="C101" s="260">
        <f>SUM(C102:C105)</f>
        <v>8</v>
      </c>
      <c r="D101" s="260">
        <f>SUM(D102:D105)</f>
        <v>7</v>
      </c>
      <c r="E101" s="260">
        <f>SUM(E102:E105)</f>
        <v>7</v>
      </c>
      <c r="F101" s="94" t="s">
        <v>194</v>
      </c>
      <c r="G101" s="213"/>
      <c r="H101" s="219"/>
    </row>
    <row r="102" spans="1:8" ht="15" customHeight="1">
      <c r="A102" s="261" t="s">
        <v>195</v>
      </c>
      <c r="B102" s="55">
        <v>16</v>
      </c>
      <c r="C102" s="55">
        <v>0</v>
      </c>
      <c r="D102" s="55">
        <v>0</v>
      </c>
      <c r="E102" s="55">
        <v>0</v>
      </c>
      <c r="F102" s="262" t="s">
        <v>196</v>
      </c>
      <c r="G102" s="213"/>
      <c r="H102" s="219"/>
    </row>
    <row r="103" spans="1:8" ht="15" customHeight="1">
      <c r="A103" s="261" t="s">
        <v>197</v>
      </c>
      <c r="B103" s="55">
        <v>15</v>
      </c>
      <c r="C103" s="55">
        <v>0</v>
      </c>
      <c r="D103" s="55">
        <v>4</v>
      </c>
      <c r="E103" s="55">
        <v>4</v>
      </c>
      <c r="F103" s="262" t="s">
        <v>198</v>
      </c>
      <c r="G103" s="213"/>
      <c r="H103" s="219"/>
    </row>
    <row r="104" spans="1:8" ht="15" customHeight="1">
      <c r="A104" s="261" t="s">
        <v>2361</v>
      </c>
      <c r="B104" s="55">
        <v>49</v>
      </c>
      <c r="C104" s="55">
        <v>4</v>
      </c>
      <c r="D104" s="55">
        <v>2</v>
      </c>
      <c r="E104" s="55">
        <v>2</v>
      </c>
      <c r="F104" s="262" t="s">
        <v>199</v>
      </c>
      <c r="G104" s="213"/>
      <c r="H104" s="219"/>
    </row>
    <row r="105" spans="1:8" ht="15" customHeight="1">
      <c r="A105" s="261" t="s">
        <v>200</v>
      </c>
      <c r="B105" s="55">
        <v>8</v>
      </c>
      <c r="C105" s="55">
        <v>4</v>
      </c>
      <c r="D105" s="55">
        <v>1</v>
      </c>
      <c r="E105" s="55">
        <v>1</v>
      </c>
      <c r="F105" s="262" t="s">
        <v>201</v>
      </c>
      <c r="G105" s="213"/>
      <c r="H105" s="219"/>
    </row>
    <row r="106" spans="1:8" ht="15" customHeight="1">
      <c r="A106" s="98" t="s">
        <v>202</v>
      </c>
      <c r="B106" s="260">
        <f>SUM(B107:B108)</f>
        <v>27</v>
      </c>
      <c r="C106" s="260">
        <f>SUM(C107:C108)</f>
        <v>6</v>
      </c>
      <c r="D106" s="1679">
        <f>SUM(D107:D108)</f>
        <v>0</v>
      </c>
      <c r="E106" s="1679">
        <f>SUM(E107:E108)</f>
        <v>0</v>
      </c>
      <c r="F106" s="94" t="s">
        <v>203</v>
      </c>
      <c r="G106" s="213"/>
      <c r="H106" s="219"/>
    </row>
    <row r="107" spans="1:8" ht="15" customHeight="1">
      <c r="A107" s="99" t="s">
        <v>204</v>
      </c>
      <c r="B107" s="55">
        <v>2</v>
      </c>
      <c r="C107" s="55">
        <v>2</v>
      </c>
      <c r="D107" s="55">
        <v>0</v>
      </c>
      <c r="E107" s="55">
        <v>0</v>
      </c>
      <c r="F107" s="100" t="s">
        <v>205</v>
      </c>
      <c r="G107" s="213"/>
      <c r="H107" s="219"/>
    </row>
    <row r="108" spans="1:8" ht="15" customHeight="1">
      <c r="A108" s="101" t="s">
        <v>206</v>
      </c>
      <c r="B108" s="55">
        <v>25</v>
      </c>
      <c r="C108" s="55">
        <v>4</v>
      </c>
      <c r="D108" s="55">
        <v>0</v>
      </c>
      <c r="E108" s="55">
        <v>0</v>
      </c>
      <c r="F108" s="100" t="s">
        <v>207</v>
      </c>
      <c r="G108" s="213"/>
      <c r="H108" s="219"/>
    </row>
    <row r="109" spans="1:8" ht="15" customHeight="1">
      <c r="A109" s="265" t="s">
        <v>223</v>
      </c>
      <c r="B109" s="266">
        <f>'prim 5'!B47+'prim 5'!B39+'prim 5'!B29+'prim 5'!B20+'prim 5'!B11+'prim 5'!B106+'prim 5'!B101+'prim 5'!B96+'prim 5'!B89+'prim 5'!B83+'prim 5'!B74+'prim 5'!B64</f>
        <v>8362</v>
      </c>
      <c r="C109" s="266">
        <f>'prim 5'!C47+'prim 5'!C39+'prim 5'!C29+'prim 5'!C20+'prim 5'!C11+'prim 5'!C106+'prim 5'!C101+'prim 5'!C96+'prim 5'!C89+'prim 5'!C83+'prim 5'!C74+'prim 5'!C64</f>
        <v>5165</v>
      </c>
      <c r="D109" s="266">
        <f>'prim 5'!D47+'prim 5'!D39+'prim 5'!D29+'prim 5'!D20+'prim 5'!D11+'prim 5'!D106+'prim 5'!D101+'prim 5'!D96+'prim 5'!D89+'prim 5'!D83+'prim 5'!D74+'prim 5'!D64</f>
        <v>13008</v>
      </c>
      <c r="E109" s="266">
        <f>'prim 5'!E47+'prim 5'!E39+'prim 5'!E29+'prim 5'!E20+'prim 5'!E11+'prim 5'!E106+'prim 5'!E101+'prim 5'!E96+'prim 5'!E89+'prim 5'!E83+'prim 5'!E74+'prim 5'!E64</f>
        <v>12820</v>
      </c>
      <c r="F109" s="267" t="s">
        <v>15</v>
      </c>
      <c r="G109" s="213"/>
      <c r="H109" s="219"/>
    </row>
    <row r="110" spans="1:8" ht="15" customHeight="1">
      <c r="A110" s="265"/>
      <c r="B110" s="266"/>
      <c r="C110" s="266"/>
      <c r="D110" s="266"/>
      <c r="E110" s="266"/>
      <c r="F110" s="268"/>
      <c r="G110" s="213"/>
      <c r="H110" s="219"/>
    </row>
    <row r="111" spans="1:8" ht="15" customHeight="1">
      <c r="A111" s="265"/>
      <c r="B111" s="269"/>
      <c r="C111" s="269"/>
      <c r="D111" s="269"/>
      <c r="E111" s="269"/>
      <c r="F111" s="270"/>
      <c r="G111" s="213"/>
      <c r="H111" s="219"/>
    </row>
    <row r="112" spans="1:8" ht="15" customHeight="1">
      <c r="A112" s="265"/>
      <c r="B112" s="269"/>
      <c r="C112" s="269"/>
      <c r="D112" s="269"/>
      <c r="E112" s="269"/>
      <c r="F112" s="270"/>
      <c r="G112" s="213"/>
      <c r="H112" s="219"/>
    </row>
    <row r="113" spans="1:8" ht="15" customHeight="1">
      <c r="A113" s="265"/>
      <c r="B113" s="269"/>
      <c r="C113" s="269"/>
      <c r="D113" s="269"/>
      <c r="E113" s="269"/>
      <c r="F113" s="270"/>
      <c r="G113" s="213"/>
      <c r="H113" s="219"/>
    </row>
    <row r="114" spans="1:8" ht="15" customHeight="1">
      <c r="A114" s="32" t="s">
        <v>1828</v>
      </c>
      <c r="B114" s="32"/>
      <c r="C114" s="32"/>
      <c r="D114" s="2"/>
      <c r="E114" s="33" t="s">
        <v>270</v>
      </c>
      <c r="F114" s="33" t="s">
        <v>1827</v>
      </c>
      <c r="G114" s="213"/>
      <c r="H114" s="219"/>
    </row>
    <row r="115" spans="1:8" ht="15" customHeight="1">
      <c r="A115" s="265"/>
      <c r="B115" s="269"/>
      <c r="C115" s="269"/>
      <c r="D115" s="269"/>
      <c r="E115" s="269"/>
      <c r="F115" s="270"/>
      <c r="G115" s="213"/>
      <c r="H115" s="219"/>
    </row>
    <row r="116" spans="1:8" ht="15" customHeight="1">
      <c r="G116" s="213"/>
      <c r="H116" s="219"/>
    </row>
    <row r="117" spans="1:8" ht="15" customHeight="1">
      <c r="G117" s="213"/>
      <c r="H117" s="219"/>
    </row>
    <row r="118" spans="1:8" ht="15" customHeight="1">
      <c r="G118" s="213"/>
      <c r="H118" s="219"/>
    </row>
    <row r="119" spans="1:8" ht="15" customHeight="1"/>
    <row r="120" spans="1:8" ht="15" customHeight="1"/>
    <row r="121" spans="1:8" ht="15" customHeight="1"/>
    <row r="122" spans="1:8" ht="15" customHeight="1"/>
    <row r="123" spans="1:8" ht="15" customHeight="1"/>
    <row r="124" spans="1:8" ht="15" customHeight="1"/>
    <row r="125" spans="1:8" ht="15" customHeight="1"/>
    <row r="126" spans="1:8" ht="15" customHeight="1"/>
    <row r="127" spans="1:8" ht="15" customHeight="1"/>
    <row r="128" spans="1:8" ht="15" customHeight="1"/>
    <row r="129" ht="15" customHeight="1"/>
    <row r="130" ht="15" customHeight="1"/>
    <row r="131" ht="15" customHeight="1"/>
    <row r="132" ht="15" customHeight="1"/>
    <row r="133" ht="15" customHeight="1"/>
    <row r="134" ht="15" customHeight="1"/>
    <row r="135" ht="15" customHeight="1"/>
    <row r="136" ht="15" customHeight="1"/>
    <row r="137" ht="15" customHeight="1"/>
    <row r="138" ht="15" customHeight="1"/>
    <row r="139" ht="15" customHeight="1"/>
    <row r="140" ht="15" customHeight="1"/>
    <row r="141" ht="15" customHeight="1"/>
    <row r="142" ht="15" customHeight="1"/>
    <row r="143" ht="15" customHeight="1"/>
    <row r="144" ht="15" customHeight="1"/>
    <row r="145" ht="15" customHeight="1"/>
    <row r="146" ht="15" customHeight="1"/>
    <row r="147" ht="15" customHeight="1"/>
    <row r="148" ht="15" customHeight="1"/>
    <row r="149" ht="15" customHeight="1"/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  <row r="157" ht="15" customHeight="1"/>
    <row r="158" ht="15" customHeight="1"/>
    <row r="159" ht="15" customHeight="1"/>
    <row r="160" ht="15" customHeight="1"/>
    <row r="161" ht="15" customHeight="1"/>
    <row r="162" ht="15" customHeight="1"/>
    <row r="163" ht="15" customHeight="1"/>
    <row r="164" ht="15" customHeight="1"/>
    <row r="165" ht="15" customHeight="1"/>
    <row r="166" ht="15" customHeight="1"/>
    <row r="167" ht="15" customHeight="1"/>
    <row r="168" ht="15" customHeight="1"/>
    <row r="169" ht="15" customHeight="1"/>
    <row r="170" ht="15" customHeight="1"/>
    <row r="171" ht="15" customHeight="1"/>
    <row r="172" ht="15" customHeight="1"/>
    <row r="173" ht="15" customHeight="1"/>
    <row r="174" ht="15" customHeight="1"/>
    <row r="175" ht="15" customHeight="1"/>
    <row r="176" ht="15" customHeight="1"/>
    <row r="177" ht="15" customHeight="1"/>
    <row r="178" ht="15" customHeight="1"/>
    <row r="179" ht="15" customHeight="1"/>
    <row r="180" ht="15" customHeight="1"/>
    <row r="181" ht="15" customHeight="1"/>
    <row r="182" ht="15" customHeight="1"/>
    <row r="183" ht="15" customHeight="1"/>
    <row r="184" ht="15" customHeight="1"/>
    <row r="185" ht="15" customHeight="1"/>
    <row r="186" ht="15" customHeight="1"/>
    <row r="187" ht="15" customHeight="1"/>
    <row r="188" ht="15" customHeight="1"/>
    <row r="189" ht="15" customHeight="1"/>
    <row r="190" ht="15" customHeight="1"/>
    <row r="191" ht="15" customHeight="1"/>
    <row r="192" ht="15" customHeight="1"/>
    <row r="193" ht="15" customHeight="1"/>
    <row r="194" ht="15" customHeight="1"/>
    <row r="195" ht="15" customHeight="1"/>
    <row r="196" ht="15" customHeight="1"/>
    <row r="197" ht="15" customHeight="1"/>
    <row r="198" ht="15" customHeight="1"/>
    <row r="199" ht="15" customHeight="1"/>
    <row r="200" ht="15" customHeight="1"/>
    <row r="201" ht="15" customHeight="1"/>
    <row r="202" ht="15" customHeight="1"/>
    <row r="203" ht="15" customHeight="1"/>
    <row r="204" ht="15" customHeight="1"/>
    <row r="205" ht="15" customHeight="1"/>
    <row r="206" ht="15" customHeight="1"/>
    <row r="207" ht="15" customHeight="1"/>
    <row r="208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</sheetData>
  <mergeCells count="8">
    <mergeCell ref="B60:C60"/>
    <mergeCell ref="D60:E60"/>
    <mergeCell ref="B6:C6"/>
    <mergeCell ref="D6:E6"/>
    <mergeCell ref="B7:C7"/>
    <mergeCell ref="D7:E7"/>
    <mergeCell ref="B59:C59"/>
    <mergeCell ref="D59:E59"/>
  </mergeCells>
  <pageMargins left="0.78740157480314965" right="0.609375" top="1.1811023622047245" bottom="0.98425196850393704" header="0.51181102362204722" footer="0.51181102362204722"/>
  <pageSetup paperSize="9" scale="75" orientation="portrait" r:id="rId1"/>
  <headerFooter alignWithMargins="0"/>
  <rowBreaks count="1" manualBreakCount="1">
    <brk id="53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sheetPr syncVertical="1" syncRef="A100">
    <tabColor theme="5" tint="-0.249977111117893"/>
  </sheetPr>
  <dimension ref="A1:G143"/>
  <sheetViews>
    <sheetView showGridLines="0" showWhiteSpace="0" topLeftCell="A100" zoomScalePageLayoutView="78" workbookViewId="0">
      <selection activeCell="A58" sqref="A57:F58"/>
    </sheetView>
  </sheetViews>
  <sheetFormatPr baseColWidth="10" defaultColWidth="8.7109375" defaultRowHeight="12.75"/>
  <cols>
    <col min="1" max="1" width="32.28515625" style="275" customWidth="1"/>
    <col min="2" max="2" width="12.140625" style="273" customWidth="1"/>
    <col min="3" max="3" width="10.7109375" style="273" customWidth="1"/>
    <col min="4" max="4" width="12" style="273" customWidth="1"/>
    <col min="5" max="5" width="12.28515625" style="273" customWidth="1"/>
    <col min="6" max="6" width="33.42578125" style="275" customWidth="1"/>
    <col min="7" max="7" width="27.7109375" style="275" customWidth="1"/>
    <col min="8" max="8" width="8.7109375" style="275" customWidth="1"/>
    <col min="9" max="12" width="11" style="275" customWidth="1"/>
    <col min="13" max="22" width="9.85546875" style="275" customWidth="1"/>
    <col min="23" max="26" width="11" style="275" customWidth="1"/>
    <col min="27" max="27" width="14.42578125" style="275" customWidth="1"/>
    <col min="28" max="28" width="4.140625" style="275" customWidth="1"/>
    <col min="29" max="29" width="13.28515625" style="275" customWidth="1"/>
    <col min="30" max="30" width="28.140625" style="275" customWidth="1"/>
    <col min="31" max="31" width="11" style="275" customWidth="1"/>
    <col min="32" max="32" width="14.42578125" style="275" customWidth="1"/>
    <col min="33" max="33" width="4.140625" style="275" customWidth="1"/>
    <col min="34" max="35" width="11" style="275" customWidth="1"/>
    <col min="36" max="36" width="14.42578125" style="275" customWidth="1"/>
    <col min="37" max="37" width="4.140625" style="275" customWidth="1"/>
    <col min="38" max="38" width="14.42578125" style="275" customWidth="1"/>
    <col min="39" max="16384" width="8.7109375" style="275"/>
  </cols>
  <sheetData>
    <row r="1" spans="1:7" ht="24.75" customHeight="1">
      <c r="A1" s="272" t="s">
        <v>227</v>
      </c>
      <c r="F1" s="274" t="s">
        <v>228</v>
      </c>
    </row>
    <row r="2" spans="1:7" ht="18.95" customHeight="1">
      <c r="F2" s="276"/>
    </row>
    <row r="3" spans="1:7" ht="18.95" customHeight="1">
      <c r="A3" s="206" t="s">
        <v>2249</v>
      </c>
      <c r="E3" s="2486" t="s">
        <v>2250</v>
      </c>
      <c r="F3" s="2486"/>
    </row>
    <row r="4" spans="1:7" ht="18.95" customHeight="1">
      <c r="A4" s="206" t="s">
        <v>2247</v>
      </c>
      <c r="F4" s="205" t="s">
        <v>2248</v>
      </c>
    </row>
    <row r="5" spans="1:7" ht="18.95" customHeight="1">
      <c r="A5" s="279"/>
      <c r="B5" s="280"/>
      <c r="C5" s="280"/>
      <c r="D5" s="280"/>
      <c r="E5" s="280"/>
      <c r="F5" s="281"/>
    </row>
    <row r="6" spans="1:7" ht="16.5" customHeight="1">
      <c r="A6" s="1750" t="s">
        <v>2357</v>
      </c>
      <c r="B6" s="282"/>
      <c r="C6" s="283" t="s">
        <v>271</v>
      </c>
      <c r="D6" s="282"/>
      <c r="E6" s="284" t="s">
        <v>272</v>
      </c>
      <c r="F6" s="1659" t="s">
        <v>2356</v>
      </c>
    </row>
    <row r="7" spans="1:7" ht="12.95" customHeight="1">
      <c r="A7" s="208"/>
      <c r="B7" s="285" t="s">
        <v>273</v>
      </c>
      <c r="C7" s="286"/>
      <c r="D7" s="287" t="s">
        <v>1699</v>
      </c>
      <c r="E7" s="288"/>
      <c r="F7" s="208"/>
    </row>
    <row r="8" spans="1:7" ht="12.95" customHeight="1">
      <c r="A8" s="118"/>
      <c r="B8" s="289" t="s">
        <v>15</v>
      </c>
      <c r="C8" s="289" t="s">
        <v>275</v>
      </c>
      <c r="D8" s="289" t="s">
        <v>15</v>
      </c>
      <c r="E8" s="289" t="s">
        <v>275</v>
      </c>
      <c r="F8" s="212"/>
    </row>
    <row r="9" spans="1:7" ht="12.95" customHeight="1">
      <c r="A9" s="214"/>
      <c r="B9" s="290" t="s">
        <v>276</v>
      </c>
      <c r="C9" s="291" t="s">
        <v>34</v>
      </c>
      <c r="D9" s="291" t="s">
        <v>276</v>
      </c>
      <c r="E9" s="291" t="s">
        <v>34</v>
      </c>
      <c r="F9" s="217"/>
    </row>
    <row r="10" spans="1:7" ht="14.1" customHeight="1">
      <c r="A10" s="214"/>
      <c r="B10" s="293"/>
      <c r="C10" s="293"/>
      <c r="D10" s="293" t="s">
        <v>259</v>
      </c>
      <c r="E10" s="294"/>
      <c r="F10" s="217"/>
    </row>
    <row r="11" spans="1:7" s="278" customFormat="1" ht="17.100000000000001" customHeight="1">
      <c r="A11" s="51" t="s">
        <v>35</v>
      </c>
      <c r="B11" s="222">
        <f>SUM(B12:B19)</f>
        <v>17302</v>
      </c>
      <c r="C11" s="222">
        <f>SUM(C12:C19)</f>
        <v>10170</v>
      </c>
      <c r="D11" s="222">
        <f>SUM(D12:D19)</f>
        <v>9791</v>
      </c>
      <c r="E11" s="222">
        <f>SUM(E12:E19)</f>
        <v>5237</v>
      </c>
      <c r="F11" s="53" t="s">
        <v>36</v>
      </c>
      <c r="G11" s="295"/>
    </row>
    <row r="12" spans="1:7" ht="17.100000000000001" customHeight="1">
      <c r="A12" s="54" t="s">
        <v>37</v>
      </c>
      <c r="B12" s="55">
        <v>2293</v>
      </c>
      <c r="C12" s="55">
        <v>1148</v>
      </c>
      <c r="D12" s="55">
        <v>1765</v>
      </c>
      <c r="E12" s="55">
        <v>846</v>
      </c>
      <c r="F12" s="56" t="s">
        <v>38</v>
      </c>
      <c r="G12" s="296"/>
    </row>
    <row r="13" spans="1:7" ht="17.100000000000001" customHeight="1">
      <c r="A13" s="54" t="s">
        <v>39</v>
      </c>
      <c r="B13" s="55">
        <v>2718</v>
      </c>
      <c r="C13" s="55">
        <v>1486</v>
      </c>
      <c r="D13" s="55">
        <v>2539</v>
      </c>
      <c r="E13" s="55">
        <v>1358</v>
      </c>
      <c r="F13" s="56" t="s">
        <v>40</v>
      </c>
      <c r="G13" s="297"/>
    </row>
    <row r="14" spans="1:7" ht="17.100000000000001" customHeight="1">
      <c r="A14" s="57" t="s">
        <v>41</v>
      </c>
      <c r="B14" s="55">
        <v>608</v>
      </c>
      <c r="C14" s="55">
        <v>331</v>
      </c>
      <c r="D14" s="55">
        <v>608</v>
      </c>
      <c r="E14" s="55">
        <v>331</v>
      </c>
      <c r="F14" s="56" t="s">
        <v>42</v>
      </c>
      <c r="G14" s="297"/>
    </row>
    <row r="15" spans="1:7" ht="17.100000000000001" customHeight="1">
      <c r="A15" s="58" t="s">
        <v>43</v>
      </c>
      <c r="B15" s="55">
        <v>2526</v>
      </c>
      <c r="C15" s="55">
        <v>1525</v>
      </c>
      <c r="D15" s="55">
        <v>1659</v>
      </c>
      <c r="E15" s="55">
        <v>980</v>
      </c>
      <c r="F15" s="56" t="s">
        <v>44</v>
      </c>
      <c r="G15" s="297"/>
    </row>
    <row r="16" spans="1:7" ht="17.100000000000001" customHeight="1">
      <c r="A16" s="58" t="s">
        <v>45</v>
      </c>
      <c r="B16" s="55">
        <v>1522</v>
      </c>
      <c r="C16" s="55">
        <v>704</v>
      </c>
      <c r="D16" s="55">
        <v>1334</v>
      </c>
      <c r="E16" s="55">
        <v>594</v>
      </c>
      <c r="F16" s="56" t="s">
        <v>46</v>
      </c>
      <c r="G16" s="297"/>
    </row>
    <row r="17" spans="1:7" ht="17.100000000000001" customHeight="1">
      <c r="A17" s="58" t="s">
        <v>47</v>
      </c>
      <c r="B17" s="55">
        <v>4073</v>
      </c>
      <c r="C17" s="55">
        <v>2713</v>
      </c>
      <c r="D17" s="55">
        <v>453</v>
      </c>
      <c r="E17" s="55">
        <v>243</v>
      </c>
      <c r="F17" s="56" t="s">
        <v>48</v>
      </c>
      <c r="G17" s="297"/>
    </row>
    <row r="18" spans="1:7" ht="17.100000000000001" customHeight="1">
      <c r="A18" s="58" t="s">
        <v>49</v>
      </c>
      <c r="B18" s="55">
        <v>2599</v>
      </c>
      <c r="C18" s="55">
        <v>1628</v>
      </c>
      <c r="D18" s="55">
        <v>1338</v>
      </c>
      <c r="E18" s="55">
        <v>830</v>
      </c>
      <c r="F18" s="56" t="s">
        <v>50</v>
      </c>
      <c r="G18" s="297"/>
    </row>
    <row r="19" spans="1:7" ht="17.100000000000001" customHeight="1">
      <c r="A19" s="58" t="s">
        <v>51</v>
      </c>
      <c r="B19" s="55">
        <v>963</v>
      </c>
      <c r="C19" s="55">
        <v>635</v>
      </c>
      <c r="D19" s="55">
        <v>95</v>
      </c>
      <c r="E19" s="55">
        <v>55</v>
      </c>
      <c r="F19" s="56" t="s">
        <v>52</v>
      </c>
      <c r="G19" s="297"/>
    </row>
    <row r="20" spans="1:7" ht="17.100000000000001" customHeight="1">
      <c r="A20" s="59" t="s">
        <v>53</v>
      </c>
      <c r="B20" s="222">
        <f>SUM(B21:B28)</f>
        <v>10801</v>
      </c>
      <c r="C20" s="222">
        <f>SUM(C21:C28)</f>
        <v>6395</v>
      </c>
      <c r="D20" s="222">
        <f>SUM(D21:D28)</f>
        <v>5730</v>
      </c>
      <c r="E20" s="222">
        <f>SUM(E21:E28)</f>
        <v>3064</v>
      </c>
      <c r="F20" s="60" t="s">
        <v>54</v>
      </c>
      <c r="G20" s="297"/>
    </row>
    <row r="21" spans="1:7" ht="17.100000000000001" customHeight="1">
      <c r="A21" s="54" t="s">
        <v>55</v>
      </c>
      <c r="B21" s="55">
        <v>1184</v>
      </c>
      <c r="C21" s="55">
        <v>712</v>
      </c>
      <c r="D21" s="55">
        <v>629</v>
      </c>
      <c r="E21" s="55">
        <v>339</v>
      </c>
      <c r="F21" s="61" t="s">
        <v>56</v>
      </c>
      <c r="G21" s="296"/>
    </row>
    <row r="22" spans="1:7" ht="17.100000000000001" customHeight="1">
      <c r="A22" s="54" t="s">
        <v>57</v>
      </c>
      <c r="B22" s="55">
        <v>1127</v>
      </c>
      <c r="C22" s="55">
        <v>559</v>
      </c>
      <c r="D22" s="55">
        <v>916</v>
      </c>
      <c r="E22" s="55">
        <v>431</v>
      </c>
      <c r="F22" s="61" t="s">
        <v>58</v>
      </c>
      <c r="G22" s="296"/>
    </row>
    <row r="23" spans="1:7" ht="17.100000000000001" customHeight="1">
      <c r="A23" s="54" t="s">
        <v>59</v>
      </c>
      <c r="B23" s="55">
        <v>1093</v>
      </c>
      <c r="C23" s="55">
        <v>657</v>
      </c>
      <c r="D23" s="55">
        <v>887</v>
      </c>
      <c r="E23" s="55">
        <v>516</v>
      </c>
      <c r="F23" s="61" t="s">
        <v>60</v>
      </c>
      <c r="G23" s="297"/>
    </row>
    <row r="24" spans="1:7" ht="17.100000000000001" customHeight="1">
      <c r="A24" s="54" t="s">
        <v>61</v>
      </c>
      <c r="B24" s="55">
        <v>1223</v>
      </c>
      <c r="C24" s="55">
        <v>668</v>
      </c>
      <c r="D24" s="55">
        <v>865</v>
      </c>
      <c r="E24" s="55">
        <v>450</v>
      </c>
      <c r="F24" s="56" t="s">
        <v>62</v>
      </c>
      <c r="G24" s="297"/>
    </row>
    <row r="25" spans="1:7" ht="17.100000000000001" customHeight="1">
      <c r="A25" s="54" t="s">
        <v>63</v>
      </c>
      <c r="B25" s="55">
        <v>620</v>
      </c>
      <c r="C25" s="55">
        <v>361</v>
      </c>
      <c r="D25" s="55">
        <v>348</v>
      </c>
      <c r="E25" s="55">
        <v>182</v>
      </c>
      <c r="F25" s="61" t="s">
        <v>64</v>
      </c>
      <c r="G25" s="297"/>
    </row>
    <row r="26" spans="1:7" s="278" customFormat="1" ht="17.100000000000001" customHeight="1">
      <c r="A26" s="54" t="s">
        <v>65</v>
      </c>
      <c r="B26" s="55">
        <v>2363</v>
      </c>
      <c r="C26" s="55">
        <v>1458</v>
      </c>
      <c r="D26" s="55">
        <v>1009</v>
      </c>
      <c r="E26" s="55">
        <v>555</v>
      </c>
      <c r="F26" s="61" t="s">
        <v>66</v>
      </c>
      <c r="G26" s="295"/>
    </row>
    <row r="27" spans="1:7" ht="17.100000000000001" customHeight="1">
      <c r="A27" s="54" t="s">
        <v>67</v>
      </c>
      <c r="B27" s="55">
        <v>1849</v>
      </c>
      <c r="C27" s="55">
        <v>1180</v>
      </c>
      <c r="D27" s="55">
        <v>343</v>
      </c>
      <c r="E27" s="55">
        <v>195</v>
      </c>
      <c r="F27" s="61" t="s">
        <v>68</v>
      </c>
      <c r="G27" s="296"/>
    </row>
    <row r="28" spans="1:7" ht="17.100000000000001" customHeight="1">
      <c r="A28" s="54" t="s">
        <v>69</v>
      </c>
      <c r="B28" s="55">
        <v>1342</v>
      </c>
      <c r="C28" s="55">
        <v>800</v>
      </c>
      <c r="D28" s="55">
        <v>733</v>
      </c>
      <c r="E28" s="55">
        <v>396</v>
      </c>
      <c r="F28" s="61" t="s">
        <v>70</v>
      </c>
      <c r="G28" s="297"/>
    </row>
    <row r="29" spans="1:7" ht="17.100000000000001" customHeight="1">
      <c r="A29" s="51" t="s">
        <v>71</v>
      </c>
      <c r="B29" s="222">
        <f>SUM(B30:B38)</f>
        <v>18183</v>
      </c>
      <c r="C29" s="222">
        <f>SUM(C30:C38)</f>
        <v>10509</v>
      </c>
      <c r="D29" s="222">
        <f>SUM(D30:D38)</f>
        <v>11104</v>
      </c>
      <c r="E29" s="222">
        <f>SUM(E30:E38)</f>
        <v>6109</v>
      </c>
      <c r="F29" s="53" t="s">
        <v>72</v>
      </c>
      <c r="G29" s="297"/>
    </row>
    <row r="30" spans="1:7" ht="17.100000000000001" customHeight="1">
      <c r="A30" s="62" t="s">
        <v>73</v>
      </c>
      <c r="B30" s="55">
        <v>2869</v>
      </c>
      <c r="C30" s="55">
        <v>1782</v>
      </c>
      <c r="D30" s="55">
        <v>1103</v>
      </c>
      <c r="E30" s="55">
        <v>652</v>
      </c>
      <c r="F30" s="56" t="s">
        <v>74</v>
      </c>
      <c r="G30" s="297"/>
    </row>
    <row r="31" spans="1:7" ht="17.100000000000001" customHeight="1">
      <c r="A31" s="63" t="s">
        <v>75</v>
      </c>
      <c r="B31" s="55">
        <v>1299</v>
      </c>
      <c r="C31" s="55">
        <v>619</v>
      </c>
      <c r="D31" s="55">
        <v>1046</v>
      </c>
      <c r="E31" s="55">
        <v>487</v>
      </c>
      <c r="F31" s="56" t="s">
        <v>76</v>
      </c>
      <c r="G31" s="297"/>
    </row>
    <row r="32" spans="1:7" ht="17.100000000000001" customHeight="1">
      <c r="A32" s="62" t="s">
        <v>77</v>
      </c>
      <c r="B32" s="55">
        <v>1247</v>
      </c>
      <c r="C32" s="55">
        <v>545</v>
      </c>
      <c r="D32" s="55">
        <v>812</v>
      </c>
      <c r="E32" s="55">
        <v>337</v>
      </c>
      <c r="F32" s="56" t="s">
        <v>78</v>
      </c>
      <c r="G32" s="297"/>
    </row>
    <row r="33" spans="1:7" ht="17.100000000000001" customHeight="1">
      <c r="A33" s="54" t="s">
        <v>79</v>
      </c>
      <c r="B33" s="55">
        <v>3375</v>
      </c>
      <c r="C33" s="55">
        <v>2265</v>
      </c>
      <c r="D33" s="55">
        <v>266</v>
      </c>
      <c r="E33" s="55">
        <v>159</v>
      </c>
      <c r="F33" s="56" t="s">
        <v>80</v>
      </c>
      <c r="G33" s="297"/>
    </row>
    <row r="34" spans="1:7" ht="17.100000000000001" customHeight="1">
      <c r="A34" s="63" t="s">
        <v>81</v>
      </c>
      <c r="B34" s="55">
        <v>732</v>
      </c>
      <c r="C34" s="55">
        <v>402</v>
      </c>
      <c r="D34" s="55">
        <v>547</v>
      </c>
      <c r="E34" s="55">
        <v>295</v>
      </c>
      <c r="F34" s="56" t="s">
        <v>1535</v>
      </c>
      <c r="G34" s="297"/>
    </row>
    <row r="35" spans="1:7" s="278" customFormat="1" ht="17.100000000000001" customHeight="1">
      <c r="A35" s="54" t="s">
        <v>82</v>
      </c>
      <c r="B35" s="55">
        <v>1246</v>
      </c>
      <c r="C35" s="55">
        <v>631</v>
      </c>
      <c r="D35" s="55">
        <v>839</v>
      </c>
      <c r="E35" s="55">
        <v>426</v>
      </c>
      <c r="F35" s="56" t="s">
        <v>83</v>
      </c>
      <c r="G35" s="295"/>
    </row>
    <row r="36" spans="1:7" ht="17.100000000000001" customHeight="1">
      <c r="A36" s="54" t="s">
        <v>84</v>
      </c>
      <c r="B36" s="55">
        <v>3771</v>
      </c>
      <c r="C36" s="55">
        <v>2074</v>
      </c>
      <c r="D36" s="55">
        <v>3431</v>
      </c>
      <c r="E36" s="55">
        <v>1868</v>
      </c>
      <c r="F36" s="56" t="s">
        <v>85</v>
      </c>
      <c r="G36" s="297"/>
    </row>
    <row r="37" spans="1:7" ht="17.100000000000001" customHeight="1">
      <c r="A37" s="54" t="s">
        <v>86</v>
      </c>
      <c r="B37" s="55">
        <v>2462</v>
      </c>
      <c r="C37" s="55">
        <v>1511</v>
      </c>
      <c r="D37" s="55">
        <v>1904</v>
      </c>
      <c r="E37" s="55">
        <v>1216</v>
      </c>
      <c r="F37" s="56" t="s">
        <v>87</v>
      </c>
      <c r="G37" s="297"/>
    </row>
    <row r="38" spans="1:7" ht="17.100000000000001" customHeight="1">
      <c r="A38" s="54" t="s">
        <v>88</v>
      </c>
      <c r="B38" s="55">
        <v>1182</v>
      </c>
      <c r="C38" s="55">
        <v>680</v>
      </c>
      <c r="D38" s="55">
        <v>1156</v>
      </c>
      <c r="E38" s="55">
        <v>669</v>
      </c>
      <c r="F38" s="56" t="s">
        <v>89</v>
      </c>
      <c r="G38" s="297"/>
    </row>
    <row r="39" spans="1:7" ht="17.100000000000001" customHeight="1">
      <c r="A39" s="64" t="s">
        <v>90</v>
      </c>
      <c r="B39" s="222">
        <f>SUM(B40:B46)</f>
        <v>15474</v>
      </c>
      <c r="C39" s="222">
        <f>SUM(C40:C46)</f>
        <v>10092</v>
      </c>
      <c r="D39" s="222">
        <f>SUM(D40:D46)</f>
        <v>8699</v>
      </c>
      <c r="E39" s="222">
        <f>SUM(E40:E46)</f>
        <v>5285</v>
      </c>
      <c r="F39" s="53" t="s">
        <v>91</v>
      </c>
      <c r="G39" s="296"/>
    </row>
    <row r="40" spans="1:7" ht="17.100000000000001" customHeight="1">
      <c r="A40" s="62" t="s">
        <v>92</v>
      </c>
      <c r="B40" s="55">
        <v>4075</v>
      </c>
      <c r="C40" s="55">
        <v>2656</v>
      </c>
      <c r="D40" s="55">
        <v>2880</v>
      </c>
      <c r="E40" s="55">
        <v>1915</v>
      </c>
      <c r="F40" s="61" t="s">
        <v>93</v>
      </c>
      <c r="G40" s="297"/>
    </row>
    <row r="41" spans="1:7" ht="17.100000000000001" customHeight="1">
      <c r="A41" s="62" t="s">
        <v>94</v>
      </c>
      <c r="B41" s="55">
        <v>2340</v>
      </c>
      <c r="C41" s="55">
        <v>1274</v>
      </c>
      <c r="D41" s="55">
        <v>1590</v>
      </c>
      <c r="E41" s="55">
        <v>839</v>
      </c>
      <c r="F41" s="56" t="s">
        <v>95</v>
      </c>
      <c r="G41" s="296"/>
    </row>
    <row r="42" spans="1:7" ht="17.100000000000001" customHeight="1">
      <c r="A42" s="62" t="s">
        <v>96</v>
      </c>
      <c r="B42" s="55">
        <v>679</v>
      </c>
      <c r="C42" s="55">
        <v>560</v>
      </c>
      <c r="D42" s="55">
        <v>0</v>
      </c>
      <c r="E42" s="55">
        <v>0</v>
      </c>
      <c r="F42" s="56" t="s">
        <v>97</v>
      </c>
      <c r="G42" s="297"/>
    </row>
    <row r="43" spans="1:7" ht="17.100000000000001" customHeight="1">
      <c r="A43" s="62" t="s">
        <v>98</v>
      </c>
      <c r="B43" s="55">
        <v>2534</v>
      </c>
      <c r="C43" s="55">
        <v>1931</v>
      </c>
      <c r="D43" s="55">
        <v>425</v>
      </c>
      <c r="E43" s="55">
        <v>276</v>
      </c>
      <c r="F43" s="56" t="s">
        <v>99</v>
      </c>
      <c r="G43" s="297"/>
    </row>
    <row r="44" spans="1:7" ht="17.100000000000001" customHeight="1">
      <c r="A44" s="62" t="s">
        <v>100</v>
      </c>
      <c r="B44" s="55">
        <v>2427</v>
      </c>
      <c r="C44" s="55">
        <v>1364</v>
      </c>
      <c r="D44" s="55">
        <v>1993</v>
      </c>
      <c r="E44" s="55">
        <v>1112</v>
      </c>
      <c r="F44" s="61" t="s">
        <v>101</v>
      </c>
      <c r="G44" s="297"/>
    </row>
    <row r="45" spans="1:7" s="278" customFormat="1" ht="17.100000000000001" customHeight="1">
      <c r="A45" s="62" t="s">
        <v>102</v>
      </c>
      <c r="B45" s="55">
        <v>1603</v>
      </c>
      <c r="C45" s="55">
        <v>929</v>
      </c>
      <c r="D45" s="55">
        <v>1175</v>
      </c>
      <c r="E45" s="55">
        <v>680</v>
      </c>
      <c r="F45" s="61" t="s">
        <v>103</v>
      </c>
      <c r="G45" s="295"/>
    </row>
    <row r="46" spans="1:7" ht="17.100000000000001" customHeight="1">
      <c r="A46" s="62" t="s">
        <v>104</v>
      </c>
      <c r="B46" s="55">
        <v>1816</v>
      </c>
      <c r="C46" s="55">
        <v>1378</v>
      </c>
      <c r="D46" s="55">
        <v>636</v>
      </c>
      <c r="E46" s="55">
        <v>463</v>
      </c>
      <c r="F46" s="56" t="s">
        <v>105</v>
      </c>
      <c r="G46" s="297"/>
    </row>
    <row r="47" spans="1:7" ht="17.100000000000001" customHeight="1">
      <c r="A47" s="65" t="s">
        <v>106</v>
      </c>
      <c r="B47" s="222">
        <f>SUM(B48:B52)</f>
        <v>12046</v>
      </c>
      <c r="C47" s="222">
        <f>SUM(C48:C52)</f>
        <v>6461</v>
      </c>
      <c r="D47" s="222">
        <f>SUM(D48:D52)</f>
        <v>8798</v>
      </c>
      <c r="E47" s="222">
        <f>SUM(E48:E52)</f>
        <v>4566</v>
      </c>
      <c r="F47" s="53" t="s">
        <v>107</v>
      </c>
      <c r="G47" s="297"/>
    </row>
    <row r="48" spans="1:7" ht="17.100000000000001" customHeight="1">
      <c r="A48" s="66" t="s">
        <v>108</v>
      </c>
      <c r="B48" s="55">
        <v>3588</v>
      </c>
      <c r="C48" s="55">
        <v>1703</v>
      </c>
      <c r="D48" s="55">
        <v>3316</v>
      </c>
      <c r="E48" s="55">
        <v>1528</v>
      </c>
      <c r="F48" s="56" t="s">
        <v>109</v>
      </c>
      <c r="G48" s="296"/>
    </row>
    <row r="49" spans="1:7" ht="17.100000000000001" customHeight="1">
      <c r="A49" s="62" t="s">
        <v>110</v>
      </c>
      <c r="B49" s="55">
        <v>2255</v>
      </c>
      <c r="C49" s="55">
        <v>1247</v>
      </c>
      <c r="D49" s="55">
        <v>1459</v>
      </c>
      <c r="E49" s="55">
        <v>808</v>
      </c>
      <c r="F49" s="56" t="s">
        <v>111</v>
      </c>
      <c r="G49" s="297"/>
    </row>
    <row r="50" spans="1:7" ht="17.100000000000001" customHeight="1">
      <c r="A50" s="62" t="s">
        <v>112</v>
      </c>
      <c r="B50" s="55">
        <v>2357</v>
      </c>
      <c r="C50" s="55">
        <v>1363</v>
      </c>
      <c r="D50" s="55">
        <v>1746</v>
      </c>
      <c r="E50" s="55">
        <v>996</v>
      </c>
      <c r="F50" s="56" t="s">
        <v>113</v>
      </c>
      <c r="G50" s="297"/>
    </row>
    <row r="51" spans="1:7" ht="17.100000000000001" customHeight="1">
      <c r="A51" s="62" t="s">
        <v>114</v>
      </c>
      <c r="B51" s="55">
        <v>1856</v>
      </c>
      <c r="C51" s="55">
        <v>930</v>
      </c>
      <c r="D51" s="55">
        <v>1268</v>
      </c>
      <c r="E51" s="55">
        <v>616</v>
      </c>
      <c r="F51" s="56" t="s">
        <v>115</v>
      </c>
      <c r="G51" s="297"/>
    </row>
    <row r="52" spans="1:7" ht="17.100000000000001" customHeight="1">
      <c r="A52" s="62" t="s">
        <v>116</v>
      </c>
      <c r="B52" s="55">
        <v>1990</v>
      </c>
      <c r="C52" s="55">
        <v>1218</v>
      </c>
      <c r="D52" s="55">
        <v>1009</v>
      </c>
      <c r="E52" s="55">
        <v>618</v>
      </c>
      <c r="F52" s="61" t="s">
        <v>117</v>
      </c>
      <c r="G52" s="297"/>
    </row>
    <row r="53" spans="1:7" ht="12.75" customHeight="1">
      <c r="A53" s="298"/>
      <c r="B53" s="299"/>
      <c r="C53" s="299"/>
      <c r="D53" s="299"/>
      <c r="E53" s="299"/>
      <c r="F53" s="300"/>
      <c r="G53" s="297"/>
    </row>
    <row r="54" spans="1:7" s="278" customFormat="1" ht="12.75" customHeight="1">
      <c r="A54" s="298"/>
      <c r="B54" s="273"/>
      <c r="C54" s="301"/>
      <c r="D54" s="273"/>
      <c r="E54" s="273"/>
      <c r="F54" s="300"/>
      <c r="G54" s="295"/>
    </row>
    <row r="55" spans="1:7" ht="25.5" customHeight="1">
      <c r="A55" s="310" t="s">
        <v>227</v>
      </c>
      <c r="B55" s="311"/>
      <c r="C55" s="311"/>
      <c r="D55" s="311"/>
      <c r="E55" s="312"/>
      <c r="F55" s="150" t="s">
        <v>228</v>
      </c>
      <c r="G55" s="297"/>
    </row>
    <row r="56" spans="1:7" ht="12.75" customHeight="1">
      <c r="A56" s="311"/>
      <c r="B56" s="311"/>
      <c r="C56" s="311"/>
      <c r="D56" s="311"/>
      <c r="E56" s="311"/>
      <c r="F56" s="313"/>
      <c r="G56" s="297"/>
    </row>
    <row r="57" spans="1:7" ht="20.25">
      <c r="A57" s="206" t="s">
        <v>2249</v>
      </c>
      <c r="B57" s="275"/>
      <c r="C57" s="275"/>
      <c r="D57" s="275"/>
      <c r="E57" s="2486" t="s">
        <v>2250</v>
      </c>
      <c r="F57" s="2486"/>
      <c r="G57" s="296"/>
    </row>
    <row r="58" spans="1:7" ht="20.25">
      <c r="A58" s="206" t="s">
        <v>2251</v>
      </c>
      <c r="B58" s="275"/>
      <c r="C58" s="275"/>
      <c r="D58" s="275"/>
      <c r="E58" s="275"/>
      <c r="F58" s="205" t="s">
        <v>2252</v>
      </c>
      <c r="G58" s="297"/>
    </row>
    <row r="59" spans="1:7" ht="12.75" customHeight="1">
      <c r="A59" s="315"/>
      <c r="B59" s="315"/>
      <c r="C59" s="315"/>
      <c r="D59" s="315"/>
      <c r="E59" s="315"/>
      <c r="F59" s="316"/>
      <c r="G59" s="297"/>
    </row>
    <row r="60" spans="1:7" ht="15" customHeight="1">
      <c r="A60" s="1750" t="s">
        <v>2357</v>
      </c>
      <c r="B60" s="317"/>
      <c r="C60" s="318" t="s">
        <v>1701</v>
      </c>
      <c r="D60" s="317"/>
      <c r="E60" s="319" t="s">
        <v>324</v>
      </c>
      <c r="F60" s="1659" t="s">
        <v>2356</v>
      </c>
      <c r="G60" s="297"/>
    </row>
    <row r="61" spans="1:7" ht="15" customHeight="1">
      <c r="A61" s="248"/>
      <c r="B61" s="320" t="s">
        <v>273</v>
      </c>
      <c r="C61" s="321"/>
      <c r="D61" s="322" t="s">
        <v>1700</v>
      </c>
      <c r="E61" s="151"/>
      <c r="F61" s="248"/>
      <c r="G61" s="297"/>
    </row>
    <row r="62" spans="1:7" ht="15" customHeight="1">
      <c r="A62" s="136"/>
      <c r="B62" s="323" t="s">
        <v>15</v>
      </c>
      <c r="C62" s="323" t="s">
        <v>275</v>
      </c>
      <c r="D62" s="323" t="s">
        <v>15</v>
      </c>
      <c r="E62" s="323" t="s">
        <v>275</v>
      </c>
      <c r="F62" s="324"/>
      <c r="G62" s="297"/>
    </row>
    <row r="63" spans="1:7" s="278" customFormat="1" ht="15" customHeight="1">
      <c r="A63" s="252"/>
      <c r="B63" s="325" t="s">
        <v>276</v>
      </c>
      <c r="C63" s="325" t="s">
        <v>34</v>
      </c>
      <c r="D63" s="325" t="s">
        <v>276</v>
      </c>
      <c r="E63" s="325" t="s">
        <v>34</v>
      </c>
      <c r="F63" s="256"/>
      <c r="G63" s="295"/>
    </row>
    <row r="64" spans="1:7" ht="15" customHeight="1">
      <c r="A64" s="311"/>
      <c r="B64" s="326"/>
      <c r="C64" s="325"/>
      <c r="D64" s="326"/>
      <c r="E64" s="325"/>
      <c r="F64" s="313"/>
      <c r="G64" s="297"/>
    </row>
    <row r="65" spans="1:7" ht="15" customHeight="1">
      <c r="A65" s="85" t="s">
        <v>120</v>
      </c>
      <c r="B65" s="260">
        <f>SUM(B66:B74)</f>
        <v>21340</v>
      </c>
      <c r="C65" s="260">
        <f>SUM(C66:C74)</f>
        <v>14643</v>
      </c>
      <c r="D65" s="260">
        <f>SUM(D66:D74)</f>
        <v>11326</v>
      </c>
      <c r="E65" s="260">
        <f>SUM(E66:E74)</f>
        <v>7247</v>
      </c>
      <c r="F65" s="96" t="s">
        <v>121</v>
      </c>
      <c r="G65" s="297"/>
    </row>
    <row r="66" spans="1:7" ht="15" customHeight="1">
      <c r="A66" s="261" t="s">
        <v>122</v>
      </c>
      <c r="B66" s="55">
        <v>965</v>
      </c>
      <c r="C66" s="55">
        <v>630</v>
      </c>
      <c r="D66" s="55">
        <v>629</v>
      </c>
      <c r="E66" s="55">
        <v>417</v>
      </c>
      <c r="F66" s="262" t="s">
        <v>123</v>
      </c>
      <c r="G66" s="297"/>
    </row>
    <row r="67" spans="1:7" ht="15" customHeight="1">
      <c r="A67" s="261" t="s">
        <v>124</v>
      </c>
      <c r="B67" s="55">
        <v>1995</v>
      </c>
      <c r="C67" s="55">
        <v>1256</v>
      </c>
      <c r="D67" s="55">
        <v>1108</v>
      </c>
      <c r="E67" s="55">
        <v>657</v>
      </c>
      <c r="F67" s="262" t="s">
        <v>125</v>
      </c>
      <c r="G67" s="296"/>
    </row>
    <row r="68" spans="1:7" s="279" customFormat="1" ht="15" customHeight="1">
      <c r="A68" s="263" t="s">
        <v>126</v>
      </c>
      <c r="B68" s="264">
        <v>5045</v>
      </c>
      <c r="C68" s="264">
        <v>3952</v>
      </c>
      <c r="D68" s="327">
        <v>0</v>
      </c>
      <c r="E68" s="327">
        <v>0</v>
      </c>
      <c r="F68" s="262" t="s">
        <v>127</v>
      </c>
      <c r="G68" s="297"/>
    </row>
    <row r="69" spans="1:7" s="292" customFormat="1" ht="15" customHeight="1">
      <c r="A69" s="261" t="s">
        <v>128</v>
      </c>
      <c r="B69" s="55">
        <v>3692</v>
      </c>
      <c r="C69" s="55">
        <v>2625</v>
      </c>
      <c r="D69" s="55">
        <v>3067</v>
      </c>
      <c r="E69" s="55">
        <v>2185</v>
      </c>
      <c r="F69" s="262" t="s">
        <v>129</v>
      </c>
      <c r="G69" s="295"/>
    </row>
    <row r="70" spans="1:7" s="279" customFormat="1" ht="15" customHeight="1">
      <c r="A70" s="261" t="s">
        <v>130</v>
      </c>
      <c r="B70" s="55">
        <v>1015</v>
      </c>
      <c r="C70" s="55">
        <v>704</v>
      </c>
      <c r="D70" s="55">
        <v>552</v>
      </c>
      <c r="E70" s="55">
        <v>387</v>
      </c>
      <c r="F70" s="262" t="s">
        <v>131</v>
      </c>
      <c r="G70" s="296"/>
    </row>
    <row r="71" spans="1:7" s="279" customFormat="1" ht="15" customHeight="1">
      <c r="A71" s="261" t="s">
        <v>132</v>
      </c>
      <c r="B71" s="55">
        <v>1265</v>
      </c>
      <c r="C71" s="55">
        <v>932</v>
      </c>
      <c r="D71" s="55">
        <v>761</v>
      </c>
      <c r="E71" s="55">
        <v>541</v>
      </c>
      <c r="F71" s="262" t="s">
        <v>133</v>
      </c>
      <c r="G71" s="297"/>
    </row>
    <row r="72" spans="1:7" s="279" customFormat="1" ht="15" customHeight="1">
      <c r="A72" s="261" t="s">
        <v>134</v>
      </c>
      <c r="B72" s="55">
        <v>1634</v>
      </c>
      <c r="C72" s="55">
        <v>1205</v>
      </c>
      <c r="D72" s="55">
        <v>354</v>
      </c>
      <c r="E72" s="55">
        <v>248</v>
      </c>
      <c r="F72" s="262" t="s">
        <v>135</v>
      </c>
      <c r="G72" s="297"/>
    </row>
    <row r="73" spans="1:7" s="279" customFormat="1" ht="15" customHeight="1">
      <c r="A73" s="261" t="s">
        <v>136</v>
      </c>
      <c r="B73" s="55">
        <v>3343</v>
      </c>
      <c r="C73" s="55">
        <v>2035</v>
      </c>
      <c r="D73" s="55">
        <v>2687</v>
      </c>
      <c r="E73" s="55">
        <v>1667</v>
      </c>
      <c r="F73" s="262" t="s">
        <v>137</v>
      </c>
      <c r="G73" s="297"/>
    </row>
    <row r="74" spans="1:7" s="279" customFormat="1" ht="15" customHeight="1">
      <c r="A74" s="261" t="s">
        <v>138</v>
      </c>
      <c r="B74" s="55">
        <v>2386</v>
      </c>
      <c r="C74" s="55">
        <v>1304</v>
      </c>
      <c r="D74" s="55">
        <v>2168</v>
      </c>
      <c r="E74" s="55">
        <v>1145</v>
      </c>
      <c r="F74" s="262" t="s">
        <v>139</v>
      </c>
      <c r="G74" s="297"/>
    </row>
    <row r="75" spans="1:7" s="279" customFormat="1" ht="15" customHeight="1">
      <c r="A75" s="93" t="s">
        <v>140</v>
      </c>
      <c r="B75" s="260">
        <f>SUM(B76:B83)</f>
        <v>23460</v>
      </c>
      <c r="C75" s="260">
        <f>SUM(C76:C83)</f>
        <v>13749</v>
      </c>
      <c r="D75" s="260">
        <f>SUM(D76:D83)</f>
        <v>18166</v>
      </c>
      <c r="E75" s="260">
        <f>SUM(E76:E83)</f>
        <v>10201</v>
      </c>
      <c r="F75" s="94" t="s">
        <v>141</v>
      </c>
      <c r="G75" s="297"/>
    </row>
    <row r="76" spans="1:7" s="292" customFormat="1" ht="15" customHeight="1">
      <c r="A76" s="261" t="s">
        <v>142</v>
      </c>
      <c r="B76" s="55">
        <v>3731</v>
      </c>
      <c r="C76" s="55">
        <v>1952</v>
      </c>
      <c r="D76" s="55">
        <v>3411</v>
      </c>
      <c r="E76" s="55">
        <v>1776</v>
      </c>
      <c r="F76" s="262" t="s">
        <v>143</v>
      </c>
      <c r="G76" s="295"/>
    </row>
    <row r="77" spans="1:7" ht="15" customHeight="1">
      <c r="A77" s="261" t="s">
        <v>144</v>
      </c>
      <c r="B77" s="55">
        <v>2827</v>
      </c>
      <c r="C77" s="55">
        <v>1373</v>
      </c>
      <c r="D77" s="55">
        <v>2571</v>
      </c>
      <c r="E77" s="55">
        <v>1218</v>
      </c>
      <c r="F77" s="262" t="s">
        <v>145</v>
      </c>
      <c r="G77" s="304"/>
    </row>
    <row r="78" spans="1:7" ht="15" customHeight="1">
      <c r="A78" s="261" t="s">
        <v>146</v>
      </c>
      <c r="B78" s="55">
        <v>2962</v>
      </c>
      <c r="C78" s="55">
        <v>1601</v>
      </c>
      <c r="D78" s="55">
        <v>2365</v>
      </c>
      <c r="E78" s="55">
        <v>1291</v>
      </c>
      <c r="F78" s="262" t="s">
        <v>147</v>
      </c>
      <c r="G78" s="305"/>
    </row>
    <row r="79" spans="1:7" ht="15" customHeight="1">
      <c r="A79" s="261" t="s">
        <v>148</v>
      </c>
      <c r="B79" s="55">
        <v>2841</v>
      </c>
      <c r="C79" s="55">
        <v>1487</v>
      </c>
      <c r="D79" s="55">
        <v>2491</v>
      </c>
      <c r="E79" s="55">
        <v>1309</v>
      </c>
      <c r="F79" s="262" t="s">
        <v>149</v>
      </c>
      <c r="G79" s="306"/>
    </row>
    <row r="80" spans="1:7" s="300" customFormat="1" ht="15" customHeight="1">
      <c r="A80" s="261" t="s">
        <v>150</v>
      </c>
      <c r="B80" s="55">
        <v>4767</v>
      </c>
      <c r="C80" s="55">
        <v>3351</v>
      </c>
      <c r="D80" s="55">
        <v>2491</v>
      </c>
      <c r="E80" s="55">
        <v>1628</v>
      </c>
      <c r="F80" s="262" t="s">
        <v>151</v>
      </c>
    </row>
    <row r="81" spans="1:7" ht="15" customHeight="1">
      <c r="A81" s="261" t="s">
        <v>152</v>
      </c>
      <c r="B81" s="55">
        <v>1923</v>
      </c>
      <c r="C81" s="55">
        <v>1132</v>
      </c>
      <c r="D81" s="55">
        <v>1525</v>
      </c>
      <c r="E81" s="55">
        <v>880</v>
      </c>
      <c r="F81" s="262" t="s">
        <v>153</v>
      </c>
      <c r="G81" s="277"/>
    </row>
    <row r="82" spans="1:7" ht="15" customHeight="1">
      <c r="A82" s="261" t="s">
        <v>154</v>
      </c>
      <c r="B82" s="55">
        <v>3024</v>
      </c>
      <c r="C82" s="55">
        <v>2002</v>
      </c>
      <c r="D82" s="55">
        <v>2219</v>
      </c>
      <c r="E82" s="55">
        <v>1434</v>
      </c>
      <c r="F82" s="262" t="s">
        <v>1823</v>
      </c>
      <c r="G82" s="277"/>
    </row>
    <row r="83" spans="1:7" ht="15" customHeight="1">
      <c r="A83" s="261" t="s">
        <v>155</v>
      </c>
      <c r="B83" s="55">
        <v>1385</v>
      </c>
      <c r="C83" s="55">
        <v>851</v>
      </c>
      <c r="D83" s="55">
        <v>1093</v>
      </c>
      <c r="E83" s="55">
        <v>665</v>
      </c>
      <c r="F83" s="262" t="s">
        <v>156</v>
      </c>
      <c r="G83" s="277"/>
    </row>
    <row r="84" spans="1:7" ht="15" customHeight="1">
      <c r="A84" s="95" t="s">
        <v>157</v>
      </c>
      <c r="B84" s="260">
        <f>SUM(B85:B89)</f>
        <v>10093</v>
      </c>
      <c r="C84" s="260">
        <f>SUM(C85:C89)</f>
        <v>4357</v>
      </c>
      <c r="D84" s="260">
        <f>SUM(D85:D89)</f>
        <v>8040</v>
      </c>
      <c r="E84" s="260">
        <f>SUM(E85:E89)</f>
        <v>3388</v>
      </c>
      <c r="F84" s="96" t="s">
        <v>158</v>
      </c>
      <c r="G84" s="277"/>
    </row>
    <row r="85" spans="1:7" ht="15" customHeight="1">
      <c r="A85" s="261" t="s">
        <v>159</v>
      </c>
      <c r="B85" s="55">
        <v>2249</v>
      </c>
      <c r="C85" s="55">
        <v>999</v>
      </c>
      <c r="D85" s="55">
        <v>1466</v>
      </c>
      <c r="E85" s="55">
        <v>588</v>
      </c>
      <c r="F85" s="262" t="s">
        <v>160</v>
      </c>
      <c r="G85" s="277"/>
    </row>
    <row r="86" spans="1:7" ht="15" customHeight="1">
      <c r="A86" s="261" t="s">
        <v>161</v>
      </c>
      <c r="B86" s="55">
        <v>1809</v>
      </c>
      <c r="C86" s="55">
        <v>875</v>
      </c>
      <c r="D86" s="55">
        <v>1485</v>
      </c>
      <c r="E86" s="55">
        <v>721</v>
      </c>
      <c r="F86" s="262" t="s">
        <v>162</v>
      </c>
    </row>
    <row r="87" spans="1:7" ht="15" customHeight="1">
      <c r="A87" s="261" t="s">
        <v>163</v>
      </c>
      <c r="B87" s="55">
        <v>1739</v>
      </c>
      <c r="C87" s="55">
        <v>846</v>
      </c>
      <c r="D87" s="55">
        <v>1406</v>
      </c>
      <c r="E87" s="55">
        <v>690</v>
      </c>
      <c r="F87" s="262" t="s">
        <v>164</v>
      </c>
    </row>
    <row r="88" spans="1:7" ht="15" customHeight="1">
      <c r="A88" s="261" t="s">
        <v>165</v>
      </c>
      <c r="B88" s="55">
        <v>2239</v>
      </c>
      <c r="C88" s="55">
        <v>896</v>
      </c>
      <c r="D88" s="55">
        <v>1880</v>
      </c>
      <c r="E88" s="55">
        <v>777</v>
      </c>
      <c r="F88" s="262" t="s">
        <v>166</v>
      </c>
    </row>
    <row r="89" spans="1:7" ht="15" customHeight="1">
      <c r="A89" s="261" t="s">
        <v>167</v>
      </c>
      <c r="B89" s="55">
        <v>2057</v>
      </c>
      <c r="C89" s="55">
        <v>741</v>
      </c>
      <c r="D89" s="55">
        <v>1803</v>
      </c>
      <c r="E89" s="55">
        <v>612</v>
      </c>
      <c r="F89" s="262" t="s">
        <v>168</v>
      </c>
    </row>
    <row r="90" spans="1:7" ht="15" customHeight="1">
      <c r="A90" s="93" t="s">
        <v>169</v>
      </c>
      <c r="B90" s="260">
        <f>SUM(B91:B96)</f>
        <v>13955</v>
      </c>
      <c r="C90" s="260">
        <f>SUM(C91:C96)</f>
        <v>6926</v>
      </c>
      <c r="D90" s="260">
        <f>SUM(D91:D96)</f>
        <v>9567</v>
      </c>
      <c r="E90" s="260">
        <f>SUM(E91:E96)</f>
        <v>4644</v>
      </c>
      <c r="F90" s="94" t="s">
        <v>170</v>
      </c>
    </row>
    <row r="91" spans="1:7" ht="15" customHeight="1">
      <c r="A91" s="261" t="s">
        <v>171</v>
      </c>
      <c r="B91" s="55">
        <v>2157</v>
      </c>
      <c r="C91" s="55">
        <v>1236</v>
      </c>
      <c r="D91" s="55">
        <v>1155</v>
      </c>
      <c r="E91" s="55">
        <v>656</v>
      </c>
      <c r="F91" s="262" t="s">
        <v>172</v>
      </c>
    </row>
    <row r="92" spans="1:7" ht="15" customHeight="1">
      <c r="A92" s="261" t="s">
        <v>173</v>
      </c>
      <c r="B92" s="55">
        <v>2312</v>
      </c>
      <c r="C92" s="55">
        <v>1018</v>
      </c>
      <c r="D92" s="55">
        <v>2128</v>
      </c>
      <c r="E92" s="55">
        <v>924</v>
      </c>
      <c r="F92" s="262" t="s">
        <v>1831</v>
      </c>
    </row>
    <row r="93" spans="1:7" ht="15" customHeight="1">
      <c r="A93" s="261" t="s">
        <v>175</v>
      </c>
      <c r="B93" s="55">
        <v>1878</v>
      </c>
      <c r="C93" s="55">
        <v>1072</v>
      </c>
      <c r="D93" s="55">
        <v>301</v>
      </c>
      <c r="E93" s="55">
        <v>195</v>
      </c>
      <c r="F93" s="262" t="s">
        <v>1830</v>
      </c>
    </row>
    <row r="94" spans="1:7" ht="15" customHeight="1">
      <c r="A94" s="261" t="s">
        <v>177</v>
      </c>
      <c r="B94" s="55">
        <v>5444</v>
      </c>
      <c r="C94" s="55">
        <v>2726</v>
      </c>
      <c r="D94" s="55">
        <v>4366</v>
      </c>
      <c r="E94" s="55">
        <v>2235</v>
      </c>
      <c r="F94" s="262" t="s">
        <v>178</v>
      </c>
    </row>
    <row r="95" spans="1:7" ht="15" customHeight="1">
      <c r="A95" s="261" t="s">
        <v>179</v>
      </c>
      <c r="B95" s="55">
        <v>869</v>
      </c>
      <c r="C95" s="55">
        <v>403</v>
      </c>
      <c r="D95" s="55">
        <v>620</v>
      </c>
      <c r="E95" s="55">
        <v>287</v>
      </c>
      <c r="F95" s="262" t="s">
        <v>180</v>
      </c>
    </row>
    <row r="96" spans="1:7" ht="15" customHeight="1">
      <c r="A96" s="261" t="s">
        <v>181</v>
      </c>
      <c r="B96" s="55">
        <v>1295</v>
      </c>
      <c r="C96" s="55">
        <v>471</v>
      </c>
      <c r="D96" s="55">
        <v>997</v>
      </c>
      <c r="E96" s="55">
        <v>347</v>
      </c>
      <c r="F96" s="262" t="s">
        <v>182</v>
      </c>
    </row>
    <row r="97" spans="1:6" ht="15" customHeight="1">
      <c r="A97" s="98" t="s">
        <v>183</v>
      </c>
      <c r="B97" s="260">
        <f>SUM(B98:B101)</f>
        <v>2380</v>
      </c>
      <c r="C97" s="260">
        <f>SUM(C98:C101)</f>
        <v>1155</v>
      </c>
      <c r="D97" s="260">
        <f>SUM(D98:D101)</f>
        <v>1354</v>
      </c>
      <c r="E97" s="260">
        <f>SUM(E98:E101)</f>
        <v>609</v>
      </c>
      <c r="F97" s="94" t="s">
        <v>184</v>
      </c>
    </row>
    <row r="98" spans="1:6" ht="15" customHeight="1">
      <c r="A98" s="261" t="s">
        <v>185</v>
      </c>
      <c r="B98" s="55">
        <v>149</v>
      </c>
      <c r="C98" s="55">
        <v>89</v>
      </c>
      <c r="D98" s="55">
        <v>43</v>
      </c>
      <c r="E98" s="55">
        <v>31</v>
      </c>
      <c r="F98" s="262" t="s">
        <v>186</v>
      </c>
    </row>
    <row r="99" spans="1:6" ht="15" customHeight="1">
      <c r="A99" s="261" t="s">
        <v>187</v>
      </c>
      <c r="B99" s="55">
        <v>895</v>
      </c>
      <c r="C99" s="55">
        <v>452</v>
      </c>
      <c r="D99" s="55">
        <v>429</v>
      </c>
      <c r="E99" s="55">
        <v>207</v>
      </c>
      <c r="F99" s="262" t="s">
        <v>188</v>
      </c>
    </row>
    <row r="100" spans="1:6" ht="15" customHeight="1">
      <c r="A100" s="261" t="s">
        <v>189</v>
      </c>
      <c r="B100" s="55">
        <v>990</v>
      </c>
      <c r="C100" s="55">
        <v>409</v>
      </c>
      <c r="D100" s="55">
        <v>865</v>
      </c>
      <c r="E100" s="55">
        <v>360</v>
      </c>
      <c r="F100" s="262" t="s">
        <v>190</v>
      </c>
    </row>
    <row r="101" spans="1:6" ht="15" customHeight="1">
      <c r="A101" s="261" t="s">
        <v>191</v>
      </c>
      <c r="B101" s="55">
        <v>346</v>
      </c>
      <c r="C101" s="55">
        <v>205</v>
      </c>
      <c r="D101" s="55">
        <v>17</v>
      </c>
      <c r="E101" s="55">
        <v>11</v>
      </c>
      <c r="F101" s="262" t="s">
        <v>192</v>
      </c>
    </row>
    <row r="102" spans="1:6" ht="15" customHeight="1">
      <c r="A102" s="85" t="s">
        <v>193</v>
      </c>
      <c r="B102" s="260">
        <f>SUM(B103:B106)</f>
        <v>1375</v>
      </c>
      <c r="C102" s="260">
        <f>SUM(C103:C106)</f>
        <v>780</v>
      </c>
      <c r="D102" s="260">
        <f>SUM(D103:D106)</f>
        <v>73</v>
      </c>
      <c r="E102" s="260">
        <f>SUM(E103:E106)</f>
        <v>36</v>
      </c>
      <c r="F102" s="94" t="s">
        <v>194</v>
      </c>
    </row>
    <row r="103" spans="1:6" ht="15" customHeight="1">
      <c r="A103" s="261" t="s">
        <v>195</v>
      </c>
      <c r="B103" s="55">
        <v>234</v>
      </c>
      <c r="C103" s="55">
        <v>145</v>
      </c>
      <c r="D103" s="55">
        <v>0</v>
      </c>
      <c r="E103" s="55">
        <v>0</v>
      </c>
      <c r="F103" s="262" t="s">
        <v>196</v>
      </c>
    </row>
    <row r="104" spans="1:6" ht="15" customHeight="1">
      <c r="A104" s="261" t="s">
        <v>197</v>
      </c>
      <c r="B104" s="55">
        <v>230</v>
      </c>
      <c r="C104" s="55">
        <v>119</v>
      </c>
      <c r="D104" s="55">
        <v>9</v>
      </c>
      <c r="E104" s="55">
        <v>2</v>
      </c>
      <c r="F104" s="262" t="s">
        <v>198</v>
      </c>
    </row>
    <row r="105" spans="1:6" ht="15" customHeight="1">
      <c r="A105" s="261" t="s">
        <v>2361</v>
      </c>
      <c r="B105" s="55">
        <v>823</v>
      </c>
      <c r="C105" s="55">
        <v>463</v>
      </c>
      <c r="D105" s="55">
        <v>25</v>
      </c>
      <c r="E105" s="55">
        <v>12</v>
      </c>
      <c r="F105" s="262" t="s">
        <v>199</v>
      </c>
    </row>
    <row r="106" spans="1:6" ht="15" customHeight="1">
      <c r="A106" s="261" t="s">
        <v>200</v>
      </c>
      <c r="B106" s="55">
        <v>88</v>
      </c>
      <c r="C106" s="55">
        <v>53</v>
      </c>
      <c r="D106" s="55">
        <v>39</v>
      </c>
      <c r="E106" s="55">
        <v>22</v>
      </c>
      <c r="F106" s="262" t="s">
        <v>201</v>
      </c>
    </row>
    <row r="107" spans="1:6" ht="15" customHeight="1">
      <c r="A107" s="98" t="s">
        <v>202</v>
      </c>
      <c r="B107" s="260">
        <f>SUM(B108:B109)</f>
        <v>479</v>
      </c>
      <c r="C107" s="260">
        <f>SUM(C108:C109)</f>
        <v>277</v>
      </c>
      <c r="D107" s="260">
        <f>SUM(D108:D109)</f>
        <v>28</v>
      </c>
      <c r="E107" s="260">
        <f>SUM(E108:E109)</f>
        <v>12</v>
      </c>
      <c r="F107" s="94" t="s">
        <v>203</v>
      </c>
    </row>
    <row r="108" spans="1:6" ht="15" customHeight="1">
      <c r="A108" s="99" t="s">
        <v>204</v>
      </c>
      <c r="B108" s="55">
        <v>21</v>
      </c>
      <c r="C108" s="55">
        <v>10</v>
      </c>
      <c r="D108" s="55">
        <v>21</v>
      </c>
      <c r="E108" s="55">
        <v>10</v>
      </c>
      <c r="F108" s="100" t="s">
        <v>2360</v>
      </c>
    </row>
    <row r="109" spans="1:6" ht="15" customHeight="1">
      <c r="A109" s="101" t="s">
        <v>206</v>
      </c>
      <c r="B109" s="55">
        <v>458</v>
      </c>
      <c r="C109" s="55">
        <v>267</v>
      </c>
      <c r="D109" s="55">
        <v>7</v>
      </c>
      <c r="E109" s="55">
        <v>2</v>
      </c>
      <c r="F109" s="100" t="s">
        <v>2358</v>
      </c>
    </row>
    <row r="110" spans="1:6" ht="15" customHeight="1">
      <c r="A110" s="265" t="s">
        <v>223</v>
      </c>
      <c r="B110" s="266">
        <f>'prim 6'!B47+'prim 6'!B39+'prim 6'!B29+'prim 6'!B20+'prim 6'!B11+'prim 6'!B107+'prim 6'!B102+'prim 6'!B97+'prim 6'!B90+'prim 6'!B84+'prim 6'!B75+'prim 6'!B65</f>
        <v>146888</v>
      </c>
      <c r="C110" s="266">
        <f>'prim 6'!C47+'prim 6'!C39+'prim 6'!C29+'prim 6'!C20+'prim 6'!C11+'prim 6'!C107+'prim 6'!C102+'prim 6'!C97+'prim 6'!C90+'prim 6'!C84+'prim 6'!C75+'prim 6'!C65</f>
        <v>85514</v>
      </c>
      <c r="D110" s="266">
        <f>'prim 6'!D47+'prim 6'!D39+'prim 6'!D29+'prim 6'!D20+'prim 6'!D11+'prim 6'!D107+'prim 6'!D102+'prim 6'!D97+'prim 6'!D90+'prim 6'!D84+'prim 6'!D75+'prim 6'!D65</f>
        <v>92676</v>
      </c>
      <c r="E110" s="266">
        <f>'prim 6'!E47+'prim 6'!E39+'prim 6'!E29+'prim 6'!E20+'prim 6'!E11+'prim 6'!E107+'prim 6'!E102+'prim 6'!E97+'prim 6'!E90+'prim 6'!E84+'prim 6'!E75+'prim 6'!E65</f>
        <v>50398</v>
      </c>
      <c r="F110" s="267" t="s">
        <v>15</v>
      </c>
    </row>
    <row r="111" spans="1:6" ht="15" customHeight="1">
      <c r="A111" s="151"/>
      <c r="B111" s="329"/>
      <c r="C111" s="329"/>
      <c r="D111" s="330"/>
      <c r="E111" s="330"/>
      <c r="F111" s="331"/>
    </row>
    <row r="112" spans="1:6" ht="15" customHeight="1">
      <c r="A112" s="151"/>
      <c r="B112" s="329"/>
      <c r="C112" s="329"/>
      <c r="D112" s="330"/>
      <c r="E112" s="330"/>
      <c r="F112" s="332"/>
    </row>
    <row r="113" spans="1:6" ht="15" customHeight="1">
      <c r="A113" s="32" t="s">
        <v>1828</v>
      </c>
      <c r="B113" s="32"/>
      <c r="C113" s="32"/>
      <c r="D113" s="2"/>
      <c r="E113" s="33" t="s">
        <v>270</v>
      </c>
      <c r="F113" s="33" t="s">
        <v>1827</v>
      </c>
    </row>
    <row r="114" spans="1:6" ht="15" customHeight="1">
      <c r="A114" s="151"/>
      <c r="B114" s="329"/>
      <c r="C114" s="329"/>
      <c r="D114" s="330"/>
      <c r="E114" s="330"/>
      <c r="F114" s="332"/>
    </row>
    <row r="115" spans="1:6" ht="15" customHeight="1">
      <c r="A115" s="151"/>
      <c r="B115" s="329"/>
      <c r="C115" s="329"/>
      <c r="D115" s="330"/>
      <c r="E115" s="330"/>
      <c r="F115" s="332"/>
    </row>
    <row r="116" spans="1:6" ht="15" customHeight="1"/>
    <row r="117" spans="1:6" ht="15" customHeight="1"/>
    <row r="118" spans="1:6" ht="15" customHeight="1"/>
    <row r="119" spans="1:6" ht="15" customHeight="1"/>
    <row r="120" spans="1:6" ht="15" customHeight="1"/>
    <row r="121" spans="1:6" ht="15" customHeight="1"/>
    <row r="122" spans="1:6" ht="15" customHeight="1"/>
    <row r="123" spans="1:6" ht="15" customHeight="1"/>
    <row r="124" spans="1:6" ht="15" customHeight="1"/>
    <row r="125" spans="1:6" ht="15" customHeight="1"/>
    <row r="126" spans="1:6" ht="15" customHeight="1"/>
    <row r="127" spans="1:6" ht="15" customHeight="1"/>
    <row r="128" spans="1:6" ht="15" customHeight="1"/>
    <row r="129" ht="15" customHeight="1"/>
    <row r="130" ht="15" customHeight="1"/>
    <row r="131" ht="15" customHeight="1"/>
    <row r="132" ht="15" customHeight="1"/>
    <row r="133" ht="15" customHeight="1"/>
    <row r="134" ht="15" customHeight="1"/>
    <row r="135" ht="15" customHeight="1"/>
    <row r="136" ht="15" customHeight="1"/>
    <row r="137" ht="15" customHeight="1"/>
    <row r="138" ht="15" customHeight="1"/>
    <row r="139" ht="15" customHeight="1"/>
    <row r="140" ht="15" customHeight="1"/>
    <row r="141" ht="15" customHeight="1"/>
    <row r="142" ht="15" customHeight="1"/>
    <row r="143" ht="15" customHeight="1"/>
  </sheetData>
  <mergeCells count="2">
    <mergeCell ref="E3:F3"/>
    <mergeCell ref="E57:F57"/>
  </mergeCells>
  <pageMargins left="0.78740157480314965" right="0.78740157480314965" top="1.1811023622047245" bottom="0.98425196850393704" header="0.51181102362204722" footer="0.51181102362204722"/>
  <pageSetup paperSize="9" scale="75" orientation="portrait" r:id="rId1"/>
  <headerFooter alignWithMargins="0"/>
  <rowBreaks count="1" manualBreakCount="1">
    <brk id="54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sheetPr syncVertical="1" syncRef="A37">
    <tabColor theme="5" tint="-0.249977111117893"/>
  </sheetPr>
  <dimension ref="A1:G81"/>
  <sheetViews>
    <sheetView showGridLines="0" showWhiteSpace="0" topLeftCell="A37" zoomScalePageLayoutView="70" workbookViewId="0">
      <selection activeCell="I1" sqref="I1:N1048576"/>
    </sheetView>
  </sheetViews>
  <sheetFormatPr baseColWidth="10" defaultColWidth="11" defaultRowHeight="12.75"/>
  <cols>
    <col min="1" max="1" width="33.7109375" style="340" customWidth="1"/>
    <col min="2" max="2" width="13.140625" style="340" customWidth="1"/>
    <col min="3" max="4" width="13.140625" style="338" customWidth="1"/>
    <col min="5" max="5" width="13.140625" style="339" customWidth="1"/>
    <col min="6" max="6" width="34.7109375" style="340" customWidth="1"/>
    <col min="7" max="7" width="11.42578125" style="151" customWidth="1"/>
    <col min="8" max="8" width="12.7109375" style="340" customWidth="1"/>
    <col min="9" max="12" width="14.42578125" style="340" customWidth="1"/>
    <col min="13" max="13" width="37.28515625" style="340" customWidth="1"/>
    <col min="14" max="15" width="11" style="340" customWidth="1"/>
    <col min="16" max="25" width="9.85546875" style="340" customWidth="1"/>
    <col min="26" max="29" width="11" style="340" customWidth="1"/>
    <col min="30" max="30" width="14.42578125" style="340" customWidth="1"/>
    <col min="31" max="31" width="4.140625" style="340" customWidth="1"/>
    <col min="32" max="32" width="13.28515625" style="340" customWidth="1"/>
    <col min="33" max="33" width="28.140625" style="340" customWidth="1"/>
    <col min="34" max="34" width="11" style="340" customWidth="1"/>
    <col min="35" max="35" width="14.42578125" style="340" customWidth="1"/>
    <col min="36" max="36" width="4.140625" style="340" customWidth="1"/>
    <col min="37" max="38" width="11" style="340" customWidth="1"/>
    <col min="39" max="39" width="14.42578125" style="340" customWidth="1"/>
    <col min="40" max="40" width="4.140625" style="340" customWidth="1"/>
    <col min="41" max="41" width="14.42578125" style="340" customWidth="1"/>
    <col min="42" max="16384" width="11" style="340"/>
  </cols>
  <sheetData>
    <row r="1" spans="1:7" ht="24.75" customHeight="1">
      <c r="A1" s="337" t="s">
        <v>227</v>
      </c>
      <c r="B1" s="337"/>
      <c r="F1" s="150" t="s">
        <v>228</v>
      </c>
    </row>
    <row r="2" spans="1:7" ht="18.95" customHeight="1">
      <c r="A2" s="341"/>
      <c r="B2" s="341"/>
      <c r="C2" s="342"/>
      <c r="D2" s="342"/>
      <c r="E2" s="343"/>
      <c r="F2" s="344"/>
    </row>
    <row r="3" spans="1:7" ht="18.95" customHeight="1">
      <c r="A3" s="314" t="s">
        <v>277</v>
      </c>
      <c r="B3" s="314"/>
      <c r="C3" s="345"/>
      <c r="D3" s="345"/>
      <c r="E3" s="346"/>
      <c r="F3" s="347" t="s">
        <v>278</v>
      </c>
    </row>
    <row r="4" spans="1:7" ht="18.95" customHeight="1">
      <c r="A4" s="1753" t="s">
        <v>2254</v>
      </c>
      <c r="B4" s="348"/>
      <c r="F4" s="1752" t="s">
        <v>2253</v>
      </c>
    </row>
    <row r="5" spans="1:7" ht="18.95" customHeight="1">
      <c r="A5" s="349"/>
      <c r="B5" s="349"/>
      <c r="C5" s="350"/>
      <c r="D5" s="350"/>
      <c r="E5" s="164"/>
      <c r="F5" s="351"/>
    </row>
    <row r="6" spans="1:7" ht="16.5" customHeight="1">
      <c r="A6" s="352"/>
      <c r="B6" s="1338" t="str">
        <f>LEFT(C6,4)+1&amp;"-"&amp;RIGHT(C6,4)+1</f>
        <v>2023-2024</v>
      </c>
      <c r="C6" s="1338" t="str">
        <f>LEFT(D6,4)+1&amp;"-"&amp;RIGHT(D6,4)+1</f>
        <v>2022-2023</v>
      </c>
      <c r="D6" s="353" t="str">
        <f>LEFT(E6,4)+1&amp;"-"&amp;RIGHT(E6,4)+1</f>
        <v>2021-2022</v>
      </c>
      <c r="E6" s="353" t="s">
        <v>1730</v>
      </c>
      <c r="F6" s="351"/>
      <c r="G6" s="354"/>
    </row>
    <row r="7" spans="1:7" ht="6.75" customHeight="1">
      <c r="A7" s="355" t="s">
        <v>259</v>
      </c>
      <c r="B7" s="355"/>
      <c r="C7" s="355"/>
      <c r="D7" s="340"/>
      <c r="E7" s="340"/>
      <c r="F7" s="351"/>
      <c r="G7" s="340"/>
    </row>
    <row r="8" spans="1:7" ht="15" customHeight="1">
      <c r="A8" s="356" t="s">
        <v>279</v>
      </c>
      <c r="B8" s="356"/>
      <c r="C8" s="356"/>
      <c r="D8" s="340"/>
      <c r="E8" s="340"/>
      <c r="F8" s="357" t="s">
        <v>280</v>
      </c>
      <c r="G8" s="175"/>
    </row>
    <row r="9" spans="1:7" s="358" customFormat="1" ht="15" customHeight="1">
      <c r="A9" s="356" t="s">
        <v>215</v>
      </c>
      <c r="B9" s="358">
        <v>605032</v>
      </c>
      <c r="C9" s="358">
        <v>649662</v>
      </c>
      <c r="D9" s="358">
        <v>696313</v>
      </c>
      <c r="E9" s="358">
        <v>657970</v>
      </c>
      <c r="F9" s="357" t="s">
        <v>281</v>
      </c>
      <c r="G9" s="175"/>
    </row>
    <row r="10" spans="1:7" ht="15" customHeight="1">
      <c r="A10" s="355" t="s">
        <v>282</v>
      </c>
      <c r="B10" s="340">
        <v>292101</v>
      </c>
      <c r="C10" s="340">
        <v>312701</v>
      </c>
      <c r="D10" s="340">
        <v>334143</v>
      </c>
      <c r="E10" s="340">
        <v>314922</v>
      </c>
      <c r="F10" s="359" t="s">
        <v>283</v>
      </c>
      <c r="G10" s="175"/>
    </row>
    <row r="11" spans="1:7" s="358" customFormat="1" ht="15" customHeight="1">
      <c r="A11" s="356" t="s">
        <v>284</v>
      </c>
      <c r="B11" s="358">
        <v>66480</v>
      </c>
      <c r="C11" s="358">
        <v>79220</v>
      </c>
      <c r="D11" s="358">
        <v>85306</v>
      </c>
      <c r="E11" s="358">
        <v>63778</v>
      </c>
      <c r="F11" s="357" t="s">
        <v>285</v>
      </c>
      <c r="G11" s="175"/>
    </row>
    <row r="12" spans="1:7" ht="15" customHeight="1">
      <c r="A12" s="355" t="s">
        <v>282</v>
      </c>
      <c r="B12" s="340">
        <v>25862</v>
      </c>
      <c r="C12" s="340">
        <v>30939</v>
      </c>
      <c r="D12" s="340">
        <v>32908</v>
      </c>
      <c r="E12" s="340">
        <v>24850</v>
      </c>
      <c r="F12" s="359" t="s">
        <v>283</v>
      </c>
      <c r="G12" s="175"/>
    </row>
    <row r="13" spans="1:7" ht="15" customHeight="1">
      <c r="A13" s="355"/>
      <c r="C13" s="340"/>
      <c r="D13" s="340"/>
      <c r="E13" s="340"/>
      <c r="F13" s="359"/>
      <c r="G13" s="175"/>
    </row>
    <row r="14" spans="1:7" ht="15" customHeight="1">
      <c r="A14" s="356" t="s">
        <v>286</v>
      </c>
      <c r="C14" s="340"/>
      <c r="D14" s="340"/>
      <c r="E14" s="340"/>
      <c r="F14" s="357" t="s">
        <v>287</v>
      </c>
      <c r="G14" s="175"/>
    </row>
    <row r="15" spans="1:7" s="358" customFormat="1" ht="15" customHeight="1">
      <c r="A15" s="356" t="s">
        <v>215</v>
      </c>
      <c r="B15" s="358">
        <v>623169</v>
      </c>
      <c r="C15" s="358">
        <v>659257</v>
      </c>
      <c r="D15" s="358">
        <v>638063</v>
      </c>
      <c r="E15" s="358">
        <v>656256</v>
      </c>
      <c r="F15" s="357" t="s">
        <v>281</v>
      </c>
      <c r="G15" s="175"/>
    </row>
    <row r="16" spans="1:7" ht="15" customHeight="1">
      <c r="A16" s="355" t="s">
        <v>282</v>
      </c>
      <c r="B16" s="340">
        <v>300462</v>
      </c>
      <c r="C16" s="340">
        <v>317865</v>
      </c>
      <c r="D16" s="340">
        <v>305406</v>
      </c>
      <c r="E16" s="340">
        <v>316355</v>
      </c>
      <c r="F16" s="359" t="s">
        <v>283</v>
      </c>
      <c r="G16" s="175"/>
    </row>
    <row r="17" spans="1:7" s="358" customFormat="1" ht="15" customHeight="1">
      <c r="A17" s="356" t="s">
        <v>284</v>
      </c>
      <c r="B17" s="358">
        <v>50595</v>
      </c>
      <c r="C17" s="358">
        <v>55100</v>
      </c>
      <c r="D17" s="358">
        <v>76705</v>
      </c>
      <c r="E17" s="358">
        <v>44185</v>
      </c>
      <c r="F17" s="357" t="s">
        <v>285</v>
      </c>
      <c r="G17" s="175"/>
    </row>
    <row r="18" spans="1:7" ht="15" customHeight="1">
      <c r="A18" s="355" t="s">
        <v>282</v>
      </c>
      <c r="B18" s="340">
        <v>19070</v>
      </c>
      <c r="C18" s="340">
        <v>20937</v>
      </c>
      <c r="D18" s="340">
        <v>28417</v>
      </c>
      <c r="E18" s="340">
        <v>16728</v>
      </c>
      <c r="F18" s="359" t="s">
        <v>283</v>
      </c>
      <c r="G18" s="175"/>
    </row>
    <row r="19" spans="1:7" ht="15" customHeight="1">
      <c r="A19" s="355"/>
      <c r="C19" s="340"/>
      <c r="D19" s="340"/>
      <c r="E19" s="340"/>
      <c r="F19" s="359"/>
      <c r="G19" s="175"/>
    </row>
    <row r="20" spans="1:7" ht="15" customHeight="1">
      <c r="A20" s="356" t="s">
        <v>288</v>
      </c>
      <c r="C20" s="340"/>
      <c r="D20" s="340"/>
      <c r="E20" s="340"/>
      <c r="F20" s="357" t="s">
        <v>289</v>
      </c>
      <c r="G20" s="175"/>
    </row>
    <row r="21" spans="1:7" s="358" customFormat="1" ht="15" customHeight="1">
      <c r="A21" s="356" t="s">
        <v>215</v>
      </c>
      <c r="B21" s="358">
        <v>655581</v>
      </c>
      <c r="C21" s="358">
        <v>635560</v>
      </c>
      <c r="D21" s="358">
        <v>647774</v>
      </c>
      <c r="E21" s="358">
        <v>654338</v>
      </c>
      <c r="F21" s="357" t="s">
        <v>281</v>
      </c>
      <c r="G21" s="175"/>
    </row>
    <row r="22" spans="1:7" ht="15" customHeight="1">
      <c r="A22" s="355" t="s">
        <v>282</v>
      </c>
      <c r="B22" s="340">
        <v>314930</v>
      </c>
      <c r="C22" s="340">
        <v>302883</v>
      </c>
      <c r="D22" s="340">
        <v>310931</v>
      </c>
      <c r="E22" s="340">
        <v>313816</v>
      </c>
      <c r="F22" s="359" t="s">
        <v>283</v>
      </c>
      <c r="G22" s="175"/>
    </row>
    <row r="23" spans="1:7" s="358" customFormat="1" ht="15" customHeight="1">
      <c r="A23" s="356" t="s">
        <v>284</v>
      </c>
      <c r="B23" s="358">
        <v>45594</v>
      </c>
      <c r="C23" s="358">
        <v>54633</v>
      </c>
      <c r="D23" s="358">
        <v>68854</v>
      </c>
      <c r="E23" s="358">
        <v>39541</v>
      </c>
      <c r="F23" s="357" t="s">
        <v>285</v>
      </c>
      <c r="G23" s="175"/>
    </row>
    <row r="24" spans="1:7" ht="15" customHeight="1">
      <c r="A24" s="355" t="s">
        <v>282</v>
      </c>
      <c r="B24" s="340">
        <v>15638</v>
      </c>
      <c r="C24" s="340">
        <v>19308</v>
      </c>
      <c r="D24" s="340">
        <v>23195</v>
      </c>
      <c r="E24" s="340">
        <v>13512</v>
      </c>
      <c r="F24" s="359" t="s">
        <v>283</v>
      </c>
      <c r="G24" s="175"/>
    </row>
    <row r="25" spans="1:7" ht="15" customHeight="1">
      <c r="A25" s="355"/>
      <c r="C25" s="340"/>
      <c r="D25" s="340"/>
      <c r="E25" s="340"/>
      <c r="F25" s="359"/>
      <c r="G25" s="175"/>
    </row>
    <row r="26" spans="1:7" ht="15" customHeight="1">
      <c r="A26" s="356" t="s">
        <v>290</v>
      </c>
      <c r="C26" s="340"/>
      <c r="D26" s="340"/>
      <c r="E26" s="340"/>
      <c r="F26" s="357" t="s">
        <v>291</v>
      </c>
      <c r="G26" s="175"/>
    </row>
    <row r="27" spans="1:7" s="358" customFormat="1" ht="15" customHeight="1">
      <c r="A27" s="356" t="s">
        <v>215</v>
      </c>
      <c r="B27" s="358">
        <v>626291</v>
      </c>
      <c r="C27" s="358">
        <v>635124</v>
      </c>
      <c r="D27" s="358">
        <v>644022</v>
      </c>
      <c r="E27" s="358">
        <v>659302</v>
      </c>
      <c r="F27" s="357" t="s">
        <v>281</v>
      </c>
      <c r="G27" s="175"/>
    </row>
    <row r="28" spans="1:7" ht="15" customHeight="1">
      <c r="A28" s="355" t="s">
        <v>282</v>
      </c>
      <c r="B28" s="340">
        <v>299109</v>
      </c>
      <c r="C28" s="340">
        <v>305105</v>
      </c>
      <c r="D28" s="340">
        <v>307984</v>
      </c>
      <c r="E28" s="340">
        <v>314948</v>
      </c>
      <c r="F28" s="359" t="s">
        <v>283</v>
      </c>
      <c r="G28" s="175"/>
    </row>
    <row r="29" spans="1:7" s="358" customFormat="1" ht="15" customHeight="1">
      <c r="A29" s="356" t="s">
        <v>284</v>
      </c>
      <c r="B29" s="358">
        <v>36843</v>
      </c>
      <c r="C29" s="358">
        <v>42874</v>
      </c>
      <c r="D29" s="358">
        <v>59070</v>
      </c>
      <c r="E29" s="358">
        <v>29009</v>
      </c>
      <c r="F29" s="357" t="s">
        <v>285</v>
      </c>
      <c r="G29" s="175"/>
    </row>
    <row r="30" spans="1:7" ht="15" customHeight="1">
      <c r="A30" s="355" t="s">
        <v>282</v>
      </c>
      <c r="B30" s="340">
        <v>11942</v>
      </c>
      <c r="C30" s="340">
        <v>13905</v>
      </c>
      <c r="D30" s="340">
        <v>17665</v>
      </c>
      <c r="E30" s="340">
        <v>8993</v>
      </c>
      <c r="F30" s="359" t="s">
        <v>283</v>
      </c>
      <c r="G30" s="175"/>
    </row>
    <row r="31" spans="1:7" ht="15" customHeight="1">
      <c r="A31" s="355"/>
      <c r="C31" s="340"/>
      <c r="D31" s="340"/>
      <c r="E31" s="340"/>
      <c r="F31" s="359"/>
      <c r="G31" s="175"/>
    </row>
    <row r="32" spans="1:7" ht="15" customHeight="1">
      <c r="A32" s="356" t="s">
        <v>292</v>
      </c>
      <c r="C32" s="340"/>
      <c r="D32" s="340"/>
      <c r="E32" s="340"/>
      <c r="F32" s="357" t="s">
        <v>293</v>
      </c>
      <c r="G32" s="175"/>
    </row>
    <row r="33" spans="1:7" s="358" customFormat="1" ht="15" customHeight="1">
      <c r="A33" s="356" t="s">
        <v>215</v>
      </c>
      <c r="B33" s="358">
        <v>629996</v>
      </c>
      <c r="C33" s="358">
        <v>636037</v>
      </c>
      <c r="D33" s="358">
        <v>645077</v>
      </c>
      <c r="E33" s="358">
        <v>616085</v>
      </c>
      <c r="F33" s="357" t="s">
        <v>281</v>
      </c>
      <c r="G33" s="175"/>
    </row>
    <row r="34" spans="1:7" ht="15" customHeight="1">
      <c r="A34" s="355" t="s">
        <v>282</v>
      </c>
      <c r="B34" s="340">
        <v>302846</v>
      </c>
      <c r="C34" s="340">
        <v>304606</v>
      </c>
      <c r="D34" s="340">
        <v>309537</v>
      </c>
      <c r="E34" s="340">
        <v>294356</v>
      </c>
      <c r="F34" s="359" t="s">
        <v>283</v>
      </c>
      <c r="G34" s="175"/>
    </row>
    <row r="35" spans="1:7" s="358" customFormat="1" ht="15" customHeight="1">
      <c r="A35" s="356" t="s">
        <v>284</v>
      </c>
      <c r="B35" s="358">
        <v>33253</v>
      </c>
      <c r="C35" s="358">
        <v>38032</v>
      </c>
      <c r="D35" s="358">
        <v>46584</v>
      </c>
      <c r="E35" s="358">
        <v>24829</v>
      </c>
      <c r="F35" s="357" t="s">
        <v>285</v>
      </c>
      <c r="G35" s="175"/>
    </row>
    <row r="36" spans="1:7" ht="15" customHeight="1">
      <c r="A36" s="355" t="s">
        <v>282</v>
      </c>
      <c r="B36" s="340">
        <v>10095</v>
      </c>
      <c r="C36" s="340">
        <v>11552</v>
      </c>
      <c r="D36" s="340">
        <v>12982</v>
      </c>
      <c r="E36" s="340">
        <v>7470</v>
      </c>
      <c r="F36" s="359" t="s">
        <v>283</v>
      </c>
      <c r="G36" s="175"/>
    </row>
    <row r="37" spans="1:7" ht="15" customHeight="1">
      <c r="A37" s="355"/>
      <c r="C37" s="340"/>
      <c r="D37" s="340"/>
      <c r="E37" s="340"/>
      <c r="F37" s="359"/>
      <c r="G37" s="175"/>
    </row>
    <row r="38" spans="1:7" ht="15" customHeight="1">
      <c r="A38" s="356" t="s">
        <v>294</v>
      </c>
      <c r="C38" s="340"/>
      <c r="D38" s="340"/>
      <c r="E38" s="340"/>
      <c r="F38" s="357" t="s">
        <v>295</v>
      </c>
      <c r="G38" s="175"/>
    </row>
    <row r="39" spans="1:7" s="358" customFormat="1" ht="15" customHeight="1">
      <c r="A39" s="356" t="s">
        <v>215</v>
      </c>
      <c r="B39" s="358">
        <v>625152</v>
      </c>
      <c r="C39" s="358">
        <v>633493</v>
      </c>
      <c r="D39" s="358">
        <v>603349</v>
      </c>
      <c r="E39" s="358">
        <v>570487</v>
      </c>
      <c r="F39" s="357" t="s">
        <v>281</v>
      </c>
      <c r="G39" s="175"/>
    </row>
    <row r="40" spans="1:7" ht="15" customHeight="1">
      <c r="A40" s="355" t="s">
        <v>282</v>
      </c>
      <c r="B40" s="340">
        <v>301634</v>
      </c>
      <c r="C40" s="340">
        <v>306095</v>
      </c>
      <c r="D40" s="340">
        <v>291360</v>
      </c>
      <c r="E40" s="340">
        <v>274720</v>
      </c>
      <c r="F40" s="359" t="s">
        <v>283</v>
      </c>
      <c r="G40" s="175"/>
    </row>
    <row r="41" spans="1:7" s="358" customFormat="1" ht="15" customHeight="1">
      <c r="A41" s="356" t="s">
        <v>284</v>
      </c>
      <c r="B41" s="358">
        <v>27705</v>
      </c>
      <c r="C41" s="358">
        <v>33877</v>
      </c>
      <c r="D41" s="358">
        <v>37386</v>
      </c>
      <c r="E41" s="358">
        <v>11416</v>
      </c>
      <c r="F41" s="357" t="s">
        <v>285</v>
      </c>
      <c r="G41" s="175"/>
    </row>
    <row r="42" spans="1:7" ht="15" customHeight="1">
      <c r="A42" s="355" t="s">
        <v>282</v>
      </c>
      <c r="B42" s="340">
        <v>9052</v>
      </c>
      <c r="C42" s="340">
        <v>10801</v>
      </c>
      <c r="D42" s="340">
        <v>11230</v>
      </c>
      <c r="E42" s="340">
        <v>3328</v>
      </c>
      <c r="F42" s="359" t="s">
        <v>283</v>
      </c>
      <c r="G42" s="175"/>
    </row>
    <row r="43" spans="1:7" ht="15" customHeight="1">
      <c r="A43" s="355"/>
      <c r="C43" s="340"/>
      <c r="D43" s="340"/>
      <c r="E43" s="340"/>
      <c r="F43" s="359"/>
      <c r="G43" s="175"/>
    </row>
    <row r="44" spans="1:7" ht="15" customHeight="1">
      <c r="A44" s="361" t="s">
        <v>296</v>
      </c>
      <c r="C44" s="340"/>
      <c r="D44" s="340"/>
      <c r="E44" s="340"/>
      <c r="F44" s="357" t="s">
        <v>15</v>
      </c>
      <c r="G44" s="175"/>
    </row>
    <row r="45" spans="1:7" ht="15" customHeight="1">
      <c r="A45" s="361" t="s">
        <v>297</v>
      </c>
      <c r="B45" s="363">
        <f>B9+B15+B21+B27+B33+B39</f>
        <v>3765221</v>
      </c>
      <c r="C45" s="363">
        <f>C9+C15+C21+C27+C33+C39</f>
        <v>3849133</v>
      </c>
      <c r="D45" s="363">
        <v>3874598</v>
      </c>
      <c r="E45" s="363">
        <f t="shared" ref="E45:E48" si="0">E39+E33+E27+E21+E15+E9</f>
        <v>3814438</v>
      </c>
      <c r="F45" s="357" t="s">
        <v>281</v>
      </c>
      <c r="G45" s="175"/>
    </row>
    <row r="46" spans="1:7" ht="15" customHeight="1">
      <c r="A46" s="356" t="s">
        <v>282</v>
      </c>
      <c r="B46" s="363">
        <f t="shared" ref="B46" si="1">B10+B16+B22+B28+B34+B40</f>
        <v>1811082</v>
      </c>
      <c r="C46" s="363">
        <f t="shared" ref="C46:C48" si="2">C10+C16+C22+C28+C34+C40</f>
        <v>1849255</v>
      </c>
      <c r="D46" s="363">
        <v>1859361</v>
      </c>
      <c r="E46" s="363">
        <f t="shared" si="0"/>
        <v>1829117</v>
      </c>
      <c r="F46" s="357" t="s">
        <v>283</v>
      </c>
      <c r="G46" s="175"/>
    </row>
    <row r="47" spans="1:7" ht="15" customHeight="1">
      <c r="A47" s="355" t="s">
        <v>298</v>
      </c>
      <c r="B47" s="363">
        <f t="shared" ref="B47" si="3">B11+B17+B23+B29+B35+B41</f>
        <v>260470</v>
      </c>
      <c r="C47" s="363">
        <f t="shared" si="2"/>
        <v>303736</v>
      </c>
      <c r="D47" s="363">
        <v>373905</v>
      </c>
      <c r="E47" s="363">
        <f t="shared" si="0"/>
        <v>212758</v>
      </c>
      <c r="F47" s="357" t="s">
        <v>285</v>
      </c>
      <c r="G47" s="175"/>
    </row>
    <row r="48" spans="1:7" ht="15" customHeight="1">
      <c r="A48" s="356" t="s">
        <v>282</v>
      </c>
      <c r="B48" s="363">
        <f t="shared" ref="B48" si="4">B12+B18+B24+B30+B36+B42</f>
        <v>91659</v>
      </c>
      <c r="C48" s="363">
        <f t="shared" si="2"/>
        <v>107442</v>
      </c>
      <c r="D48" s="363">
        <v>126397</v>
      </c>
      <c r="E48" s="363">
        <f t="shared" si="0"/>
        <v>74881</v>
      </c>
      <c r="F48" s="357" t="s">
        <v>283</v>
      </c>
      <c r="G48" s="175"/>
    </row>
    <row r="49" spans="1:6">
      <c r="B49" s="338"/>
      <c r="E49" s="338"/>
      <c r="F49" s="365" t="s">
        <v>259</v>
      </c>
    </row>
    <row r="50" spans="1:6">
      <c r="C50" s="366"/>
      <c r="D50" s="366"/>
      <c r="E50" s="366"/>
      <c r="F50" s="351"/>
    </row>
    <row r="51" spans="1:6">
      <c r="A51" s="151"/>
      <c r="B51" s="151"/>
      <c r="E51" s="338"/>
      <c r="F51" s="167"/>
    </row>
    <row r="52" spans="1:6" ht="12.75" customHeight="1">
      <c r="F52" s="351"/>
    </row>
    <row r="53" spans="1:6" ht="12.75" customHeight="1">
      <c r="A53" s="349"/>
      <c r="B53" s="349"/>
      <c r="E53" s="360"/>
      <c r="F53" s="351"/>
    </row>
    <row r="54" spans="1:6" s="151" customFormat="1" ht="12.75" customHeight="1">
      <c r="C54" s="338"/>
      <c r="D54" s="338"/>
      <c r="E54" s="193"/>
      <c r="F54" s="351" t="s">
        <v>259</v>
      </c>
    </row>
    <row r="55" spans="1:6" s="151" customFormat="1" ht="12.75" customHeight="1">
      <c r="C55" s="338"/>
      <c r="D55" s="338"/>
      <c r="E55" s="193"/>
      <c r="F55" s="351"/>
    </row>
    <row r="56" spans="1:6" ht="12.75" customHeight="1">
      <c r="E56" s="360"/>
      <c r="F56" s="351"/>
    </row>
    <row r="57" spans="1:6" ht="12.75" customHeight="1">
      <c r="A57" s="349"/>
      <c r="B57" s="349"/>
      <c r="E57" s="360"/>
      <c r="F57" s="151"/>
    </row>
    <row r="58" spans="1:6" ht="12.75" customHeight="1">
      <c r="A58" s="349"/>
      <c r="B58" s="349"/>
      <c r="E58" s="360"/>
      <c r="F58" s="151"/>
    </row>
    <row r="59" spans="1:6" ht="12.75" customHeight="1">
      <c r="A59" s="349"/>
      <c r="B59" s="349"/>
      <c r="E59" s="360"/>
      <c r="F59" s="151"/>
    </row>
    <row r="60" spans="1:6" ht="12.75" customHeight="1">
      <c r="A60" s="349"/>
      <c r="B60" s="349"/>
      <c r="E60" s="360"/>
      <c r="F60" s="151"/>
    </row>
    <row r="61" spans="1:6" ht="12.75" customHeight="1">
      <c r="A61" s="367" t="s">
        <v>299</v>
      </c>
      <c r="B61" s="367"/>
      <c r="C61" s="368"/>
      <c r="D61" s="368"/>
      <c r="E61" s="360"/>
      <c r="F61" s="369" t="s">
        <v>300</v>
      </c>
    </row>
    <row r="62" spans="1:6" ht="12.75" customHeight="1">
      <c r="A62" s="32" t="s">
        <v>1828</v>
      </c>
      <c r="B62" s="32"/>
      <c r="C62" s="32"/>
      <c r="D62" s="32"/>
      <c r="E62" s="2"/>
      <c r="F62" s="33" t="s">
        <v>1827</v>
      </c>
    </row>
    <row r="63" spans="1:6" ht="12.75" customHeight="1">
      <c r="A63" s="367"/>
      <c r="B63" s="367"/>
      <c r="C63" s="350"/>
      <c r="D63" s="350"/>
      <c r="E63" s="360"/>
      <c r="F63" s="370"/>
    </row>
    <row r="64" spans="1:6" ht="12.75" customHeight="1"/>
    <row r="65" spans="1:6" ht="12.75" customHeight="1"/>
    <row r="66" spans="1:6" ht="12.75" customHeight="1">
      <c r="A66" s="195"/>
      <c r="B66" s="195"/>
      <c r="C66" s="350"/>
      <c r="D66" s="350"/>
      <c r="E66" s="360"/>
      <c r="F66" s="151"/>
    </row>
    <row r="67" spans="1:6" ht="12.75" customHeight="1">
      <c r="A67" s="2487"/>
      <c r="B67" s="2487"/>
      <c r="C67" s="2487"/>
      <c r="D67" s="2487"/>
      <c r="E67" s="2487"/>
      <c r="F67" s="2487"/>
    </row>
    <row r="68" spans="1:6" ht="12.75" customHeight="1">
      <c r="A68" s="349"/>
      <c r="B68" s="349"/>
      <c r="C68" s="350"/>
      <c r="D68" s="350"/>
      <c r="E68" s="360"/>
    </row>
    <row r="69" spans="1:6" ht="12.75" customHeight="1">
      <c r="A69" s="349"/>
      <c r="B69" s="349"/>
      <c r="C69" s="350"/>
      <c r="D69" s="350"/>
      <c r="E69" s="360"/>
    </row>
    <row r="70" spans="1:6" ht="15">
      <c r="A70" s="349"/>
      <c r="B70" s="349"/>
      <c r="C70" s="350"/>
      <c r="D70" s="350"/>
      <c r="E70" s="360"/>
    </row>
    <row r="71" spans="1:6" ht="15">
      <c r="A71" s="349"/>
      <c r="B71" s="349"/>
      <c r="C71" s="350"/>
      <c r="D71" s="350"/>
      <c r="E71" s="360"/>
    </row>
    <row r="72" spans="1:6" ht="15">
      <c r="A72" s="349"/>
      <c r="B72" s="349"/>
      <c r="C72" s="350"/>
      <c r="D72" s="350"/>
      <c r="E72" s="360"/>
    </row>
    <row r="73" spans="1:6" ht="15">
      <c r="A73" s="349"/>
      <c r="B73" s="349"/>
      <c r="C73" s="371"/>
      <c r="D73" s="371"/>
      <c r="E73" s="360"/>
    </row>
    <row r="74" spans="1:6" ht="15">
      <c r="A74" s="372"/>
      <c r="B74" s="372"/>
      <c r="C74" s="350"/>
      <c r="D74" s="350"/>
      <c r="E74" s="360"/>
    </row>
    <row r="75" spans="1:6" ht="15">
      <c r="A75" s="349"/>
      <c r="B75" s="349"/>
      <c r="C75" s="350"/>
      <c r="D75" s="350"/>
      <c r="E75" s="360"/>
    </row>
    <row r="76" spans="1:6" ht="15">
      <c r="C76" s="350"/>
      <c r="D76" s="350"/>
    </row>
    <row r="77" spans="1:6" ht="15">
      <c r="C77" s="350"/>
      <c r="D77" s="350"/>
    </row>
    <row r="78" spans="1:6" ht="15">
      <c r="C78" s="350"/>
      <c r="D78" s="350"/>
    </row>
    <row r="79" spans="1:6" ht="15">
      <c r="A79" s="373"/>
      <c r="B79" s="373"/>
      <c r="C79" s="350"/>
      <c r="D79" s="350"/>
    </row>
    <row r="80" spans="1:6" ht="15">
      <c r="C80" s="350"/>
      <c r="D80" s="350"/>
    </row>
    <row r="81" spans="3:4" ht="15">
      <c r="C81" s="350"/>
      <c r="D81" s="350"/>
    </row>
  </sheetData>
  <mergeCells count="1">
    <mergeCell ref="A67:F67"/>
  </mergeCells>
  <pageMargins left="0.78740157480314965" right="0.78740157480314965" top="1.1811023622047245" bottom="0.98425196850393704" header="0.51181102362204722" footer="0.51181102362204722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58</vt:i4>
      </vt:variant>
      <vt:variant>
        <vt:lpstr>Plages nommées</vt:lpstr>
      </vt:variant>
      <vt:variant>
        <vt:i4>19</vt:i4>
      </vt:variant>
    </vt:vector>
  </HeadingPairs>
  <TitlesOfParts>
    <vt:vector size="77" baseType="lpstr">
      <vt:lpstr>pg</vt:lpstr>
      <vt:lpstr>SOMMAIRE EDUCATION ET FORMATION</vt:lpstr>
      <vt:lpstr>pres 1</vt:lpstr>
      <vt:lpstr>pres 2</vt:lpstr>
      <vt:lpstr>pres 3</vt:lpstr>
      <vt:lpstr>prim 4</vt:lpstr>
      <vt:lpstr>prim 5</vt:lpstr>
      <vt:lpstr>prim 6</vt:lpstr>
      <vt:lpstr>prim 7</vt:lpstr>
      <vt:lpstr>prim 8</vt:lpstr>
      <vt:lpstr>prim 9</vt:lpstr>
      <vt:lpstr>prim 10</vt:lpstr>
      <vt:lpstr>prim 11</vt:lpstr>
      <vt:lpstr>prim 12</vt:lpstr>
      <vt:lpstr>prim 13</vt:lpstr>
      <vt:lpstr>prim 14</vt:lpstr>
      <vt:lpstr>prim 15</vt:lpstr>
      <vt:lpstr>colleg 16</vt:lpstr>
      <vt:lpstr>colleg 17</vt:lpstr>
      <vt:lpstr>colleg 18</vt:lpstr>
      <vt:lpstr>colleg 19</vt:lpstr>
      <vt:lpstr>colleg 20</vt:lpstr>
      <vt:lpstr>colleg 21</vt:lpstr>
      <vt:lpstr>colleg 22</vt:lpstr>
      <vt:lpstr>colleg 23</vt:lpstr>
      <vt:lpstr>colleg 24</vt:lpstr>
      <vt:lpstr>qualif 25</vt:lpstr>
      <vt:lpstr>qualif 26</vt:lpstr>
      <vt:lpstr>qualif 27</vt:lpstr>
      <vt:lpstr>qualif 28</vt:lpstr>
      <vt:lpstr>qualif 29</vt:lpstr>
      <vt:lpstr>qualif 30</vt:lpstr>
      <vt:lpstr>qualif 31</vt:lpstr>
      <vt:lpstr>qualif 32</vt:lpstr>
      <vt:lpstr>qualif 33 et 34</vt:lpstr>
      <vt:lpstr>post_sec 35</vt:lpstr>
      <vt:lpstr>post_sec 36</vt:lpstr>
      <vt:lpstr>post_sec 37</vt:lpstr>
      <vt:lpstr>post_sec 38</vt:lpstr>
      <vt:lpstr>sup 39</vt:lpstr>
      <vt:lpstr>sup 40-41</vt:lpstr>
      <vt:lpstr>sup 42</vt:lpstr>
      <vt:lpstr>sup 43 </vt:lpstr>
      <vt:lpstr>sup 44</vt:lpstr>
      <vt:lpstr>sup 45</vt:lpstr>
      <vt:lpstr>sup 46-47</vt:lpstr>
      <vt:lpstr>sup 48</vt:lpstr>
      <vt:lpstr>sup 49</vt:lpstr>
      <vt:lpstr>sup 50-51</vt:lpstr>
      <vt:lpstr>peda 52</vt:lpstr>
      <vt:lpstr>peda 53</vt:lpstr>
      <vt:lpstr>peda 54-55</vt:lpstr>
      <vt:lpstr>prof 56-57</vt:lpstr>
      <vt:lpstr>prof 58-59</vt:lpstr>
      <vt:lpstr>prof 60</vt:lpstr>
      <vt:lpstr>prof 61</vt:lpstr>
      <vt:lpstr>prof 62</vt:lpstr>
      <vt:lpstr>prof 63</vt:lpstr>
      <vt:lpstr>'colleg 17'!Zone_d_impression</vt:lpstr>
      <vt:lpstr>'colleg 21'!Zone_d_impression</vt:lpstr>
      <vt:lpstr>'peda 53'!Zone_d_impression</vt:lpstr>
      <vt:lpstr>'peda 54-55'!Zone_d_impression</vt:lpstr>
      <vt:lpstr>'post_sec 36'!Zone_d_impression</vt:lpstr>
      <vt:lpstr>'post_sec 38'!Zone_d_impression</vt:lpstr>
      <vt:lpstr>'prim 11'!Zone_d_impression</vt:lpstr>
      <vt:lpstr>'prim 5'!Zone_d_impression</vt:lpstr>
      <vt:lpstr>'prim 9'!Zone_d_impression</vt:lpstr>
      <vt:lpstr>'qualif 25'!Zone_d_impression</vt:lpstr>
      <vt:lpstr>'qualif 31'!Zone_d_impression</vt:lpstr>
      <vt:lpstr>'sup 40-41'!Zone_d_impression</vt:lpstr>
      <vt:lpstr>'sup 42'!Zone_d_impression</vt:lpstr>
      <vt:lpstr>'sup 43 '!Zone_d_impression</vt:lpstr>
      <vt:lpstr>'sup 44'!Zone_d_impression</vt:lpstr>
      <vt:lpstr>'sup 46-47'!Zone_d_impression</vt:lpstr>
      <vt:lpstr>'sup 48'!Zone_d_impression</vt:lpstr>
      <vt:lpstr>'sup 49'!Zone_d_impression</vt:lpstr>
      <vt:lpstr>'sup 50-51'!Zone_d_impression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soumachtaq</dc:creator>
  <cp:lastModifiedBy>user</cp:lastModifiedBy>
  <cp:lastPrinted>2022-11-29T11:46:06Z</cp:lastPrinted>
  <dcterms:created xsi:type="dcterms:W3CDTF">2020-02-05T09:53:41Z</dcterms:created>
  <dcterms:modified xsi:type="dcterms:W3CDTF">2025-03-07T12:40:42Z</dcterms:modified>
</cp:coreProperties>
</file>