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drawings/drawing97.xml" ContentType="application/vnd.openxmlformats-officedocument.drawing+xml"/>
  <Override PartName="/xl/worksheets/sheet13.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39.xml" ContentType="application/vnd.openxmlformats-officedocument.drawing+xml"/>
  <Override PartName="/xl/drawings/drawing86.xml" ContentType="application/vnd.openxmlformats-officedocument.drawing+xml"/>
  <Override PartName="/xl/drawings/drawing17.xml" ContentType="application/vnd.openxmlformats-officedocument.drawing+xml"/>
  <Override PartName="/xl/drawings/drawing28.xml" ContentType="application/vnd.openxmlformats-officedocument.drawing+xml"/>
  <Override PartName="/xl/drawings/drawing64.xml" ContentType="application/vnd.openxmlformats-officedocument.drawing+xml"/>
  <Override PartName="/xl/drawings/drawing75.xml" ContentType="application/vnd.openxmlformats-officedocument.drawing+xml"/>
  <Default Extension="xml" ContentType="application/xml"/>
  <Override PartName="/xl/worksheets/sheet128.xml" ContentType="application/vnd.openxmlformats-officedocument.spreadsheetml.worksheet+xml"/>
  <Override PartName="/xl/drawings/drawing2.xml" ContentType="application/vnd.openxmlformats-officedocument.drawing+xml"/>
  <Override PartName="/xl/drawings/drawing53.xml" ContentType="application/vnd.openxmlformats-officedocument.drawing+xml"/>
  <Override PartName="/xl/charts/chart49.xml" ContentType="application/vnd.openxmlformats-officedocument.drawingml.chart+xml"/>
  <Override PartName="/xl/drawings/drawing135.xml" ContentType="application/vnd.openxmlformats-officedocument.drawing+xml"/>
  <Override PartName="/xl/worksheets/sheet3.xml" ContentType="application/vnd.openxmlformats-officedocument.spreadsheetml.worksheet+xml"/>
  <Override PartName="/xl/worksheets/sheet98.xml" ContentType="application/vnd.openxmlformats-officedocument.spreadsheetml.worksheet+xml"/>
  <Override PartName="/xl/worksheets/sheet117.xml" ContentType="application/vnd.openxmlformats-officedocument.spreadsheetml.worksheet+xml"/>
  <Override PartName="/xl/drawings/drawing42.xml" ContentType="application/vnd.openxmlformats-officedocument.drawing+xml"/>
  <Override PartName="/xl/charts/chart27.xml" ContentType="application/vnd.openxmlformats-officedocument.drawingml.chart+xml"/>
  <Override PartName="/xl/charts/chart38.xml" ContentType="application/vnd.openxmlformats-officedocument.drawingml.chart+xml"/>
  <Override PartName="/xl/drawings/drawing113.xml" ContentType="application/vnd.openxmlformats-officedocument.drawing+xml"/>
  <Override PartName="/xl/drawings/drawing124.xml" ContentType="application/vnd.openxmlformats-officedocument.drawing+xml"/>
  <Override PartName="/xl/worksheets/sheet87.xml" ContentType="application/vnd.openxmlformats-officedocument.spreadsheetml.worksheet+xml"/>
  <Override PartName="/xl/worksheets/sheet106.xml" ContentType="application/vnd.openxmlformats-officedocument.spreadsheetml.worksheet+xml"/>
  <Override PartName="/xl/drawings/drawing20.xml" ContentType="application/vnd.openxmlformats-officedocument.drawing+xml"/>
  <Override PartName="/xl/drawings/drawing31.xml" ContentType="application/vnd.openxmlformats-officedocument.drawing+xml"/>
  <Override PartName="/xl/charts/chart16.xml" ContentType="application/vnd.openxmlformats-officedocument.drawingml.chart+xml"/>
  <Override PartName="/xl/drawings/drawing102.xml" ContentType="application/vnd.openxmlformats-officedocument.drawing+xml"/>
  <Override PartName="/xl/worksheets/sheet29.xml" ContentType="application/vnd.openxmlformats-officedocument.spreadsheetml.worksheet+xml"/>
  <Override PartName="/xl/worksheets/sheet76.xml" ContentType="application/vnd.openxmlformats-officedocument.spreadsheetml.worksheet+xml"/>
  <Override PartName="/xl/worksheets/sheet131.xml" ContentType="application/vnd.openxmlformats-officedocument.spreadsheetml.worksheet+xml"/>
  <Override PartName="/xl/charts/chart52.xml" ContentType="application/vnd.openxmlformats-officedocument.drawingml.chart+xml"/>
  <Override PartName="/xl/worksheets/sheet18.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worksheets/sheet120.xml" ContentType="application/vnd.openxmlformats-officedocument.spreadsheetml.worksheet+xml"/>
  <Override PartName="/xl/charts/chart9.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worksheets/sheet43.xml" ContentType="application/vnd.openxmlformats-officedocument.spreadsheetml.worksheet+xml"/>
  <Override PartName="/xl/worksheets/sheet90.xml" ContentType="application/vnd.openxmlformats-officedocument.spreadsheetml.worksheet+xml"/>
  <Default Extension="png" ContentType="image/png"/>
  <Override PartName="/xl/drawings/drawing69.xml" ContentType="application/vnd.openxmlformats-officedocument.drawing+xml"/>
  <Override PartName="/xl/worksheets/sheet32.xml" ContentType="application/vnd.openxmlformats-officedocument.spreadsheetml.worksheet+xml"/>
  <Override PartName="/xl/drawings/drawing7.xml" ContentType="application/vnd.openxmlformats-officedocument.drawing+xml"/>
  <Override PartName="/xl/drawings/drawing58.xml" ContentType="application/vnd.openxmlformats-officedocument.drawing+xml"/>
  <Override PartName="/xl/drawings/drawing129.xml" ContentType="application/vnd.openxmlformats-officedocument.drawing+xml"/>
  <Override PartName="/xl/worksheets/sheet8.xml" ContentType="application/vnd.openxmlformats-officedocument.spreadsheetml.worksheet+xml"/>
  <Override PartName="/xl/worksheets/sheet21.xml" ContentType="application/vnd.openxmlformats-officedocument.spreadsheetml.worksheet+xml"/>
  <Override PartName="/xl/drawings/drawing36.xml" ContentType="application/vnd.openxmlformats-officedocument.drawing+xml"/>
  <Override PartName="/xl/drawings/drawing47.xml" ContentType="application/vnd.openxmlformats-officedocument.drawing+xml"/>
  <Override PartName="/xl/drawings/drawing83.xml" ContentType="application/vnd.openxmlformats-officedocument.drawing+xml"/>
  <Override PartName="/xl/drawings/drawing94.xml" ContentType="application/vnd.openxmlformats-officedocument.drawing+xml"/>
  <Override PartName="/xl/drawings/drawing118.xml" ContentType="application/vnd.openxmlformats-officedocument.drawing+xml"/>
  <Override PartName="/xl/worksheets/sheet10.xml" ContentType="application/vnd.openxmlformats-officedocument.spreadsheetml.worksheet+xml"/>
  <Override PartName="/xl/charts/chart1.xml" ContentType="application/vnd.openxmlformats-officedocument.drawingml.chart+xml"/>
  <Override PartName="/xl/drawings/drawing25.xml" ContentType="application/vnd.openxmlformats-officedocument.drawing+xml"/>
  <Override PartName="/xl/drawings/drawing72.xml" ContentType="application/vnd.openxmlformats-officedocument.drawing+xml"/>
  <Override PartName="/xl/drawings/drawing107.xml" ContentType="application/vnd.openxmlformats-officedocument.drawing+xml"/>
  <Override PartName="/xl/charts/chart57.xml" ContentType="application/vnd.openxmlformats-officedocument.drawingml.chart+xml"/>
  <Override PartName="/docProps/app.xml" ContentType="application/vnd.openxmlformats-officedocument.extended-properties+xml"/>
  <Override PartName="/xl/worksheets/sheet136.xml" ContentType="application/vnd.openxmlformats-officedocument.spreadsheetml.worksheet+xml"/>
  <Override PartName="/xl/externalLinks/externalLink2.xml" ContentType="application/vnd.openxmlformats-officedocument.spreadsheetml.externalLink+xml"/>
  <Override PartName="/xl/drawings/drawing14.xml" ContentType="application/vnd.openxmlformats-officedocument.drawing+xml"/>
  <Override PartName="/xl/drawings/drawing61.xml" ContentType="application/vnd.openxmlformats-officedocument.drawing+xml"/>
  <Override PartName="/xl/charts/chart46.xml" ContentType="application/vnd.openxmlformats-officedocument.drawingml.chart+xml"/>
  <Override PartName="/xl/drawings/drawing132.xml" ContentType="application/vnd.openxmlformats-officedocument.drawing+xml"/>
  <Override PartName="/xl/worksheets/sheet59.xml" ContentType="application/vnd.openxmlformats-officedocument.spreadsheetml.worksheet+xml"/>
  <Override PartName="/xl/worksheets/sheet114.xml" ContentType="application/vnd.openxmlformats-officedocument.spreadsheetml.worksheet+xml"/>
  <Override PartName="/xl/worksheets/sheet125.xml" ContentType="application/vnd.openxmlformats-officedocument.spreadsheetml.worksheet+xml"/>
  <Override PartName="/xl/drawings/drawing50.xml" ContentType="application/vnd.openxmlformats-officedocument.drawing+xml"/>
  <Override PartName="/xl/charts/chart35.xml" ContentType="application/vnd.openxmlformats-officedocument.drawingml.chart+xml"/>
  <Override PartName="/xl/drawings/drawing121.xml" ContentType="application/vnd.openxmlformats-officedocument.drawing+xml"/>
  <Override PartName="/xl/calcChain.xml" ContentType="application/vnd.openxmlformats-officedocument.spreadsheetml.calcChain+xml"/>
  <Override PartName="/xl/worksheets/sheet48.xml" ContentType="application/vnd.openxmlformats-officedocument.spreadsheetml.worksheet+xml"/>
  <Override PartName="/xl/worksheets/sheet95.xml" ContentType="application/vnd.openxmlformats-officedocument.spreadsheetml.worksheet+xml"/>
  <Override PartName="/xl/worksheets/sheet103.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drawings/drawing110.xml" ContentType="application/vnd.openxmlformats-officedocument.drawing+xml"/>
  <Override PartName="/xl/worksheets/sheet26.xml" ContentType="application/vnd.openxmlformats-officedocument.spreadsheetml.worksheet+xml"/>
  <Override PartName="/xl/worksheets/sheet37.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drawings/drawing99.xml" ContentType="application/vnd.openxmlformats-officedocument.drawing+xml"/>
  <Override PartName="/xl/charts/chart60.xml" ContentType="application/vnd.openxmlformats-officedocument.drawingml.chart+xml"/>
  <Override PartName="/xl/worksheets/sheet15.xml" ContentType="application/vnd.openxmlformats-officedocument.spreadsheetml.worksheet+xml"/>
  <Override PartName="/xl/worksheets/sheet62.xml" ContentType="application/vnd.openxmlformats-officedocument.spreadsheetml.worksheet+xml"/>
  <Override PartName="/xl/charts/chart6.xml" ContentType="application/vnd.openxmlformats-officedocument.drawingml.chart+xml"/>
  <Override PartName="/xl/drawings/drawing88.xml" ContentType="application/vnd.openxmlformats-officedocument.drawing+xml"/>
  <Override PartName="/xl/worksheets/sheet51.xml" ContentType="application/vnd.openxmlformats-officedocument.spreadsheetml.worksheet+xml"/>
  <Override PartName="/xl/drawings/drawing19.xml" ContentType="application/vnd.openxmlformats-officedocument.drawing+xml"/>
  <Override PartName="/xl/drawings/drawing66.xml" ContentType="application/vnd.openxmlformats-officedocument.drawing+xml"/>
  <Override PartName="/xl/drawings/drawing77.xml" ContentType="application/vnd.openxmlformats-officedocument.drawing+xml"/>
  <Override PartName="/xl/worksheets/sheet40.xml" ContentType="application/vnd.openxmlformats-officedocument.spreadsheetml.worksheet+xml"/>
  <Override PartName="/xl/drawings/drawing4.xml" ContentType="application/vnd.openxmlformats-officedocument.drawing+xml"/>
  <Override PartName="/xl/drawings/drawing55.xml" ContentType="application/vnd.openxmlformats-officedocument.drawingml.chartshapes+xml"/>
  <Override PartName="/xl/worksheets/sheet5.xml" ContentType="application/vnd.openxmlformats-officedocument.spreadsheetml.worksheet+xml"/>
  <Override PartName="/xl/worksheets/sheet119.xml" ContentType="application/vnd.openxmlformats-officedocument.spreadsheetml.worksheet+xml"/>
  <Override PartName="/xl/drawings/drawing44.xml" ContentType="application/vnd.openxmlformats-officedocument.drawing+xml"/>
  <Override PartName="/xl/charts/chart29.xml" ContentType="application/vnd.openxmlformats-officedocument.drawingml.chart+xml"/>
  <Override PartName="/xl/drawings/drawing91.xml" ContentType="application/vnd.openxmlformats-officedocument.drawing+xml"/>
  <Override PartName="/xl/drawings/drawing115.xml" ContentType="application/vnd.openxmlformats-officedocument.drawing+xml"/>
  <Override PartName="/xl/drawings/drawing126.xml" ContentType="application/vnd.openxmlformats-officedocument.drawing+xml"/>
  <Override PartName="/xl/worksheets/sheet89.xml" ContentType="application/vnd.openxmlformats-officedocument.spreadsheetml.worksheet+xml"/>
  <Override PartName="/xl/worksheets/sheet108.xml" ContentType="application/vnd.openxmlformats-officedocument.spreadsheetml.worksheet+xml"/>
  <Override PartName="/xl/drawings/drawing22.xml" ContentType="application/vnd.openxmlformats-officedocument.drawing+xml"/>
  <Override PartName="/xl/drawings/drawing33.xml" ContentType="application/vnd.openxmlformats-officedocument.drawing+xml"/>
  <Override PartName="/xl/charts/chart18.xml" ContentType="application/vnd.openxmlformats-officedocument.drawingml.chart+xml"/>
  <Override PartName="/xl/drawings/drawing80.xml" ContentType="application/vnd.openxmlformats-officedocument.drawing+xml"/>
  <Override PartName="/xl/drawings/drawing104.xml" ContentType="application/vnd.openxmlformats-officedocument.drawing+xml"/>
  <Override PartName="/xl/worksheets/sheet78.xml" ContentType="application/vnd.openxmlformats-officedocument.spreadsheetml.worksheet+xml"/>
  <Override PartName="/xl/worksheets/sheet133.xml" ContentType="application/vnd.openxmlformats-officedocument.spreadsheetml.worksheet+xml"/>
  <Override PartName="/xl/drawings/drawing11.xml" ContentType="application/vnd.openxmlformats-officedocument.drawing+xml"/>
  <Override PartName="/xl/charts/chart54.xml" ContentType="application/vnd.openxmlformats-officedocument.drawingml.chart+xml"/>
  <Override PartName="/xl/worksheets/sheet67.xml" ContentType="application/vnd.openxmlformats-officedocument.spreadsheetml.worksheet+xml"/>
  <Override PartName="/xl/worksheets/sheet122.xml" ContentType="application/vnd.openxmlformats-officedocument.spreadsheetml.worksheet+xml"/>
  <Override PartName="/xl/charts/chart32.xml" ContentType="application/vnd.openxmlformats-officedocument.drawingml.chart+xml"/>
  <Override PartName="/xl/charts/chart43.xml" ContentType="application/vnd.openxmlformats-officedocument.drawingml.chart+xml"/>
  <Override PartName="/xl/worksheets/sheet45.xml" ContentType="application/vnd.openxmlformats-officedocument.spreadsheetml.worksheet+xml"/>
  <Override PartName="/xl/worksheets/sheet56.xml" ContentType="application/vnd.openxmlformats-officedocument.spreadsheetml.worksheet+xml"/>
  <Override PartName="/xl/worksheets/sheet92.xml" ContentType="application/vnd.openxmlformats-officedocument.spreadsheetml.worksheet+xml"/>
  <Override PartName="/xl/worksheets/sheet111.xml" ContentType="application/vnd.openxmlformats-officedocument.spreadsheetml.worksheet+xml"/>
  <Override PartName="/xl/charts/chart21.xml" ContentType="application/vnd.openxmlformats-officedocument.drawingml.chart+xml"/>
  <Override PartName="/xl/worksheets/sheet34.xml" ContentType="application/vnd.openxmlformats-officedocument.spreadsheetml.worksheet+xml"/>
  <Override PartName="/xl/worksheets/sheet81.xml" ContentType="application/vnd.openxmlformats-officedocument.spreadsheetml.worksheet+xml"/>
  <Override PartName="/xl/worksheets/sheet100.xml" ContentType="application/vnd.openxmlformats-officedocument.spreadsheetml.worksheet+xml"/>
  <Override PartName="/xl/drawings/drawing9.xml" ContentType="application/vnd.openxmlformats-officedocument.drawing+xml"/>
  <Override PartName="/xl/charts/chart10.xml" ContentType="application/vnd.openxmlformats-officedocument.drawingml.chart+xml"/>
  <Override PartName="/xl/worksheets/sheet23.xml" ContentType="application/vnd.openxmlformats-officedocument.spreadsheetml.worksheet+xml"/>
  <Override PartName="/xl/worksheets/sheet70.xml" ContentType="application/vnd.openxmlformats-officedocument.spreadsheetml.worksheet+xml"/>
  <Override PartName="/xl/drawings/drawing38.xml" ContentType="application/vnd.openxmlformats-officedocument.drawing+xml"/>
  <Override PartName="/xl/drawings/drawing49.xml" ContentType="application/vnd.openxmlformats-officedocument.drawing+xml"/>
  <Override PartName="/xl/drawings/drawing85.xml" ContentType="application/vnd.openxmlformats-officedocument.drawing+xml"/>
  <Override PartName="/xl/drawings/drawing96.xml" ContentType="application/vnd.openxmlformats-officedocument.drawing+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Override PartName="/xl/charts/chart3.xml" ContentType="application/vnd.openxmlformats-officedocument.drawingml.chart+xml"/>
  <Override PartName="/xl/drawings/drawing27.xml" ContentType="application/vnd.openxmlformats-officedocument.drawing+xml"/>
  <Override PartName="/xl/drawings/drawing45.xml" ContentType="application/vnd.openxmlformats-officedocument.drawing+xml"/>
  <Override PartName="/xl/drawings/drawing56.xml" ContentType="application/vnd.openxmlformats-officedocument.drawing+xml"/>
  <Override PartName="/xl/drawings/drawing74.xml" ContentType="application/vnd.openxmlformats-officedocument.drawing+xml"/>
  <Override PartName="/xl/drawings/drawing92.xml" ContentType="application/vnd.openxmlformats-officedocument.drawing+xml"/>
  <Override PartName="/xl/drawings/drawing109.xml" ContentType="application/vnd.openxmlformats-officedocument.drawing+xml"/>
  <Override PartName="/xl/drawings/drawing127.xml" ContentType="application/vnd.openxmlformats-officedocument.drawing+xml"/>
  <Override PartName="/xl/charts/chart59.xml" ContentType="application/vnd.openxmlformats-officedocument.drawingml.chart+xml"/>
  <Override PartName="/xl/worksheets/sheet109.xml" ContentType="application/vnd.openxmlformats-officedocument.spreadsheetml.worksheet+xml"/>
  <Override PartName="/xl/worksheets/sheet138.xml" ContentType="application/vnd.openxmlformats-officedocument.spreadsheetml.worksheet+xml"/>
  <Override PartName="/xl/drawings/drawing16.xml" ContentType="application/vnd.openxmlformats-officedocument.drawing+xml"/>
  <Override PartName="/xl/drawings/drawing34.xml" ContentType="application/vnd.openxmlformats-officedocument.drawing+xml"/>
  <Override PartName="/xl/drawings/drawing63.xml" ContentType="application/vnd.openxmlformats-officedocument.drawing+xml"/>
  <Override PartName="/xl/drawings/drawing81.xml" ContentType="application/vnd.openxmlformats-officedocument.drawing+xml"/>
  <Override PartName="/xl/drawings/drawing116.xml" ContentType="application/vnd.openxmlformats-officedocument.drawing+xml"/>
  <Override PartName="/xl/charts/chart48.xml" ContentType="application/vnd.openxmlformats-officedocument.drawingml.chart+xml"/>
  <Override PartName="/xl/drawings/drawing134.xml" ContentType="application/vnd.openxmlformats-officedocument.drawing+xml"/>
  <Override PartName="/xl/worksheets/sheet2.xml" ContentType="application/vnd.openxmlformats-officedocument.spreadsheetml.worksheet+xml"/>
  <Override PartName="/xl/worksheets/sheet116.xml" ContentType="application/vnd.openxmlformats-officedocument.spreadsheetml.worksheet+xml"/>
  <Override PartName="/xl/worksheets/sheet127.xml" ContentType="application/vnd.openxmlformats-officedocument.spreadsheetml.worksheet+xml"/>
  <Override PartName="/xl/drawings/drawing1.xml" ContentType="application/vnd.openxmlformats-officedocument.drawing+xml"/>
  <Override PartName="/xl/drawings/drawing23.xml" ContentType="application/vnd.openxmlformats-officedocument.drawing+xml"/>
  <Override PartName="/xl/charts/chart19.xml" ContentType="application/vnd.openxmlformats-officedocument.drawingml.chart+xml"/>
  <Override PartName="/xl/drawings/drawing41.xml" ContentType="application/vnd.openxmlformats-officedocument.drawing+xml"/>
  <Override PartName="/xl/drawings/drawing52.xml" ContentType="application/vnd.openxmlformats-officedocument.drawing+xml"/>
  <Override PartName="/xl/drawings/drawing70.xml" ContentType="application/vnd.openxmlformats-officedocument.drawing+xml"/>
  <Override PartName="/xl/charts/chart37.xml" ContentType="application/vnd.openxmlformats-officedocument.drawingml.chart+xml"/>
  <Override PartName="/xl/drawings/drawing105.xml" ContentType="application/vnd.openxmlformats-officedocument.drawing+xml"/>
  <Override PartName="/xl/drawings/drawing123.xml" ContentType="application/vnd.openxmlformats-officedocument.drawing+xml"/>
  <Override PartName="/xl/charts/chart55.xml" ContentType="application/vnd.openxmlformats-officedocument.drawingml.chart+xml"/>
  <Override PartName="/xl/worksheets/sheet68.xml" ContentType="application/vnd.openxmlformats-officedocument.spreadsheetml.worksheet+xml"/>
  <Override PartName="/xl/worksheets/sheet79.xml" ContentType="application/vnd.openxmlformats-officedocument.spreadsheetml.worksheet+xml"/>
  <Override PartName="/xl/worksheets/sheet97.xml" ContentType="application/vnd.openxmlformats-officedocument.spreadsheetml.worksheet+xml"/>
  <Override PartName="/xl/worksheets/sheet105.xml" ContentType="application/vnd.openxmlformats-officedocument.spreadsheetml.worksheet+xml"/>
  <Override PartName="/xl/worksheets/sheet134.xml" ContentType="application/vnd.openxmlformats-officedocument.spreadsheetml.worksheet+xml"/>
  <Override PartName="/xl/drawings/drawing12.xml" ContentType="application/vnd.openxmlformats-officedocument.drawing+xml"/>
  <Override PartName="/xl/drawings/drawing30.xml" ContentType="application/vnd.openxmlformats-officedocument.drawing+xml"/>
  <Override PartName="/xl/charts/chart26.xml" ContentType="application/vnd.openxmlformats-officedocument.drawingml.chart+xml"/>
  <Override PartName="/xl/charts/chart44.xml" ContentType="application/vnd.openxmlformats-officedocument.drawingml.chart+xml"/>
  <Override PartName="/xl/drawings/drawing112.xml" ContentType="application/vnd.openxmlformats-officedocument.drawing+xml"/>
  <Override PartName="/xl/drawings/drawing130.xml" ContentType="application/vnd.openxmlformats-officedocument.drawing+xml"/>
  <Override PartName="/xl/worksheets/sheet28.xml" ContentType="application/vnd.openxmlformats-officedocument.spreadsheetml.worksheet+xml"/>
  <Override PartName="/xl/worksheets/sheet39.xml" ContentType="application/vnd.openxmlformats-officedocument.spreadsheetml.worksheet+xml"/>
  <Override PartName="/xl/worksheets/sheet57.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12.xml" ContentType="application/vnd.openxmlformats-officedocument.spreadsheetml.worksheet+xml"/>
  <Override PartName="/xl/worksheets/sheet123.xml" ContentType="application/vnd.openxmlformats-officedocument.spreadsheetml.worksheet+xml"/>
  <Override PartName="/xl/charts/chart15.xml" ContentType="application/vnd.openxmlformats-officedocument.drawingml.chart+xml"/>
  <Override PartName="/xl/charts/chart33.xml" ContentType="application/vnd.openxmlformats-officedocument.drawingml.chart+xml"/>
  <Override PartName="/xl/drawings/drawing101.xml" ContentType="application/vnd.openxmlformats-officedocument.drawing+xml"/>
  <Override PartName="/xl/charts/chart51.xml" ContentType="application/vnd.openxmlformats-officedocument.drawingml.chart+xml"/>
  <Override PartName="/xl/worksheets/sheet17.xml" ContentType="application/vnd.openxmlformats-officedocument.spreadsheetml.worksheet+xml"/>
  <Override PartName="/xl/worksheets/sheet46.xml" ContentType="application/vnd.openxmlformats-officedocument.spreadsheetml.worksheet+xml"/>
  <Override PartName="/xl/worksheets/sheet64.xml" ContentType="application/vnd.openxmlformats-officedocument.spreadsheetml.worksheet+xml"/>
  <Override PartName="/xl/worksheets/sheet93.xml" ContentType="application/vnd.openxmlformats-officedocument.spreadsheetml.worksheet+xml"/>
  <Override PartName="/xl/worksheets/sheet101.xml" ContentType="application/vnd.openxmlformats-officedocument.spreadsheetml.worksheet+xml"/>
  <Override PartName="/xl/worksheets/sheet130.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worksheets/sheet53.xml" ContentType="application/vnd.openxmlformats-officedocument.spreadsheetml.worksheet+xml"/>
  <Override PartName="/xl/drawings/drawing68.xml" ContentType="application/vnd.openxmlformats-officedocument.drawing+xml"/>
  <Override PartName="/xl/drawings/drawing79.xml" ContentType="application/vnd.openxmlformats-officedocument.drawing+xml"/>
  <Override PartName="/xl/worksheets/sheet42.xml" ContentType="application/vnd.openxmlformats-officedocument.spreadsheetml.worksheet+xml"/>
  <Override PartName="/xl/drawings/drawing6.xml" ContentType="application/vnd.openxmlformats-officedocument.drawing+xml"/>
  <Override PartName="/xl/drawings/drawing57.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46.xml" ContentType="application/vnd.openxmlformats-officedocument.drawing+xml"/>
  <Override PartName="/xl/drawings/drawing93.xml" ContentType="application/vnd.openxmlformats-officedocument.drawing+xml"/>
  <Override PartName="/xl/drawings/drawing117.xml" ContentType="application/vnd.openxmlformats-officedocument.drawing+xml"/>
  <Override PartName="/xl/drawings/drawing128.xml" ContentType="application/vnd.openxmlformats-officedocument.drawing+xml"/>
  <Override PartName="/xl/drawings/drawing35.xml" ContentType="application/vnd.openxmlformats-officedocument.drawing+xml"/>
  <Override PartName="/xl/drawings/drawing82.xml" ContentType="application/vnd.openxmlformats-officedocument.drawing+xml"/>
  <Override PartName="/xl/drawings/drawing106.xml" ContentType="application/vnd.openxmlformats-officedocument.drawing+xml"/>
  <Override PartName="/xl/worksheets/sheet135.xml" ContentType="application/vnd.openxmlformats-officedocument.spreadsheetml.worksheet+xml"/>
  <Override PartName="/xl/drawings/drawing13.xml" ContentType="application/vnd.openxmlformats-officedocument.drawing+xml"/>
  <Override PartName="/xl/drawings/drawing24.xml" ContentType="application/vnd.openxmlformats-officedocument.drawing+xml"/>
  <Override PartName="/xl/drawings/drawing60.xml" ContentType="application/vnd.openxmlformats-officedocument.drawing+xml"/>
  <Override PartName="/xl/drawings/drawing71.xml" ContentType="application/vnd.openxmlformats-officedocument.drawing+xml"/>
  <Override PartName="/xl/charts/chart56.xml" ContentType="application/vnd.openxmlformats-officedocument.drawingml.chart+xml"/>
  <Override PartName="/xl/worksheets/sheet69.xml" ContentType="application/vnd.openxmlformats-officedocument.spreadsheetml.worksheet+xml"/>
  <Override PartName="/xl/worksheets/sheet124.xml" ContentType="application/vnd.openxmlformats-officedocument.spreadsheetml.worksheet+xml"/>
  <Override PartName="/xl/externalLinks/externalLink1.xml" ContentType="application/vnd.openxmlformats-officedocument.spreadsheetml.externalLink+xml"/>
  <Override PartName="/xl/charts/chart34.xml" ContentType="application/vnd.openxmlformats-officedocument.drawingml.chart+xml"/>
  <Override PartName="/xl/charts/chart45.xml" ContentType="application/vnd.openxmlformats-officedocument.drawingml.chart+xml"/>
  <Override PartName="/xl/drawings/drawing120.xml" ContentType="application/vnd.openxmlformats-officedocument.drawing+xml"/>
  <Override PartName="/xl/drawings/drawing131.xml" ContentType="application/vnd.openxmlformats-officedocument.drawing+xml"/>
  <Override PartName="/xl/worksheets/sheet47.xml" ContentType="application/vnd.openxmlformats-officedocument.spreadsheetml.worksheet+xml"/>
  <Override PartName="/xl/worksheets/sheet58.xml" ContentType="application/vnd.openxmlformats-officedocument.spreadsheetml.worksheet+xml"/>
  <Override PartName="/xl/worksheets/sheet94.xml" ContentType="application/vnd.openxmlformats-officedocument.spreadsheetml.worksheet+xml"/>
  <Override PartName="/xl/worksheets/sheet113.xml" ContentType="application/vnd.openxmlformats-officedocument.spreadsheetml.worksheet+xml"/>
  <Override PartName="/xl/sharedStrings.xml" ContentType="application/vnd.openxmlformats-officedocument.spreadsheetml.sharedStrings+xml"/>
  <Override PartName="/xl/charts/chart23.xml" ContentType="application/vnd.openxmlformats-officedocument.drawingml.chart+xml"/>
  <Override PartName="/xl/worksheets/sheet36.xml" ContentType="application/vnd.openxmlformats-officedocument.spreadsheetml.worksheet+xml"/>
  <Override PartName="/xl/worksheets/sheet83.xml" ContentType="application/vnd.openxmlformats-officedocument.spreadsheetml.worksheet+xml"/>
  <Override PartName="/xl/worksheets/sheet102.xml" ContentType="application/vnd.openxmlformats-officedocument.spreadsheetml.worksheet+xml"/>
  <Override PartName="/xl/charts/chart12.xml" ContentType="application/vnd.openxmlformats-officedocument.drawingml.chart+xml"/>
  <Override PartName="/xl/worksheets/sheet25.xml" ContentType="application/vnd.openxmlformats-officedocument.spreadsheetml.worksheet+xml"/>
  <Override PartName="/xl/worksheets/sheet72.xml" ContentType="application/vnd.openxmlformats-officedocument.spreadsheetml.worksheet+xml"/>
  <Default Extension="bin" ContentType="application/vnd.openxmlformats-officedocument.spreadsheetml.printerSettings"/>
  <Override PartName="/xl/drawings/drawing87.xml" ContentType="application/vnd.openxmlformats-officedocument.drawing+xml"/>
  <Override PartName="/xl/drawings/drawing98.xml" ContentType="application/vnd.openxmlformats-officedocument.drawing+xml"/>
  <Override PartName="/xl/worksheets/sheet14.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charts/chart5.xml" ContentType="application/vnd.openxmlformats-officedocument.drawingml.chart+xml"/>
  <Override PartName="/xl/drawings/drawing29.xml" ContentType="application/vnd.openxmlformats-officedocument.drawing+xml"/>
  <Override PartName="/xl/drawings/drawing76.xml" ContentType="application/vnd.openxmlformats-officedocument.drawing+xml"/>
  <Override PartName="/xl/drawings/drawing18.xml" ContentType="application/vnd.openxmlformats-officedocument.drawing+xml"/>
  <Override PartName="/xl/drawings/drawing6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29.xml" ContentType="application/vnd.openxmlformats-officedocument.spreadsheetml.worksheet+xml"/>
  <Override PartName="/xl/drawings/drawing3.xml" ContentType="application/vnd.openxmlformats-officedocument.drawing+xml"/>
  <Override PartName="/xl/drawings/drawing43.xml" ContentType="application/vnd.openxmlformats-officedocument.drawing+xml"/>
  <Override PartName="/xl/drawings/drawing54.xml" ContentType="application/vnd.openxmlformats-officedocument.drawing+xml"/>
  <Override PartName="/xl/drawings/drawing90.xml" ContentType="application/vnd.openxmlformats-officedocument.drawing+xml"/>
  <Override PartName="/xl/charts/chart39.xml" ContentType="application/vnd.openxmlformats-officedocument.drawingml.chart+xml"/>
  <Override PartName="/xl/drawings/drawing125.xml" ContentType="application/vnd.openxmlformats-officedocument.drawing+xml"/>
  <Override PartName="/xl/worksheets/sheet99.xml" ContentType="application/vnd.openxmlformats-officedocument.spreadsheetml.worksheet+xml"/>
  <Override PartName="/xl/worksheets/sheet107.xml" ContentType="application/vnd.openxmlformats-officedocument.spreadsheetml.worksheet+xml"/>
  <Override PartName="/xl/worksheets/sheet118.xml" ContentType="application/vnd.openxmlformats-officedocument.spreadsheetml.worksheet+xml"/>
  <Override PartName="/xl/drawings/drawing32.xml" ContentType="application/vnd.openxmlformats-officedocument.drawing+xml"/>
  <Override PartName="/xl/charts/chart28.xml" ContentType="application/vnd.openxmlformats-officedocument.drawingml.chart+xml"/>
  <Override PartName="/xl/drawings/drawing114.xml" ContentType="application/vnd.openxmlformats-officedocument.drawing+xml"/>
  <Override PartName="/xl/worksheets/sheet77.xml" ContentType="application/vnd.openxmlformats-officedocument.spreadsheetml.worksheet+xml"/>
  <Override PartName="/xl/worksheets/sheet88.xml" ContentType="application/vnd.openxmlformats-officedocument.spreadsheetml.worksheet+xml"/>
  <Override PartName="/xl/drawings/drawing21.xml" ContentType="application/vnd.openxmlformats-officedocument.drawing+xml"/>
  <Override PartName="/xl/charts/chart17.xml" ContentType="application/vnd.openxmlformats-officedocument.drawingml.chart+xml"/>
  <Override PartName="/xl/drawings/drawing103.xml" ContentType="application/vnd.openxmlformats-officedocument.drawing+xml"/>
  <Override PartName="/xl/charts/chart53.xml" ContentType="application/vnd.openxmlformats-officedocument.drawingml.chart+xml"/>
  <Override PartName="/xl/worksheets/sheet19.xml" ContentType="application/vnd.openxmlformats-officedocument.spreadsheetml.worksheet+xml"/>
  <Override PartName="/xl/worksheets/sheet66.xml" ContentType="application/vnd.openxmlformats-officedocument.spreadsheetml.worksheet+xml"/>
  <Override PartName="/xl/worksheets/sheet132.xml" ContentType="application/vnd.openxmlformats-officedocument.spreadsheetml.worksheet+xml"/>
  <Override PartName="/xl/drawings/drawing10.xml" ContentType="application/vnd.openxmlformats-officedocument.drawing+xml"/>
  <Override PartName="/xl/charts/chart42.xml" ContentType="application/vnd.openxmlformats-officedocument.drawingml.chart+xml"/>
  <Override PartName="/xl/worksheets/sheet55.xml" ContentType="application/vnd.openxmlformats-officedocument.spreadsheetml.worksheet+xml"/>
  <Override PartName="/xl/worksheets/sheet110.xml" ContentType="application/vnd.openxmlformats-officedocument.spreadsheetml.worksheet+xml"/>
  <Override PartName="/xl/worksheets/sheet121.xml" ContentType="application/vnd.openxmlformats-officedocument.spreadsheetml.worksheet+xml"/>
  <Override PartName="/xl/charts/chart31.xml" ContentType="application/vnd.openxmlformats-officedocument.drawingml.chart+xml"/>
  <Override PartName="/docProps/core.xml" ContentType="application/vnd.openxmlformats-package.core-properties+xml"/>
  <Override PartName="/xl/worksheets/sheet44.xml" ContentType="application/vnd.openxmlformats-officedocument.spreadsheetml.worksheet+xml"/>
  <Override PartName="/xl/worksheets/sheet91.xml" ContentType="application/vnd.openxmlformats-officedocument.spreadsheetml.worksheet+xml"/>
  <Override PartName="/xl/charts/chart20.xml" ContentType="application/vnd.openxmlformats-officedocument.drawingml.chart+xml"/>
  <Override PartName="/xl/drawings/drawing59.xml" ContentType="application/vnd.openxmlformats-officedocument.drawing+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48.xml" ContentType="application/vnd.openxmlformats-officedocument.drawing+xml"/>
  <Override PartName="/xl/drawings/drawing95.xml" ContentType="application/vnd.openxmlformats-officedocument.drawing+xml"/>
  <Override PartName="/xl/drawings/drawing119.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drawings/drawing37.xml" ContentType="application/vnd.openxmlformats-officedocument.drawing+xml"/>
  <Override PartName="/xl/drawings/drawing84.xml" ContentType="application/vnd.openxmlformats-officedocument.drawing+xml"/>
  <Override PartName="/xl/drawings/drawing108.xml" ContentType="application/vnd.openxmlformats-officedocument.drawing+xml"/>
  <Default Extension="rels" ContentType="application/vnd.openxmlformats-package.relationships+xml"/>
  <Override PartName="/xl/worksheets/sheet137.xml" ContentType="application/vnd.openxmlformats-officedocument.spreadsheetml.worksheet+xml"/>
  <Override PartName="/xl/drawings/drawing15.xml" ContentType="application/vnd.openxmlformats-officedocument.drawing+xml"/>
  <Override PartName="/xl/drawings/drawing26.xml" ContentType="application/vnd.openxmlformats-officedocument.drawing+xml"/>
  <Override PartName="/xl/drawings/drawing62.xml" ContentType="application/vnd.openxmlformats-officedocument.drawing+xml"/>
  <Override PartName="/xl/drawings/drawing73.xml" ContentType="application/vnd.openxmlformats-officedocument.drawing+xml"/>
  <Override PartName="/xl/charts/chart58.xml" ContentType="application/vnd.openxmlformats-officedocument.drawingml.chart+xml"/>
  <Override PartName="/xl/worksheets/sheet126.xml" ContentType="application/vnd.openxmlformats-officedocument.spreadsheetml.worksheet+xml"/>
  <Override PartName="/xl/drawings/drawing51.xml" ContentType="application/vnd.openxmlformats-officedocument.drawing+xml"/>
  <Override PartName="/xl/charts/chart36.xml" ContentType="application/vnd.openxmlformats-officedocument.drawingml.chart+xml"/>
  <Override PartName="/xl/charts/chart47.xml" ContentType="application/vnd.openxmlformats-officedocument.drawingml.chart+xml"/>
  <Override PartName="/xl/drawings/drawing133.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worksheets/sheet96.xml" ContentType="application/vnd.openxmlformats-officedocument.spreadsheetml.worksheet+xml"/>
  <Override PartName="/xl/worksheets/sheet115.xml" ContentType="application/vnd.openxmlformats-officedocument.spreadsheetml.worksheet+xml"/>
  <Override PartName="/xl/drawings/drawing40.xml" ContentType="application/vnd.openxmlformats-officedocument.drawing+xml"/>
  <Override PartName="/xl/charts/chart25.xml" ContentType="application/vnd.openxmlformats-officedocument.drawingml.chart+xml"/>
  <Override PartName="/xl/drawings/drawing111.xml" ContentType="application/vnd.openxmlformats-officedocument.drawing+xml"/>
  <Override PartName="/xl/drawings/drawing122.xml" ContentType="application/vnd.openxmlformats-officedocument.drawing+xml"/>
  <Override PartName="/xl/worksheets/sheet38.xml" ContentType="application/vnd.openxmlformats-officedocument.spreadsheetml.worksheet+xml"/>
  <Override PartName="/xl/worksheets/sheet85.xml" ContentType="application/vnd.openxmlformats-officedocument.spreadsheetml.worksheet+xml"/>
  <Override PartName="/xl/worksheets/sheet104.xml" ContentType="application/vnd.openxmlformats-officedocument.spreadsheetml.worksheet+xml"/>
  <Override PartName="/xl/charts/chart14.xml" ContentType="application/vnd.openxmlformats-officedocument.drawingml.chart+xml"/>
  <Override PartName="/xl/drawings/drawing100.xml" ContentType="application/vnd.openxmlformats-officedocument.drawing+xml"/>
  <Override PartName="/xl/worksheets/sheet27.xml" ContentType="application/vnd.openxmlformats-officedocument.spreadsheetml.worksheet+xml"/>
  <Override PartName="/xl/worksheets/sheet74.xml" ContentType="application/vnd.openxmlformats-officedocument.spreadsheetml.worksheet+xml"/>
  <Override PartName="/xl/drawings/drawing89.xml" ContentType="application/vnd.openxmlformats-officedocument.drawing+xml"/>
  <Override PartName="/xl/charts/chart50.xml" ContentType="application/vnd.openxmlformats-officedocument.drawingml.chart+xml"/>
  <Override PartName="/xl/worksheets/sheet16.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charts/chart7.xml" ContentType="application/vnd.openxmlformats-officedocument.drawingml.chart+xml"/>
  <Override PartName="/xl/drawings/drawing78.xml" ContentType="application/vnd.openxmlformats-officedocument.drawing+xml"/>
  <Override PartName="/xl/worksheets/sheet41.xml" ContentType="application/vnd.openxmlformats-officedocument.spreadsheetml.worksheet+xml"/>
  <Override PartName="/xl/drawings/drawing6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0" windowWidth="18705" windowHeight="7935" firstSheet="52" activeTab="53"/>
  </bookViews>
  <sheets>
    <sheet name="PAGE DE GARDE " sheetId="209" r:id="rId1"/>
    <sheet name="PAGE VIDE1" sheetId="140" r:id="rId2"/>
    <sheet name="SOMMAIRE" sheetId="141" r:id="rId3"/>
    <sheet name="PAGE VIDE 2" sheetId="142" r:id="rId4"/>
    <sheet name="AVANT-PROPOS" sheetId="143" r:id="rId5"/>
    <sheet name="PAGE VIDE 3" sheetId="144" r:id="rId6"/>
    <sheet name="Démographie" sheetId="145" r:id="rId7"/>
    <sheet name="PAGE VIDE 4" sheetId="146" r:id="rId8"/>
    <sheet name="PAGE9 " sheetId="147" r:id="rId9"/>
    <sheet name="PAGE10 " sheetId="148" r:id="rId10"/>
    <sheet name="page11" sheetId="149" r:id="rId11"/>
    <sheet name="page12 " sheetId="150" r:id="rId12"/>
    <sheet name="page13 " sheetId="151" r:id="rId13"/>
    <sheet name="PAGE14" sheetId="152" r:id="rId14"/>
    <sheet name="PAGE15" sheetId="160" r:id="rId15"/>
    <sheet name="PAGE16" sheetId="161" r:id="rId16"/>
    <sheet name="PAGE17" sheetId="155" r:id="rId17"/>
    <sheet name="PAGE18" sheetId="156" r:id="rId18"/>
    <sheet name="PAGE19" sheetId="157" r:id="rId19"/>
    <sheet name="PAGE20" sheetId="158" r:id="rId20"/>
    <sheet name="PAGE21" sheetId="159" r:id="rId21"/>
    <sheet name="22VIDE" sheetId="205" r:id="rId22"/>
    <sheet name="FEMMES CHEFS DE MENAGE ET FEMME" sheetId="69" r:id="rId23"/>
    <sheet name="24VIDE" sheetId="70" r:id="rId24"/>
    <sheet name="PAGE25" sheetId="71" r:id="rId25"/>
    <sheet name="PAGE26" sheetId="72" r:id="rId26"/>
    <sheet name="PAGE27" sheetId="73" r:id="rId27"/>
    <sheet name="PAGE28" sheetId="74" r:id="rId28"/>
    <sheet name="PAGE29" sheetId="75" r:id="rId29"/>
    <sheet name="PAGE30" sheetId="76" r:id="rId30"/>
    <sheet name="PAGE31" sheetId="77" r:id="rId31"/>
    <sheet name="PAGE32" sheetId="78" r:id="rId32"/>
    <sheet name="PAGE33" sheetId="79" r:id="rId33"/>
    <sheet name="PAGE34" sheetId="80" r:id="rId34"/>
    <sheet name="PAGE35" sheetId="81" r:id="rId35"/>
    <sheet name="PAGE36" sheetId="82" r:id="rId36"/>
    <sheet name="PAGE37" sheetId="83" r:id="rId37"/>
    <sheet name="PAGE38" sheetId="84" r:id="rId38"/>
    <sheet name="PAGE 39" sheetId="85" r:id="rId39"/>
    <sheet name="PAGE40" sheetId="86" r:id="rId40"/>
    <sheet name="PAGE41" sheetId="87" r:id="rId41"/>
    <sheet name="PAGE42" sheetId="88" r:id="rId42"/>
    <sheet name="PAGE 43" sheetId="89" r:id="rId43"/>
    <sheet name="PAGE VIDE" sheetId="99" r:id="rId44"/>
    <sheet name="EDUCATION ET ALPHABETISATION" sheetId="163" r:id="rId45"/>
    <sheet name="PAGE VIDE46" sheetId="164" r:id="rId46"/>
    <sheet name="PAGE47" sheetId="165" r:id="rId47"/>
    <sheet name="PAGE48" sheetId="166" r:id="rId48"/>
    <sheet name="PAGE 49" sheetId="167" r:id="rId49"/>
    <sheet name="PAGE 50" sheetId="168" r:id="rId50"/>
    <sheet name="PAGE 51" sheetId="169" r:id="rId51"/>
    <sheet name="PAGE 52" sheetId="170" r:id="rId52"/>
    <sheet name="PAGE 53" sheetId="171" r:id="rId53"/>
    <sheet name="PAGE 54" sheetId="172" r:id="rId54"/>
    <sheet name="PAGE 55" sheetId="203" r:id="rId55"/>
    <sheet name="ACTIVITE,EMPLOI ET CHÖMAGE" sheetId="22" r:id="rId56"/>
    <sheet name="PAGE57VIDE" sheetId="23" r:id="rId57"/>
    <sheet name="PAGE 58" sheetId="24" r:id="rId58"/>
    <sheet name="page59" sheetId="25" r:id="rId59"/>
    <sheet name="PAGE 60" sheetId="26" r:id="rId60"/>
    <sheet name="PAGE 61" sheetId="27" r:id="rId61"/>
    <sheet name="PAGE 62" sheetId="28" r:id="rId62"/>
    <sheet name="PAGE 63" sheetId="29" r:id="rId63"/>
    <sheet name="PAGE 64" sheetId="30" r:id="rId64"/>
    <sheet name="PAGE 65" sheetId="31" r:id="rId65"/>
    <sheet name="PAGE 66" sheetId="32" r:id="rId66"/>
    <sheet name="PAGE 67" sheetId="33" r:id="rId67"/>
    <sheet name="PAGE 68" sheetId="34" r:id="rId68"/>
    <sheet name="PAGE 69" sheetId="35" r:id="rId69"/>
    <sheet name="PAGE 70" sheetId="36" r:id="rId70"/>
    <sheet name="PAGE 71" sheetId="37" r:id="rId71"/>
    <sheet name="PAGE 72" sheetId="38" r:id="rId72"/>
    <sheet name="PAGE 73" sheetId="39" r:id="rId73"/>
    <sheet name="PAGE 74" sheetId="40" r:id="rId74"/>
    <sheet name="PAGE 75" sheetId="41" r:id="rId75"/>
    <sheet name="PAGE 76" sheetId="42" r:id="rId76"/>
    <sheet name="PAGE 77" sheetId="43" r:id="rId77"/>
    <sheet name="PAGE 78" sheetId="44" r:id="rId78"/>
    <sheet name="PAGE 79" sheetId="45" r:id="rId79"/>
    <sheet name="PAGE 80" sheetId="46" r:id="rId80"/>
    <sheet name="PAGE 81" sheetId="47" r:id="rId81"/>
    <sheet name="PAGE 82" sheetId="48" r:id="rId82"/>
    <sheet name="PAGE 83" sheetId="49" r:id="rId83"/>
    <sheet name="PAGE 84" sheetId="50" r:id="rId84"/>
    <sheet name="PAGE 85" sheetId="51" r:id="rId85"/>
    <sheet name="PAGE 86" sheetId="52" r:id="rId86"/>
    <sheet name="PAGE 87" sheetId="53" r:id="rId87"/>
    <sheet name="PAGE 88" sheetId="54" r:id="rId88"/>
    <sheet name="PAGE 89" sheetId="55" r:id="rId89"/>
    <sheet name="PAGE 90" sheetId="56" r:id="rId90"/>
    <sheet name="PAGE 91" sheetId="57" r:id="rId91"/>
    <sheet name="PAGE 92" sheetId="58" r:id="rId92"/>
    <sheet name="PAGE 93" sheetId="59" r:id="rId93"/>
    <sheet name="PAGE 94 " sheetId="60" r:id="rId94"/>
    <sheet name="PAGE 95" sheetId="61" r:id="rId95"/>
    <sheet name="PAGE 96" sheetId="62" r:id="rId96"/>
    <sheet name="PAGE 97" sheetId="63" r:id="rId97"/>
    <sheet name="PAGE 98" sheetId="64" r:id="rId98"/>
    <sheet name="PAGE 99" sheetId="65" r:id="rId99"/>
    <sheet name="PAGE 100" sheetId="66" r:id="rId100"/>
    <sheet name="PAGE VIDE 101" sheetId="67" r:id="rId101"/>
    <sheet name="EMPLOI DU TEMPS DE LA FEMME MAR" sheetId="112" r:id="rId102"/>
    <sheet name="PAGE VIDE 103 " sheetId="113" r:id="rId103"/>
    <sheet name="PAGE 104" sheetId="114" r:id="rId104"/>
    <sheet name="PAGE 105" sheetId="115" r:id="rId105"/>
    <sheet name="PAGE 106" sheetId="116" r:id="rId106"/>
    <sheet name="PAGE 107" sheetId="117" r:id="rId107"/>
    <sheet name="PAGE 108" sheetId="118" r:id="rId108"/>
    <sheet name="PAGE 109" sheetId="119" r:id="rId109"/>
    <sheet name="PAGE 110" sheetId="120" r:id="rId110"/>
    <sheet name="PAGE 111" sheetId="121" r:id="rId111"/>
    <sheet name="PAGE 112" sheetId="122" r:id="rId112"/>
    <sheet name="PAGE 113" sheetId="123" r:id="rId113"/>
    <sheet name="VIOLENCE A L'EGARD DES FEMMES" sheetId="189" r:id="rId114"/>
    <sheet name="PAGE VIDE 115" sheetId="190" r:id="rId115"/>
    <sheet name="PAGE 116" sheetId="191" r:id="rId116"/>
    <sheet name="PAGE 117" sheetId="192" r:id="rId117"/>
    <sheet name="PAGE 118" sheetId="193" r:id="rId118"/>
    <sheet name="PAGE 119" sheetId="194" r:id="rId119"/>
    <sheet name="PAGE 120" sheetId="195" r:id="rId120"/>
    <sheet name="PAGE 121" sheetId="196" r:id="rId121"/>
    <sheet name="PAGE 122" sheetId="197" r:id="rId122"/>
    <sheet name="PAGE 123" sheetId="198" r:id="rId123"/>
    <sheet name="PAGE 124" sheetId="199" r:id="rId124"/>
    <sheet name="PAGE 125" sheetId="200" r:id="rId125"/>
    <sheet name="PAGE 126" sheetId="201" r:id="rId126"/>
    <sheet name="PAUVRETE ET VULNERABILITE" sheetId="202" r:id="rId127"/>
    <sheet name="PAGE 128 VIDE" sheetId="204" r:id="rId128"/>
    <sheet name="PAGE 129" sheetId="126" r:id="rId129"/>
    <sheet name="PAGE 130" sheetId="127" r:id="rId130"/>
    <sheet name="PAGE 131" sheetId="128" r:id="rId131"/>
    <sheet name="PAGE 132" sheetId="129" r:id="rId132"/>
    <sheet name="PAGE 133" sheetId="130" r:id="rId133"/>
    <sheet name="PAGE 134" sheetId="131" r:id="rId134"/>
    <sheet name="PAGE 135" sheetId="132" r:id="rId135"/>
    <sheet name="PAGE 136 VIDE" sheetId="133" r:id="rId136"/>
    <sheet name="PAGE 137" sheetId="136" r:id="rId137"/>
    <sheet name="Feuil1" sheetId="210" r:id="rId138"/>
  </sheets>
  <externalReferences>
    <externalReference r:id="rId139"/>
    <externalReference r:id="rId140"/>
  </externalReferences>
  <definedNames>
    <definedName name="Print_Area" localSheetId="115">'PAGE 116'!$A$1:$G$16</definedName>
    <definedName name="Print_Area" localSheetId="118">'PAGE 119'!$A$1:$D$30</definedName>
    <definedName name="Print_Area" localSheetId="119">'PAGE 120'!$A$1:$G$17</definedName>
    <definedName name="Print_Area" localSheetId="120">'PAGE 121'!$A$1:$F$16</definedName>
    <definedName name="Print_Area" localSheetId="121">'PAGE 122'!$A$1:$F$19</definedName>
    <definedName name="Print_Area" localSheetId="122">'PAGE 123'!$A$1:$G$18</definedName>
    <definedName name="Print_Area" localSheetId="123">'PAGE 124'!$A$1:$G$19</definedName>
    <definedName name="Print_Area" localSheetId="124">'PAGE 125'!$A$1:$E$22</definedName>
    <definedName name="Print_Area" localSheetId="125">'PAGE 126'!$A$1:$D$15</definedName>
    <definedName name="Print_Area" localSheetId="11">'page12 '!$A$1:$C$30</definedName>
    <definedName name="Print_Area" localSheetId="12">'page13 '!$A$1:$F$31</definedName>
    <definedName name="Print_Area" localSheetId="13">PAGE14!$A$1:$E$35</definedName>
    <definedName name="Print_Area" localSheetId="8">'PAGE9 '!$A$1:$J$29</definedName>
    <definedName name="_xlnm.Print_Area" localSheetId="21">'22VIDE'!$A$1:$D$33</definedName>
    <definedName name="_xlnm.Print_Area" localSheetId="23">'24VIDE'!$A$1:$D$33</definedName>
    <definedName name="_xlnm.Print_Area" localSheetId="55">'ACTIVITE,EMPLOI ET CHÖMAGE'!$A$1:$C$33</definedName>
    <definedName name="_xlnm.Print_Area" localSheetId="6">Démographie!$A$1:$D$30</definedName>
    <definedName name="_xlnm.Print_Area" localSheetId="101">'EMPLOI DU TEMPS DE LA FEMME MAR'!$A$1:$G$30</definedName>
    <definedName name="_xlnm.Print_Area" localSheetId="22">'FEMMES CHEFS DE MENAGE ET FEMME'!$A$1:$F$33</definedName>
    <definedName name="_xlnm.Print_Area" localSheetId="99">'PAGE 100'!$A$1:$E$23</definedName>
    <definedName name="_xlnm.Print_Area" localSheetId="103">'PAGE 104'!$A$1:$D$17</definedName>
    <definedName name="_xlnm.Print_Area" localSheetId="104">'PAGE 105'!$A$1:$D$29</definedName>
    <definedName name="_xlnm.Print_Area" localSheetId="105">'PAGE 106'!$A$1:$E$26</definedName>
    <definedName name="_xlnm.Print_Area" localSheetId="106">'PAGE 107'!$A$1:$D$33</definedName>
    <definedName name="_xlnm.Print_Area" localSheetId="107">'PAGE 108'!$A$1:$K$24</definedName>
    <definedName name="_xlnm.Print_Area" localSheetId="108">'PAGE 109'!$A$1:$E$33</definedName>
    <definedName name="_xlnm.Print_Area" localSheetId="109">'PAGE 110'!$A$1:$E$30</definedName>
    <definedName name="_xlnm.Print_Area" localSheetId="110">'PAGE 111'!$A$1:$E$31</definedName>
    <definedName name="_xlnm.Print_Area" localSheetId="111">'PAGE 112'!$A$1:$E$31</definedName>
    <definedName name="_xlnm.Print_Area" localSheetId="112">'PAGE 113'!$A$1:$D$28</definedName>
    <definedName name="_xlnm.Print_Area" localSheetId="115">'PAGE 116'!$A$1:$G$19</definedName>
    <definedName name="_xlnm.Print_Area" localSheetId="116">'PAGE 117'!$A$1:$G$19</definedName>
    <definedName name="_xlnm.Print_Area" localSheetId="117">'PAGE 118'!$A$1:$F$18</definedName>
    <definedName name="_xlnm.Print_Area" localSheetId="118">'PAGE 119'!$A$1:$D$29</definedName>
    <definedName name="_xlnm.Print_Area" localSheetId="119">'PAGE 120'!$A$1:$G$17</definedName>
    <definedName name="_xlnm.Print_Area" localSheetId="120">'PAGE 121'!$A$1:$F$16</definedName>
    <definedName name="_xlnm.Print_Area" localSheetId="121">'PAGE 122'!$A$1:$F$19</definedName>
    <definedName name="_xlnm.Print_Area" localSheetId="122">'PAGE 123'!$A$1:$G$21</definedName>
    <definedName name="_xlnm.Print_Area" localSheetId="123">'PAGE 124'!$A$1:$G$21</definedName>
    <definedName name="_xlnm.Print_Area" localSheetId="124">'PAGE 125'!$A$1:$E$27</definedName>
    <definedName name="_xlnm.Print_Area" localSheetId="125">'PAGE 126'!$A$1:$D$19</definedName>
    <definedName name="_xlnm.Print_Area" localSheetId="127">'PAGE 128 VIDE'!$A$1:$D$33</definedName>
    <definedName name="_xlnm.Print_Area" localSheetId="128">'PAGE 129'!$A$1:$C$27</definedName>
    <definedName name="_xlnm.Print_Area" localSheetId="129">'PAGE 130'!$A$1:$C$32</definedName>
    <definedName name="_xlnm.Print_Area" localSheetId="130">'PAGE 131'!$A$1:$C$31</definedName>
    <definedName name="_xlnm.Print_Area" localSheetId="131">'PAGE 132'!$A$1:$C$31</definedName>
    <definedName name="_xlnm.Print_Area" localSheetId="132">'PAGE 133'!$A$1:$C$31</definedName>
    <definedName name="_xlnm.Print_Area" localSheetId="133">'PAGE 134'!$A$1:$C$31</definedName>
    <definedName name="_xlnm.Print_Area" localSheetId="134">'PAGE 135'!$A$1:$C$30</definedName>
    <definedName name="_xlnm.Print_Area" localSheetId="135">'PAGE 136 VIDE'!$A$1:$E$38</definedName>
    <definedName name="_xlnm.Print_Area" localSheetId="38">'PAGE 39'!$A$1:$E$32</definedName>
    <definedName name="_xlnm.Print_Area" localSheetId="42">'PAGE 43'!$A$1:$D$34</definedName>
    <definedName name="_xlnm.Print_Area" localSheetId="48">'PAGE 49'!$A$1:$G$26</definedName>
    <definedName name="_xlnm.Print_Area" localSheetId="49">'PAGE 50'!$A$1:$E$30</definedName>
    <definedName name="_xlnm.Print_Area" localSheetId="50">'PAGE 51'!$A$1:$D$26</definedName>
    <definedName name="_xlnm.Print_Area" localSheetId="51">'PAGE 52'!$A$1:$F$32</definedName>
    <definedName name="_xlnm.Print_Area" localSheetId="52">'PAGE 53'!$A$1:$C$26</definedName>
    <definedName name="_xlnm.Print_Area" localSheetId="53">'PAGE 54'!$A$1:$D$23</definedName>
    <definedName name="_xlnm.Print_Area" localSheetId="54">'PAGE 55'!$A$1:$F$32</definedName>
    <definedName name="_xlnm.Print_Area" localSheetId="57">'PAGE 58'!$A$1:$C$34</definedName>
    <definedName name="_xlnm.Print_Area" localSheetId="59">'PAGE 60'!$A$1:$C$30</definedName>
    <definedName name="_xlnm.Print_Area" localSheetId="60">'PAGE 61'!$A$1:$E$33</definedName>
    <definedName name="_xlnm.Print_Area" localSheetId="61">'PAGE 62'!$A$1:$E$35</definedName>
    <definedName name="_xlnm.Print_Area" localSheetId="62">'PAGE 63'!$A$1:$E$35</definedName>
    <definedName name="_xlnm.Print_Area" localSheetId="63">'PAGE 64'!$A$1:$E$27</definedName>
    <definedName name="_xlnm.Print_Area" localSheetId="64">'PAGE 65'!$A$1:$E$26</definedName>
    <definedName name="_xlnm.Print_Area" localSheetId="65">'PAGE 66'!$A$1:$E$31</definedName>
    <definedName name="_xlnm.Print_Area" localSheetId="66">'PAGE 67'!$A$1:$E$28</definedName>
    <definedName name="_xlnm.Print_Area" localSheetId="67">'PAGE 68'!$A$1:$E$30</definedName>
    <definedName name="_xlnm.Print_Area" localSheetId="68">'PAGE 69'!$A$1:$E$23</definedName>
    <definedName name="_xlnm.Print_Area" localSheetId="69">'PAGE 70'!$A$1:$E$23</definedName>
    <definedName name="_xlnm.Print_Area" localSheetId="70">'PAGE 71'!$A$1:$E$23</definedName>
    <definedName name="_xlnm.Print_Area" localSheetId="71">'PAGE 72'!$A$1:$E$29</definedName>
    <definedName name="_xlnm.Print_Area" localSheetId="72">'PAGE 73'!$A$1:$E$31</definedName>
    <definedName name="_xlnm.Print_Area" localSheetId="73">'PAGE 74'!$A$1:$E$29</definedName>
    <definedName name="_xlnm.Print_Area" localSheetId="74">'PAGE 75'!$A$1:$E$20</definedName>
    <definedName name="_xlnm.Print_Area" localSheetId="75">'PAGE 76'!$A$1:$E$23</definedName>
    <definedName name="_xlnm.Print_Area" localSheetId="77">'PAGE 78'!$A$1:$C$33</definedName>
    <definedName name="_xlnm.Print_Area" localSheetId="78">'PAGE 79'!$A$1:$C$33</definedName>
    <definedName name="_xlnm.Print_Area" localSheetId="79">'PAGE 80'!$A$1:$C$33</definedName>
    <definedName name="_xlnm.Print_Area" localSheetId="80">'PAGE 81'!$A$1:$C$28</definedName>
    <definedName name="_xlnm.Print_Area" localSheetId="81">'PAGE 82'!$A$1:$C$29</definedName>
    <definedName name="_xlnm.Print_Area" localSheetId="83">'PAGE 84'!$A$1:$C$22</definedName>
    <definedName name="_xlnm.Print_Area" localSheetId="84">'PAGE 85'!$A$1:$C$22</definedName>
    <definedName name="_xlnm.Print_Area" localSheetId="85">'PAGE 86'!$A$1:$C$23</definedName>
    <definedName name="_xlnm.Print_Area" localSheetId="86">'PAGE 87'!$A$1:$C$31</definedName>
    <definedName name="_xlnm.Print_Area" localSheetId="87">'PAGE 88'!$A$1:$C$33</definedName>
    <definedName name="_xlnm.Print_Area" localSheetId="88">'PAGE 89'!$A$1:$C$34</definedName>
    <definedName name="_xlnm.Print_Area" localSheetId="89">'PAGE 90'!$A$1:$C$31</definedName>
    <definedName name="_xlnm.Print_Area" localSheetId="90">'PAGE 91'!$A$1:$C$31</definedName>
    <definedName name="_xlnm.Print_Area" localSheetId="91">'PAGE 92'!$A$1:$C$33</definedName>
    <definedName name="_xlnm.Print_Area" localSheetId="92">'PAGE 93'!$A$1:$C$33</definedName>
    <definedName name="_xlnm.Print_Area" localSheetId="93">'PAGE 94 '!$A$1:$E$33</definedName>
    <definedName name="_xlnm.Print_Area" localSheetId="94">'PAGE 95'!$A$1:$E$28</definedName>
    <definedName name="_xlnm.Print_Area" localSheetId="95">'PAGE 96'!$A$1:$E$28</definedName>
    <definedName name="_xlnm.Print_Area" localSheetId="96">'PAGE 97'!$A$1:$E$27</definedName>
    <definedName name="_xlnm.Print_Area" localSheetId="97">'PAGE 98'!$A$1:$E$23</definedName>
    <definedName name="_xlnm.Print_Area" localSheetId="98">'PAGE 99'!$A$1:$E$22</definedName>
    <definedName name="_xlnm.Print_Area" localSheetId="0">'PAGE DE GARDE '!$A$1:$D$32</definedName>
    <definedName name="_xlnm.Print_Area" localSheetId="43">'PAGE VIDE'!$A$1:$D$33</definedName>
    <definedName name="_xlnm.Print_Area" localSheetId="100">'PAGE VIDE 101'!$A$1:$E$38</definedName>
    <definedName name="_xlnm.Print_Area" localSheetId="102">'PAGE VIDE 103 '!$A$1:$D$33</definedName>
    <definedName name="_xlnm.Print_Area" localSheetId="114">'PAGE VIDE 115'!$A$1:$E$38</definedName>
    <definedName name="_xlnm.Print_Area" localSheetId="3">'PAGE VIDE 2'!$A$1:$E$38</definedName>
    <definedName name="_xlnm.Print_Area" localSheetId="5">'PAGE VIDE 3'!$A$1:$E$38</definedName>
    <definedName name="_xlnm.Print_Area" localSheetId="7">'PAGE VIDE 4'!$A$1:$E$38</definedName>
    <definedName name="_xlnm.Print_Area" localSheetId="1">'PAGE VIDE1'!$A$1:$D$33</definedName>
    <definedName name="_xlnm.Print_Area" localSheetId="45">'PAGE VIDE46'!$A$1:$D$33</definedName>
    <definedName name="_xlnm.Print_Area" localSheetId="9">'PAGE10 '!$A$1:$D$44</definedName>
    <definedName name="_xlnm.Print_Area" localSheetId="10">page11!$A$1:$C$30</definedName>
    <definedName name="_xlnm.Print_Area" localSheetId="11">'page12 '!$A$1:$C$31</definedName>
    <definedName name="_xlnm.Print_Area" localSheetId="12">'page13 '!$A$1:$F$32</definedName>
    <definedName name="_xlnm.Print_Area" localSheetId="13">PAGE14!$A$1:$E$34</definedName>
    <definedName name="_xlnm.Print_Area" localSheetId="14">PAGE15!$A$1:$G$34</definedName>
    <definedName name="_xlnm.Print_Area" localSheetId="15">PAGE16!$A$1:$F$32</definedName>
    <definedName name="_xlnm.Print_Area" localSheetId="16">PAGE17!$A$1:$F$33</definedName>
    <definedName name="_xlnm.Print_Area" localSheetId="17">PAGE18!$A$1:$E$34</definedName>
    <definedName name="_xlnm.Print_Area" localSheetId="18">PAGE19!$A$1:$F$29</definedName>
    <definedName name="_xlnm.Print_Area" localSheetId="19">PAGE20!$A$1:$F$32</definedName>
    <definedName name="_xlnm.Print_Area" localSheetId="24">PAGE25!$A$1:$D$35</definedName>
    <definedName name="_xlnm.Print_Area" localSheetId="25">PAGE26!$A$1:$F$35</definedName>
    <definedName name="_xlnm.Print_Area" localSheetId="26">PAGE27!$A$1:$F$33</definedName>
    <definedName name="_xlnm.Print_Area" localSheetId="27">PAGE28!$A$1:$E$34</definedName>
    <definedName name="_xlnm.Print_Area" localSheetId="28">PAGE29!$A$1:$F$27</definedName>
    <definedName name="_xlnm.Print_Area" localSheetId="29">PAGE30!$A$1:$F$27</definedName>
    <definedName name="_xlnm.Print_Area" localSheetId="30">PAGE31!$A$1:$E$34</definedName>
    <definedName name="_xlnm.Print_Area" localSheetId="31">PAGE32!$A$1:$E$34</definedName>
    <definedName name="_xlnm.Print_Area" localSheetId="32">PAGE33!$A$1:$C$33</definedName>
    <definedName name="_xlnm.Print_Area" localSheetId="33">PAGE34!$A$1:$C$24</definedName>
    <definedName name="_xlnm.Print_Area" localSheetId="34">PAGE35!$A$1:$C$29</definedName>
    <definedName name="_xlnm.Print_Area" localSheetId="35">PAGE36!$A$1:$D$25</definedName>
    <definedName name="_xlnm.Print_Area" localSheetId="36">PAGE37!$A$1:$D$35</definedName>
    <definedName name="_xlnm.Print_Area" localSheetId="37">PAGE38!$A$1:$E$34</definedName>
    <definedName name="_xlnm.Print_Area" localSheetId="39">PAGE40!$A$1:$D$27</definedName>
    <definedName name="_xlnm.Print_Area" localSheetId="40">PAGE41!$A$1:$D$32</definedName>
    <definedName name="_xlnm.Print_Area" localSheetId="41">PAGE42!$A$1:$D$32</definedName>
    <definedName name="_xlnm.Print_Area" localSheetId="46">PAGE47!$A$1:$G$26</definedName>
    <definedName name="_xlnm.Print_Area" localSheetId="47">PAGE48!$A$1:$F$34</definedName>
    <definedName name="_xlnm.Print_Area" localSheetId="58">page59!$A$1:$C$33</definedName>
    <definedName name="_xlnm.Print_Area" localSheetId="8">'PAGE9 '!$A$1:$J$29</definedName>
    <definedName name="_xlnm.Print_Area" localSheetId="2">SOMMAIRE!$A$1:$F$31</definedName>
    <definedName name="_xlnm.Print_Area" localSheetId="113">'VIOLENCE A L''EGARD DES FEMMES'!$A$1:$D$35</definedName>
  </definedNames>
  <calcPr calcId="125725"/>
</workbook>
</file>

<file path=xl/calcChain.xml><?xml version="1.0" encoding="utf-8"?>
<calcChain xmlns="http://schemas.openxmlformats.org/spreadsheetml/2006/main">
  <c r="D24" i="71"/>
  <c r="E21" i="29"/>
  <c r="D21"/>
  <c r="C21"/>
  <c r="B21"/>
  <c r="E20"/>
  <c r="D20"/>
  <c r="C20"/>
  <c r="B20"/>
  <c r="E19"/>
  <c r="D19"/>
  <c r="C19"/>
  <c r="B19"/>
  <c r="D17"/>
  <c r="B17"/>
  <c r="E20" i="28"/>
  <c r="D20"/>
  <c r="C20"/>
  <c r="B20"/>
  <c r="E19"/>
  <c r="D19"/>
  <c r="C19"/>
  <c r="B19"/>
  <c r="E18"/>
  <c r="D18"/>
  <c r="C18"/>
  <c r="B18"/>
  <c r="D16"/>
  <c r="B16"/>
  <c r="E22" i="27"/>
  <c r="D22"/>
  <c r="C22"/>
  <c r="B22"/>
  <c r="E21"/>
  <c r="D21"/>
  <c r="C21"/>
  <c r="B21"/>
  <c r="E20"/>
  <c r="D20"/>
  <c r="C20"/>
  <c r="B20"/>
  <c r="D18"/>
  <c r="B18"/>
  <c r="C9" i="26"/>
  <c r="B9"/>
  <c r="C8"/>
  <c r="B8"/>
  <c r="C7"/>
  <c r="B7"/>
  <c r="C6"/>
  <c r="B6"/>
  <c r="C9" i="25"/>
  <c r="B9"/>
  <c r="C8"/>
  <c r="B8"/>
  <c r="C7"/>
  <c r="B7"/>
  <c r="C6"/>
  <c r="B6"/>
  <c r="C9" i="24"/>
  <c r="B9"/>
  <c r="C8"/>
  <c r="B8"/>
  <c r="C7"/>
  <c r="B7"/>
  <c r="C6"/>
  <c r="B6"/>
  <c r="D19" i="169"/>
  <c r="C19"/>
  <c r="D18"/>
  <c r="C18"/>
  <c r="D16"/>
  <c r="C16"/>
  <c r="D14"/>
  <c r="C14"/>
  <c r="D13"/>
  <c r="C13"/>
  <c r="C12"/>
  <c r="D11"/>
  <c r="C11"/>
  <c r="D10"/>
  <c r="C10"/>
  <c r="D9"/>
  <c r="C9"/>
  <c r="D8"/>
  <c r="C8"/>
  <c r="D7"/>
  <c r="C7"/>
  <c r="D6"/>
  <c r="C6"/>
  <c r="C5" l="1"/>
  <c r="C18" i="81"/>
  <c r="B18"/>
  <c r="C17"/>
  <c r="B17"/>
  <c r="C16"/>
  <c r="B16"/>
  <c r="C6"/>
  <c r="B6"/>
  <c r="C17" i="80"/>
  <c r="B17"/>
  <c r="C7"/>
  <c r="B7"/>
  <c r="C22" i="79"/>
  <c r="B22"/>
  <c r="C21"/>
  <c r="B21"/>
  <c r="C20"/>
  <c r="B20"/>
  <c r="C19"/>
  <c r="B19"/>
  <c r="D25" i="71"/>
  <c r="C25"/>
  <c r="C24"/>
  <c r="D23"/>
  <c r="C23"/>
  <c r="D22"/>
  <c r="C22"/>
  <c r="E11" i="159" l="1"/>
  <c r="D11"/>
  <c r="C11"/>
  <c r="B11"/>
  <c r="E24" i="158"/>
  <c r="F23"/>
  <c r="E23" s="1"/>
  <c r="E20"/>
  <c r="F12" i="155"/>
  <c r="F9"/>
  <c r="F6"/>
  <c r="D14" i="148"/>
  <c r="C14"/>
  <c r="D11"/>
  <c r="C11"/>
  <c r="D8"/>
  <c r="C8"/>
  <c r="J22" i="147" s="1"/>
  <c r="I22"/>
  <c r="H22"/>
  <c r="G22" s="1"/>
  <c r="F22"/>
  <c r="E22"/>
  <c r="D22" s="1"/>
  <c r="C22" s="1"/>
  <c r="B22" s="1"/>
  <c r="J21"/>
  <c r="G21"/>
  <c r="D21" s="1"/>
  <c r="C21"/>
  <c r="B21"/>
  <c r="J20"/>
  <c r="G20"/>
  <c r="D20" s="1"/>
  <c r="C20"/>
  <c r="B20"/>
  <c r="J19"/>
  <c r="G19"/>
  <c r="D19" s="1"/>
  <c r="C19"/>
  <c r="B19"/>
  <c r="J18"/>
  <c r="G18"/>
  <c r="D18"/>
  <c r="C18"/>
  <c r="B18"/>
  <c r="J17"/>
  <c r="G17"/>
  <c r="D17" s="1"/>
  <c r="C17"/>
  <c r="B17"/>
  <c r="J16"/>
  <c r="G16"/>
  <c r="D16" s="1"/>
  <c r="C16"/>
  <c r="B16"/>
  <c r="J15"/>
  <c r="G15"/>
  <c r="D15" s="1"/>
  <c r="C15"/>
  <c r="B15"/>
  <c r="J14"/>
  <c r="G14"/>
  <c r="D14"/>
  <c r="C14"/>
  <c r="B14"/>
  <c r="J13"/>
  <c r="G13"/>
  <c r="D13" s="1"/>
  <c r="C13"/>
  <c r="B13"/>
  <c r="J12"/>
  <c r="G12"/>
  <c r="D12" s="1"/>
  <c r="C12"/>
  <c r="B12"/>
  <c r="J11"/>
  <c r="G11"/>
  <c r="D11" s="1"/>
  <c r="C11"/>
  <c r="B11"/>
  <c r="J10"/>
  <c r="G10"/>
  <c r="D10"/>
  <c r="C10"/>
  <c r="B10"/>
  <c r="J9"/>
  <c r="G9"/>
  <c r="D9" s="1"/>
  <c r="C9"/>
  <c r="B9"/>
  <c r="J8"/>
  <c r="G8"/>
  <c r="D8" s="1"/>
  <c r="C8"/>
  <c r="B8"/>
  <c r="J7"/>
  <c r="G7"/>
  <c r="D7" s="1"/>
  <c r="C7"/>
  <c r="B7"/>
  <c r="J6"/>
  <c r="G6"/>
  <c r="D6"/>
  <c r="C6"/>
  <c r="B6"/>
  <c r="J5"/>
  <c r="G5"/>
  <c r="D5" l="1"/>
  <c r="C5"/>
  <c r="B5"/>
</calcChain>
</file>

<file path=xl/sharedStrings.xml><?xml version="1.0" encoding="utf-8"?>
<sst xmlns="http://schemas.openxmlformats.org/spreadsheetml/2006/main" count="1618" uniqueCount="411">
  <si>
    <t>SOMMAIRE</t>
  </si>
  <si>
    <r>
      <rPr>
        <sz val="11"/>
        <color indexed="9"/>
        <rFont val="Brush Script MT"/>
        <family val="4"/>
      </rPr>
      <t xml:space="preserve">Haut-Commissariat au Plan  </t>
    </r>
    <r>
      <rPr>
        <sz val="11"/>
        <color indexed="8"/>
        <rFont val="Adine"/>
      </rPr>
      <t xml:space="preserve">                                                       </t>
    </r>
    <r>
      <rPr>
        <sz val="11"/>
        <color indexed="9"/>
        <rFont val="Adine"/>
      </rPr>
      <t xml:space="preserve">  </t>
    </r>
    <r>
      <rPr>
        <sz val="11"/>
        <color indexed="9"/>
        <rFont val="Brush Script MT"/>
        <family val="4"/>
      </rPr>
      <t xml:space="preserve">3 </t>
    </r>
    <r>
      <rPr>
        <sz val="11"/>
        <color indexed="9"/>
        <rFont val="Adine"/>
      </rPr>
      <t xml:space="preserve"> </t>
    </r>
    <r>
      <rPr>
        <sz val="11"/>
        <color indexed="8"/>
        <rFont val="Adine"/>
      </rPr>
      <t xml:space="preserve">                                </t>
    </r>
  </si>
  <si>
    <t xml:space="preserve">                                                                        </t>
  </si>
  <si>
    <t>Ensemble</t>
  </si>
  <si>
    <t>Urbain</t>
  </si>
  <si>
    <t>Rural</t>
  </si>
  <si>
    <t>Groupe d’âge</t>
  </si>
  <si>
    <t>Hommes</t>
  </si>
  <si>
    <t>Femmes</t>
  </si>
  <si>
    <t>Total</t>
  </si>
  <si>
    <t>00-04</t>
  </si>
  <si>
    <t>05-09</t>
  </si>
  <si>
    <t>10-14</t>
  </si>
  <si>
    <t>15-19</t>
  </si>
  <si>
    <t>20-24</t>
  </si>
  <si>
    <t>25-29</t>
  </si>
  <si>
    <t>30-34</t>
  </si>
  <si>
    <t>35-39</t>
  </si>
  <si>
    <t>40-44</t>
  </si>
  <si>
    <t>45-49</t>
  </si>
  <si>
    <t>50-54</t>
  </si>
  <si>
    <t>55-59</t>
  </si>
  <si>
    <t>60-64</t>
  </si>
  <si>
    <t>65-69</t>
  </si>
  <si>
    <t>70-74</t>
  </si>
  <si>
    <t>75-79</t>
  </si>
  <si>
    <t>80 et +</t>
  </si>
  <si>
    <t xml:space="preserve">Source :  CERED, HCP. </t>
  </si>
  <si>
    <t>Ecart F/H (en années)</t>
  </si>
  <si>
    <t>Groupe d'âge</t>
  </si>
  <si>
    <t>15-19 ans</t>
  </si>
  <si>
    <t>20-24 ans</t>
  </si>
  <si>
    <t>25-29 ans</t>
  </si>
  <si>
    <t>30-34 ans</t>
  </si>
  <si>
    <t>35-39 ans</t>
  </si>
  <si>
    <t>40-44 ans</t>
  </si>
  <si>
    <t>45-49 ans</t>
  </si>
  <si>
    <t>ISF</t>
  </si>
  <si>
    <t xml:space="preserve">40-44 </t>
  </si>
  <si>
    <t>Milieu de résidence</t>
  </si>
  <si>
    <t>Garçons</t>
  </si>
  <si>
    <t>Filles</t>
  </si>
  <si>
    <t>Mortalité infantile</t>
  </si>
  <si>
    <t>Mortalité juvénile</t>
  </si>
  <si>
    <t>Mortalité infanto-juvénile</t>
  </si>
  <si>
    <t>2009/2010</t>
  </si>
  <si>
    <t>2015/2016</t>
  </si>
  <si>
    <t xml:space="preserve"> </t>
  </si>
  <si>
    <t>Couverture des soins prénatals</t>
  </si>
  <si>
    <t>Accouchements en milieu surveillé</t>
  </si>
  <si>
    <t>Femme</t>
  </si>
  <si>
    <t>Ecart</t>
  </si>
  <si>
    <t xml:space="preserve">Hommes </t>
  </si>
  <si>
    <t xml:space="preserve">                  </t>
  </si>
  <si>
    <t>Nombre</t>
  </si>
  <si>
    <t>%</t>
  </si>
  <si>
    <t>Ensemble des demandes</t>
  </si>
  <si>
    <t>Dont :</t>
  </si>
  <si>
    <t>Femmes majeures ayant contracté leur mariage elles-mêmes</t>
  </si>
  <si>
    <t>Mariage de mineurs</t>
  </si>
  <si>
    <t>Polygamie</t>
  </si>
  <si>
    <t>Demandes acceptées</t>
  </si>
  <si>
    <t>Demandes refusées</t>
  </si>
  <si>
    <t>Type de divorce</t>
  </si>
  <si>
    <t>Révocable</t>
  </si>
  <si>
    <t>Moyennant compensation</t>
  </si>
  <si>
    <t>Avant consommation du mariage</t>
  </si>
  <si>
    <t>Par consentement mutuel</t>
  </si>
  <si>
    <t>A l'initiative de l'épouse exerçant un droit d'option</t>
  </si>
  <si>
    <t>Divorce prononcé suite à 2 précédents divorces successifs</t>
  </si>
  <si>
    <t>Type d'activité</t>
  </si>
  <si>
    <t>Actifs (actifs occupés+ chômeurs)</t>
  </si>
  <si>
    <t>Taux de féminisation (en%)</t>
  </si>
  <si>
    <t>Actifs occupés</t>
  </si>
  <si>
    <t>Chômeurs</t>
  </si>
  <si>
    <t>Inactifs</t>
  </si>
  <si>
    <t>15-24ans</t>
  </si>
  <si>
    <t>25-34ans</t>
  </si>
  <si>
    <t>35-44ans</t>
  </si>
  <si>
    <t>45ans et plus</t>
  </si>
  <si>
    <t>Niveau</t>
  </si>
  <si>
    <t>de diplôme</t>
  </si>
  <si>
    <t>Sans diplôme</t>
  </si>
  <si>
    <t>Niveau moyen</t>
  </si>
  <si>
    <t>Supérieur</t>
  </si>
  <si>
    <t>45-59ans</t>
  </si>
  <si>
    <t>60ans et plus</t>
  </si>
  <si>
    <t xml:space="preserve">Niveau </t>
  </si>
  <si>
    <t>sans diplôme</t>
  </si>
  <si>
    <t>Niveau sypérieur</t>
  </si>
  <si>
    <t xml:space="preserve">Etat </t>
  </si>
  <si>
    <t>matrimonial</t>
  </si>
  <si>
    <t>Célibataires</t>
  </si>
  <si>
    <t>Mariés</t>
  </si>
  <si>
    <t>Veufs</t>
  </si>
  <si>
    <t>Divorcés</t>
  </si>
  <si>
    <t>Région</t>
  </si>
  <si>
    <t>Tanger-Tétouan-Al Hoceima</t>
  </si>
  <si>
    <t>Oriental</t>
  </si>
  <si>
    <t>Fès-Meknès</t>
  </si>
  <si>
    <t>Rabat-Salé-Kénitra</t>
  </si>
  <si>
    <t>Béni Mellal-Khénifra</t>
  </si>
  <si>
    <t>Casablanca-Settat</t>
  </si>
  <si>
    <t>Marrakech-Safi</t>
  </si>
  <si>
    <t>Drâa-Tafilalet</t>
  </si>
  <si>
    <t>Souss-Massa</t>
  </si>
  <si>
    <t xml:space="preserve"> Régions du Sud</t>
  </si>
  <si>
    <t xml:space="preserve"> Casablanca-Settat</t>
  </si>
  <si>
    <t>Etat matrimonial</t>
  </si>
  <si>
    <t>Niveau                        de diplôme</t>
  </si>
  <si>
    <t>Niveau supérieur</t>
  </si>
  <si>
    <t>Non déclaré</t>
  </si>
  <si>
    <t xml:space="preserve"> -</t>
  </si>
  <si>
    <t xml:space="preserve">Taux d'emploi (en%) de la population âgée  de 15 ans et plus selon les régions  :  National </t>
  </si>
  <si>
    <t xml:space="preserve">   Taux d'emploi (en%) de la population âgée  de 15 ans et  plus  selon  les régions  : Urbain </t>
  </si>
  <si>
    <t xml:space="preserve">        Taux d'emploi (en%) de la population âgée  de 15 ans et  plus  selon  les régions : Rural</t>
  </si>
  <si>
    <t>Secteurs d'activité</t>
  </si>
  <si>
    <t>Agriculture forêt et pêche</t>
  </si>
  <si>
    <t>Industrie y compris l'artisanat</t>
  </si>
  <si>
    <t>Bâtiments et travaux publics</t>
  </si>
  <si>
    <t>Services</t>
  </si>
  <si>
    <t>Activité mal désignée</t>
  </si>
  <si>
    <t>Branche d'activité</t>
  </si>
  <si>
    <t>Agriculture , forêt et pêche</t>
  </si>
  <si>
    <t>Industrie extractive</t>
  </si>
  <si>
    <t>Industrie alimentaire,boissons et tabacs</t>
  </si>
  <si>
    <t>Industrie textille,bonneterie,habillement…</t>
  </si>
  <si>
    <t>Autres idustries manufacturières</t>
  </si>
  <si>
    <t xml:space="preserve">Electricité,gaz et eau </t>
  </si>
  <si>
    <t>Réparation</t>
  </si>
  <si>
    <t>Commerce</t>
  </si>
  <si>
    <t>Restauration et hôttelerie</t>
  </si>
  <si>
    <t>Transports, entrepôts et communications</t>
  </si>
  <si>
    <t xml:space="preserve">             </t>
  </si>
  <si>
    <t>Banque,assurances et affaires immobilières</t>
  </si>
  <si>
    <t>Services personnels et domestiques</t>
  </si>
  <si>
    <t>Services sociaux fournis à la collectivité</t>
  </si>
  <si>
    <t>Administration générale</t>
  </si>
  <si>
    <t>Activités mal ou non désignées</t>
  </si>
  <si>
    <t>Industrie textille,bonneterie,habillement,....</t>
  </si>
  <si>
    <t>Profession principale</t>
  </si>
  <si>
    <t>Membres des corps législatif,élus locaux, responsables hiérarchiques</t>
  </si>
  <si>
    <t>Cadres supérieurs et membres des professions libérales</t>
  </si>
  <si>
    <t>Cadres moyens</t>
  </si>
  <si>
    <t>Employés</t>
  </si>
  <si>
    <t>Commerçants,intermédiaires commerciaux et financiers</t>
  </si>
  <si>
    <t>Exploitants agricoles,pêcheurs,forestiers, chasseurs…</t>
  </si>
  <si>
    <t>Artisants et ouvriers qualifiés des métiers artisanaux…</t>
  </si>
  <si>
    <t>Ouvriers et manœuvres agricoles                                  et de la pêche…</t>
  </si>
  <si>
    <t>Conducteurs d'installation-machines et de l'assemblage…</t>
  </si>
  <si>
    <t xml:space="preserve">Manœuvres non agricoles,manutentionnaires et travailleurs de petits métiers </t>
  </si>
  <si>
    <t xml:space="preserve"> Professions mal désignées</t>
  </si>
  <si>
    <t>Travailleurs n'ayant d'éclaré aucune profession</t>
  </si>
  <si>
    <t>Ouvriers et manœuvres agricoles                              et de la pêche…</t>
  </si>
  <si>
    <t>Professions mal désignées</t>
  </si>
  <si>
    <t>Situation dans la profession principale</t>
  </si>
  <si>
    <t>Salariés</t>
  </si>
  <si>
    <t>Indépendants</t>
  </si>
  <si>
    <t>Employeurs</t>
  </si>
  <si>
    <t>Aides familiales</t>
  </si>
  <si>
    <t>Apprentis</t>
  </si>
  <si>
    <t xml:space="preserve">Membres coopérative associés </t>
  </si>
  <si>
    <t>Autres</t>
  </si>
  <si>
    <t>Secteur d'emploi</t>
  </si>
  <si>
    <t>Secteur public et semi public</t>
  </si>
  <si>
    <t>Secteur privé</t>
  </si>
  <si>
    <t>Autres secteurs</t>
  </si>
  <si>
    <t>Effectif total des chômeurs     (en milliers)</t>
  </si>
  <si>
    <t>Effectif total des chômeurs      (en milliers)</t>
  </si>
  <si>
    <t xml:space="preserve"> 15 - 24</t>
  </si>
  <si>
    <t xml:space="preserve"> 25 - 34</t>
  </si>
  <si>
    <t xml:space="preserve"> 35 - 44</t>
  </si>
  <si>
    <t xml:space="preserve"> 45 - 59</t>
  </si>
  <si>
    <t>Niveau de diplôme</t>
  </si>
  <si>
    <t>Durée de chômage</t>
  </si>
  <si>
    <t>Moins de 12mois</t>
  </si>
  <si>
    <t>12mois et plus</t>
  </si>
  <si>
    <t xml:space="preserve">  </t>
  </si>
  <si>
    <t>Régions du Sud</t>
  </si>
  <si>
    <t xml:space="preserve">Effectif total des ménages </t>
  </si>
  <si>
    <t xml:space="preserve">Effectif des ménages dirigés par des femmes </t>
  </si>
  <si>
    <r>
      <t>Effectif total des ménages</t>
    </r>
    <r>
      <rPr>
        <vertAlign val="superscript"/>
        <sz val="11"/>
        <color indexed="8"/>
        <rFont val="Calibri"/>
        <family val="2"/>
      </rPr>
      <t/>
    </r>
  </si>
  <si>
    <t>Taille du ménage</t>
  </si>
  <si>
    <t>1 personne</t>
  </si>
  <si>
    <t>2 personnes</t>
  </si>
  <si>
    <t>3 personnes</t>
  </si>
  <si>
    <t>4 personnes</t>
  </si>
  <si>
    <t>5 personnes</t>
  </si>
  <si>
    <t>6 personnes et plus</t>
  </si>
  <si>
    <t>4personnes</t>
  </si>
  <si>
    <t>5personnes</t>
  </si>
  <si>
    <t>6personnes et plus</t>
  </si>
  <si>
    <t xml:space="preserve">Etat matrimonial </t>
  </si>
  <si>
    <t>Mariées</t>
  </si>
  <si>
    <t>Veuves</t>
  </si>
  <si>
    <t>Divorcées</t>
  </si>
  <si>
    <t>Groupe d'âges</t>
  </si>
  <si>
    <t>Moins de 30 ans</t>
  </si>
  <si>
    <t>30-59 ans</t>
  </si>
  <si>
    <t>60 ans et plus</t>
  </si>
  <si>
    <t>Moins de 30ans</t>
  </si>
  <si>
    <t>30-59ans</t>
  </si>
  <si>
    <t>Niveau du diplôme</t>
  </si>
  <si>
    <t>niveau moyen</t>
  </si>
  <si>
    <t>niveau supérieur</t>
  </si>
  <si>
    <t>Urabin</t>
  </si>
  <si>
    <t>Actives occupées</t>
  </si>
  <si>
    <t>Chômeuses</t>
  </si>
  <si>
    <t>Inactives dont :</t>
  </si>
  <si>
    <t xml:space="preserve">        Femmes au foyer </t>
  </si>
  <si>
    <t xml:space="preserve">        Elèves et étudiantes</t>
  </si>
  <si>
    <t xml:space="preserve">Inactives  </t>
  </si>
  <si>
    <t>Inactives dont:</t>
  </si>
  <si>
    <t xml:space="preserve">Inactives:  </t>
  </si>
  <si>
    <t xml:space="preserve">Inactives </t>
  </si>
  <si>
    <t>Taux de féminisation (en%) des personnes vivant seules</t>
  </si>
  <si>
    <t>Part ( en%) des femmes vivant seules dans l'ensemble des ménages dirigés par des femmes</t>
  </si>
  <si>
    <t>Part ( en%) des femmes vivant seules dans l'ensemble des ménages dirigés  par des femmes</t>
  </si>
  <si>
    <t>national</t>
  </si>
  <si>
    <t>urbain</t>
  </si>
  <si>
    <t>rural</t>
  </si>
  <si>
    <t xml:space="preserve">  Femmes au foyer</t>
  </si>
  <si>
    <t xml:space="preserve">  Eléves et étudiants</t>
  </si>
  <si>
    <t>Inactive dont :</t>
  </si>
  <si>
    <t>Inactives</t>
  </si>
  <si>
    <t xml:space="preserve">cycle d'enseignement </t>
  </si>
  <si>
    <t>2007/2008</t>
  </si>
  <si>
    <t>2017/2018</t>
  </si>
  <si>
    <t>Primaire (6-11ans)</t>
  </si>
  <si>
    <t>Secondaire collègial (12-14ans)</t>
  </si>
  <si>
    <t>Secondaire qualifiant (15-17ans)</t>
  </si>
  <si>
    <t xml:space="preserve"> 6-11ans</t>
  </si>
  <si>
    <t>12-14ans</t>
  </si>
  <si>
    <t>15-17ans</t>
  </si>
  <si>
    <t>6-11ans</t>
  </si>
  <si>
    <t xml:space="preserve">               </t>
  </si>
  <si>
    <t>Cycle d'enseignement</t>
  </si>
  <si>
    <t>Préscolaire</t>
  </si>
  <si>
    <t>Primaire</t>
  </si>
  <si>
    <t>Privé</t>
  </si>
  <si>
    <t>Public</t>
  </si>
  <si>
    <t>Secondaire collégial</t>
  </si>
  <si>
    <t xml:space="preserve">privé </t>
  </si>
  <si>
    <t>Secondaire qualifiant</t>
  </si>
  <si>
    <t xml:space="preserve">Enseignement supérieur </t>
  </si>
  <si>
    <t>Institus et écoles supérieures</t>
  </si>
  <si>
    <t xml:space="preserve">Taux de féminisation (en%) des inscrits dans le préscolaire,le primaire et le secondaire  (secteurs public et privé) </t>
  </si>
  <si>
    <t>Discipline d'enseigenement</t>
  </si>
  <si>
    <t>Sciences juridiques et économiques</t>
  </si>
  <si>
    <t>Lettres et sciences humaines</t>
  </si>
  <si>
    <t>sciences et techniques</t>
  </si>
  <si>
    <t>commerce et gestion</t>
  </si>
  <si>
    <t>Médecine dentaire</t>
  </si>
  <si>
    <t>Médecine et pharmacie</t>
  </si>
  <si>
    <t>Sciences</t>
  </si>
  <si>
    <t>Sciences de l' ingénieur</t>
  </si>
  <si>
    <t>Total des diplômés</t>
  </si>
  <si>
    <t>Sciences de l'éducation</t>
  </si>
  <si>
    <t>Traduction</t>
  </si>
  <si>
    <t>Secteur de formation</t>
  </si>
  <si>
    <t>2011/2012</t>
  </si>
  <si>
    <t>EMPLOI DU TEMPS DE LA FEMME MAROCAINE</t>
  </si>
  <si>
    <t xml:space="preserve">Journée type des femmes et des hommes âgés de 15 ans </t>
  </si>
  <si>
    <t>et plus  (en h:min)</t>
  </si>
  <si>
    <t>Temps physiologique</t>
  </si>
  <si>
    <t>Travail professionnel</t>
  </si>
  <si>
    <t>Formation et éducation</t>
  </si>
  <si>
    <t>Travail domestique et soins donnés aux autres membres du ménage</t>
  </si>
  <si>
    <t>Loisirs</t>
  </si>
  <si>
    <t>Sociabilité</t>
  </si>
  <si>
    <t>Pratiques religieuses</t>
  </si>
  <si>
    <t>Source : Enquête Nationale sur l’Emploi du Temps 2012, HCP.</t>
  </si>
  <si>
    <t>Journée type des femmes et des hommes âgés de 15 ans et plus  (en h:min)</t>
  </si>
  <si>
    <t>Source : Enquête Nationale sur l’Emploi du Temps 2012, HCP</t>
  </si>
  <si>
    <t>Niveau scolaire</t>
  </si>
  <si>
    <t>Sans niveau</t>
  </si>
  <si>
    <t>Fondamental</t>
  </si>
  <si>
    <t>Secondaire</t>
  </si>
  <si>
    <t>célibataire</t>
  </si>
  <si>
    <t>marié</t>
  </si>
  <si>
    <t>veuf</t>
  </si>
  <si>
    <t>divorcé</t>
  </si>
  <si>
    <t>Nombre d'enfants dans le ménage</t>
  </si>
  <si>
    <t>pas d'enfants de moins de 15 ans</t>
  </si>
  <si>
    <t>ayant 1 à 2 enfants</t>
  </si>
  <si>
    <t>ayant 3 enfants et plus</t>
  </si>
  <si>
    <t>Jour de la semaine</t>
  </si>
  <si>
    <t>de lundi au jeudi</t>
  </si>
  <si>
    <t>vendredi</t>
  </si>
  <si>
    <t>samedi</t>
  </si>
  <si>
    <t>dimanche</t>
  </si>
  <si>
    <t>Ramadan et Hors Ramadan</t>
  </si>
  <si>
    <t>Hors Ramadan</t>
  </si>
  <si>
    <t>Ramadan</t>
  </si>
  <si>
    <t>celibataire</t>
  </si>
  <si>
    <t>Activités internes</t>
  </si>
  <si>
    <t>Activités externes</t>
  </si>
  <si>
    <t>Temps professionnel des hommes et des femmes âgés                                                                                             de 15 ans et plus selon le milieu de résidence (en h :min)</t>
  </si>
  <si>
    <t>Temps alloué par les personnes  âgées de 15 ans et plus au travail professionnel  selon certaines caractéristiques sociodémographiques et les jours de la semaine (en h:min)</t>
  </si>
  <si>
    <t xml:space="preserve">      </t>
  </si>
  <si>
    <t>Homme</t>
  </si>
  <si>
    <t>Temps professionnel des hommes et des femmes actifs occupés  âgés de 15 ans et plus selon le milieu de résidence en (h:mn)</t>
  </si>
  <si>
    <t xml:space="preserve">Travail domestique </t>
  </si>
  <si>
    <t>Sexe du chef ménage</t>
  </si>
  <si>
    <t xml:space="preserve">Urbain </t>
  </si>
  <si>
    <t>Sexe du chef de ménage</t>
  </si>
  <si>
    <t xml:space="preserve">  Taux de pauvreté monétaire (en%) selon le sexe du chef de ménage : niveau national</t>
  </si>
  <si>
    <t>Taux de pauvreté monétaire (en%) selon le sexe du chef                     de ménage : niveau urbain</t>
  </si>
  <si>
    <t>Taux de pauvreté monétaire (en%) selon le sexe du chef de ménage : niveau rural</t>
  </si>
  <si>
    <t>Taux de vulnérabilité (en%) selon le sexe du chef de ménage : niveau national</t>
  </si>
  <si>
    <t xml:space="preserve">Taux de vulnérabilité (en%) selon le sexe du chef de ménage : milieu urbain </t>
  </si>
  <si>
    <t xml:space="preserve">Taux de vulnérabilité (en%) selon le sexe du chef de ménage : milieu  rural </t>
  </si>
  <si>
    <t>Tous contextes confondus</t>
  </si>
  <si>
    <t>Lieux publics</t>
  </si>
  <si>
    <t>Renoncement</t>
  </si>
  <si>
    <t>Effectif (en milliers) des personnes  ( Hommes + Femmes) vivant seules</t>
  </si>
  <si>
    <t xml:space="preserve">Secondaire qualifiant </t>
  </si>
  <si>
    <t xml:space="preserve">Secondaire collègial </t>
  </si>
  <si>
    <t xml:space="preserve">Primaire </t>
  </si>
  <si>
    <t>2018/2019</t>
  </si>
  <si>
    <t>2008/2009</t>
  </si>
  <si>
    <t>Taux net de scolarisation (en%) par cycle d'enseignement en 2018/2019</t>
  </si>
  <si>
    <t>Effectif (en milliers) des personnes   ( Hommes + Femmes) vivant seules</t>
  </si>
  <si>
    <t xml:space="preserve">20-24 </t>
  </si>
  <si>
    <t>Taux de prévalence de la violence des femmes âgées de 15 à 74 ans selon les formes de violence et le milieu de résidence des victimes (en %)</t>
  </si>
  <si>
    <t>Violence physique et/ou sexuellle</t>
  </si>
  <si>
    <t xml:space="preserve">Violence éléctronique </t>
  </si>
  <si>
    <t>Source:  HCP-Enquête nationale sur la violence 2019</t>
  </si>
  <si>
    <t>Célibataire</t>
  </si>
  <si>
    <t>Mariée</t>
  </si>
  <si>
    <t>Divorcée</t>
  </si>
  <si>
    <t>Veuve</t>
  </si>
  <si>
    <t>Physique</t>
  </si>
  <si>
    <t>Sexuelle</t>
  </si>
  <si>
    <t xml:space="preserve">Psychologique </t>
  </si>
  <si>
    <t xml:space="preserve">Economique </t>
  </si>
  <si>
    <t>Violence conjugale toutes formes confondues</t>
  </si>
  <si>
    <t xml:space="preserve">35-39 </t>
  </si>
  <si>
    <t>Toutes formes confondues</t>
  </si>
  <si>
    <t xml:space="preserve">50-54 </t>
  </si>
  <si>
    <t>60 à 74 ans</t>
  </si>
  <si>
    <t>Taux de prévalence de la violence des femmes âgées de 15 à 74 ans selon les contextes de violence et le milieu de résidence des victimes (en %)</t>
  </si>
  <si>
    <t>Domestique (conjugale et/ou familiale)</t>
  </si>
  <si>
    <t>Conjugale</t>
  </si>
  <si>
    <t xml:space="preserve"> Familiale</t>
  </si>
  <si>
    <t>Lieu de travail</t>
  </si>
  <si>
    <t>Etablissement d'enseignement et de formation</t>
  </si>
  <si>
    <t xml:space="preserve">15-19 </t>
  </si>
  <si>
    <t xml:space="preserve">30-34 </t>
  </si>
  <si>
    <t>NA</t>
  </si>
  <si>
    <t xml:space="preserve">45-49 </t>
  </si>
  <si>
    <t xml:space="preserve">55-59 </t>
  </si>
  <si>
    <t>60 à 74</t>
  </si>
  <si>
    <t>Pourcentage des femmes âgées de 15 à 74 ans victimes de violence avant l'âge de 15 ans (en %)</t>
  </si>
  <si>
    <t>Formes de violence</t>
  </si>
  <si>
    <t>Physique et/ou Sexuelle</t>
  </si>
  <si>
    <t>Formes de Violence</t>
  </si>
  <si>
    <t>A parlé à quelqu'un</t>
  </si>
  <si>
    <t>A engagé une action juridique ou judiciaire ou déposé une plainte auprès des autorités (police, gendarmerie, pouvoir judiciaire ou autorités locales)</t>
  </si>
  <si>
    <t xml:space="preserve">A eu recours aux services de la société civile </t>
  </si>
  <si>
    <t>Physique ou sexuelle</t>
  </si>
  <si>
    <t>Espace conjugale</t>
  </si>
  <si>
    <t>Espace hors conjugale</t>
  </si>
  <si>
    <t>Source : CERED, HCP.</t>
  </si>
  <si>
    <t>Taux de prévalence de la violence conjugale des femmes âgées de 15 à 74 ans selon les formes de violence et l'état matrimonial des victimes (en %)</t>
  </si>
  <si>
    <t>Espace domestique (familial et/ou conjugal)</t>
  </si>
  <si>
    <t>Espaces publics</t>
  </si>
  <si>
    <t xml:space="preserve">Evolution, entre 2009 et 2019  de la violence à l'encontre des femmes âgées de 18 à 64 ans selon les contextes de violence et le milieu de résidence </t>
  </si>
  <si>
    <t xml:space="preserve">Evolution, entre 2009 et 2019  de la violence à l'encontre des femmes âgées de 18 à 64 ans selon les formes de violence et le milieu de résidence </t>
  </si>
  <si>
    <t>physique et/ou sexuellle</t>
  </si>
  <si>
    <t>Psychologique</t>
  </si>
  <si>
    <t>physique et/ou sexuelle et/ou psychologique</t>
  </si>
  <si>
    <t>Economique</t>
  </si>
  <si>
    <t xml:space="preserve">Electronique </t>
  </si>
  <si>
    <t>Violence physique et/ou sexuelle et/ou psychologique</t>
  </si>
  <si>
    <t>Proportion des femmes victimes de violence selon leurs réaction suite à l'incident de violence physique et/ou sexuelle le plus grave pérpétrie au cours des 12  derniers mois précédant l'enquête</t>
  </si>
  <si>
    <t>e</t>
  </si>
  <si>
    <t xml:space="preserve">Source : enquête Nationale sur la population et la santé familiale 2018 , Ministère de la Santé </t>
  </si>
  <si>
    <r>
      <t xml:space="preserve">Taux de prévalence de la violence des femmes âgées de 15 à 74 ans selon les contextes de violence et les groupes d'âges des victimes  (en %) </t>
    </r>
    <r>
      <rPr>
        <b/>
        <sz val="10"/>
        <color theme="1"/>
        <rFont val="Arial Bold"/>
      </rPr>
      <t>(suite)</t>
    </r>
  </si>
  <si>
    <t>Taux de prévalence de la violence des femmes âgées de 15 à 74 ans selon les contextes de violence et les groupes d'âges des victimes (en %)</t>
  </si>
  <si>
    <r>
      <t>Taux de prévalence de la violence des femmes âgées de 15 à 74 ans selon les formes de violence et les groupes d'âges des victimes (en %)</t>
    </r>
    <r>
      <rPr>
        <b/>
        <sz val="10"/>
        <color theme="1"/>
        <rFont val="Arial Bold"/>
      </rPr>
      <t>(suite)</t>
    </r>
  </si>
  <si>
    <t>Taux de prévalence de la violence des femmes âgées de 15 à 74 ans selon les formes de violence et les groupes d'âges des victimes (en %)</t>
  </si>
  <si>
    <t>NB:  La comparaison entre 2009 et 2019 a considéré la tranche d'âge 18-64 ans qui est la population de référence en 2009.  la violence électronique n'est pas prise en compte .</t>
  </si>
  <si>
    <t xml:space="preserve">Femmes vivant seules agée de 15 ans et + (en%) selon le         type  d'activité : National            </t>
  </si>
  <si>
    <t xml:space="preserve">Femmes vivant seules agée de 15 ans et + (en%) selon le type  d'activité : Urbain             </t>
  </si>
  <si>
    <t xml:space="preserve">Femmes vivant seules agée de 15 ans et + (en%) selon le type  d'activité : Urbain   </t>
  </si>
  <si>
    <t xml:space="preserve">Femmes vivant seules agée de 15 ans et + (en%) selon le type  d'activité : Urbain </t>
  </si>
  <si>
    <t xml:space="preserve">Femmes vivant seules agée de 15 ans et + (en%) selon le type  d'activité : Rural             </t>
  </si>
  <si>
    <t xml:space="preserve">Femmes vivant seules agée de 15 ans et + (en%) selon le type  d'activité : Rural     </t>
  </si>
  <si>
    <t xml:space="preserve">Source: Ministère de l'Education Nationale , de la Formation Professionnelle ,  de l'enseignement supérieure et de la recherche scientifique. </t>
  </si>
  <si>
    <t xml:space="preserve">Sciences sociales, journalisme et  information </t>
  </si>
  <si>
    <t>Lettres et arts</t>
  </si>
  <si>
    <t>Éducation</t>
  </si>
  <si>
    <t xml:space="preserve">Commerce, administration et droit </t>
  </si>
  <si>
    <t>Sciences naturelles, mathématiques et statistiques</t>
  </si>
  <si>
    <t>Technologies de l’information et de la communication</t>
  </si>
  <si>
    <t>Ingénierie, industries de transformation et construction</t>
  </si>
  <si>
    <t>Agriculture, sylviculture, halieutique et sciences vétérinaires</t>
  </si>
  <si>
    <t>Santé et protection sociale</t>
  </si>
  <si>
    <t>NB:  La comparaison entre 2009 et 2019 a considéré la tranche d'âge       18-64 ans qui est la population de référence en 2009.  la violence électronique n'est pas prise en compte .</t>
  </si>
  <si>
    <t>PAUVRETE ET VULNERABILITE</t>
  </si>
  <si>
    <t xml:space="preserve">Source : ENCDM 2000/2001 et ENNVM 2006/2007, ENCDM 2013/2014, HCP. </t>
  </si>
  <si>
    <t>Source : ENCDM 2000/2001 et ENNVM 2006/2007, ENCDM 2013/2014, HCP</t>
  </si>
  <si>
    <t>Source : CERED , HCP</t>
  </si>
  <si>
    <t xml:space="preserve">Source  : RGPH 2014, CERED, HCP. </t>
  </si>
  <si>
    <r>
      <t>Source : ENDPR 1986/1988 et 2009/2010, HCP</t>
    </r>
    <r>
      <rPr>
        <sz val="10.5"/>
        <color rgb="FF000000"/>
        <rFont val="Calibri"/>
        <family val="2"/>
        <scheme val="minor"/>
      </rPr>
      <t xml:space="preserve">. </t>
    </r>
  </si>
  <si>
    <t>Effectif (en milliers) des personnes         (Hommes + Femmes) vivant seules</t>
  </si>
  <si>
    <t>HAUT COMMISSARIAT AU PLAN</t>
  </si>
  <si>
    <t xml:space="preserve">Haut-Commissariat au Plan                                                                  </t>
  </si>
  <si>
    <t xml:space="preserve">     Universités</t>
  </si>
  <si>
    <t>ROYAUME DU MAROC</t>
  </si>
</sst>
</file>

<file path=xl/styles.xml><?xml version="1.0" encoding="utf-8"?>
<styleSheet xmlns="http://schemas.openxmlformats.org/spreadsheetml/2006/main">
  <numFmts count="13">
    <numFmt numFmtId="164" formatCode="_(* #,##0_);_(* \(#,##0\);_(* &quot;-&quot;_);_(@_)"/>
    <numFmt numFmtId="165" formatCode="0.0"/>
    <numFmt numFmtId="166" formatCode="General_)"/>
    <numFmt numFmtId="167" formatCode="#\ ###\ ###"/>
    <numFmt numFmtId="168" formatCode="#,##0.0"/>
    <numFmt numFmtId="169" formatCode="0.0%"/>
    <numFmt numFmtId="170" formatCode="h:mm;@"/>
    <numFmt numFmtId="171" formatCode="\-"/>
    <numFmt numFmtId="172" formatCode="###0.0"/>
    <numFmt numFmtId="173" formatCode="###0.0%"/>
    <numFmt numFmtId="174" formatCode="###0"/>
    <numFmt numFmtId="175" formatCode="###0%"/>
    <numFmt numFmtId="176" formatCode="#,##0.000"/>
  </numFmts>
  <fonts count="87">
    <font>
      <sz val="11"/>
      <color theme="1"/>
      <name val="Calibri"/>
      <family val="2"/>
      <scheme val="minor"/>
    </font>
    <font>
      <sz val="11"/>
      <color indexed="9"/>
      <name val="Brush Script MT"/>
      <family val="4"/>
    </font>
    <font>
      <sz val="11"/>
      <color indexed="8"/>
      <name val="Adine"/>
    </font>
    <font>
      <sz val="11"/>
      <color indexed="9"/>
      <name val="Adine"/>
    </font>
    <font>
      <sz val="10"/>
      <name val="Courier"/>
      <family val="3"/>
    </font>
    <font>
      <b/>
      <sz val="10"/>
      <name val="Times New Roman"/>
      <family val="1"/>
    </font>
    <font>
      <sz val="10"/>
      <name val="Arial"/>
      <family val="2"/>
    </font>
    <font>
      <sz val="10"/>
      <name val="Times New Roman"/>
      <family val="1"/>
    </font>
    <font>
      <b/>
      <sz val="14"/>
      <name val="Times New Roman"/>
      <family val="1"/>
      <charset val="178"/>
    </font>
    <font>
      <sz val="10"/>
      <name val="Times New Roman"/>
      <family val="1"/>
      <charset val="178"/>
    </font>
    <font>
      <b/>
      <sz val="14"/>
      <name val="Times New Roman"/>
      <family val="1"/>
    </font>
    <font>
      <b/>
      <sz val="10"/>
      <name val="Times New Roman"/>
      <family val="1"/>
      <charset val="178"/>
    </font>
    <font>
      <b/>
      <sz val="16"/>
      <name val="Times New Roman"/>
      <family val="1"/>
    </font>
    <font>
      <b/>
      <sz val="12"/>
      <name val="Times New Roman"/>
      <family val="1"/>
    </font>
    <font>
      <vertAlign val="superscript"/>
      <sz val="11"/>
      <color indexed="8"/>
      <name val="Calibri"/>
      <family val="2"/>
    </font>
    <font>
      <vertAlign val="superscript"/>
      <sz val="8"/>
      <name val="Calibri"/>
      <family val="2"/>
    </font>
    <font>
      <sz val="8"/>
      <name val="Calibri"/>
      <family val="2"/>
    </font>
    <font>
      <b/>
      <sz val="11"/>
      <color indexed="8"/>
      <name val="Times New Roman"/>
      <family val="1"/>
    </font>
    <font>
      <sz val="9"/>
      <name val="Arial"/>
      <family val="2"/>
    </font>
    <font>
      <b/>
      <sz val="9"/>
      <name val="Arial"/>
      <family val="2"/>
    </font>
    <font>
      <sz val="11"/>
      <color theme="1"/>
      <name val="Calibri"/>
      <family val="2"/>
      <scheme val="minor"/>
    </font>
    <font>
      <sz val="11"/>
      <color theme="0"/>
      <name val="Calibri"/>
      <family val="2"/>
      <scheme val="minor"/>
    </font>
    <font>
      <sz val="11"/>
      <color rgb="FFFF0000"/>
      <name val="Calibri"/>
      <family val="2"/>
      <scheme val="minor"/>
    </font>
    <font>
      <sz val="11"/>
      <color theme="1"/>
      <name val="Calibri"/>
      <family val="2"/>
    </font>
    <font>
      <b/>
      <sz val="11"/>
      <color theme="1"/>
      <name val="Calibri"/>
      <family val="2"/>
      <scheme val="minor"/>
    </font>
    <font>
      <b/>
      <sz val="11"/>
      <color theme="0"/>
      <name val="Calibri"/>
      <family val="2"/>
      <scheme val="minor"/>
    </font>
    <font>
      <sz val="11"/>
      <color theme="1"/>
      <name val="Adine"/>
      <family val="4"/>
    </font>
    <font>
      <sz val="11"/>
      <color theme="1"/>
      <name val="Adine"/>
    </font>
    <font>
      <b/>
      <sz val="18"/>
      <color theme="1"/>
      <name val="Calibri"/>
      <family val="2"/>
      <scheme val="minor"/>
    </font>
    <font>
      <b/>
      <sz val="8"/>
      <color theme="1"/>
      <name val="Calibri"/>
      <family val="2"/>
      <scheme val="minor"/>
    </font>
    <font>
      <sz val="10"/>
      <color rgb="FF000000"/>
      <name val="Arial"/>
      <family val="2"/>
    </font>
    <font>
      <sz val="8"/>
      <color theme="1"/>
      <name val="Calibri"/>
      <family val="2"/>
      <scheme val="minor"/>
    </font>
    <font>
      <sz val="8"/>
      <name val="Calibri"/>
      <family val="2"/>
      <scheme val="minor"/>
    </font>
    <font>
      <sz val="12"/>
      <color theme="1"/>
      <name val="Calibri"/>
      <family val="2"/>
      <scheme val="minor"/>
    </font>
    <font>
      <sz val="11"/>
      <color rgb="FFFFC000"/>
      <name val="Calibri"/>
      <family val="2"/>
      <scheme val="minor"/>
    </font>
    <font>
      <sz val="10"/>
      <name val="Calibri"/>
      <family val="2"/>
      <scheme val="minor"/>
    </font>
    <font>
      <b/>
      <sz val="10"/>
      <color theme="1"/>
      <name val="Calibri"/>
      <family val="2"/>
      <scheme val="minor"/>
    </font>
    <font>
      <sz val="10"/>
      <color theme="1"/>
      <name val="Calibri"/>
      <family val="2"/>
      <scheme val="minor"/>
    </font>
    <font>
      <sz val="9"/>
      <color rgb="FF000000"/>
      <name val="Arial"/>
      <family val="2"/>
    </font>
    <font>
      <b/>
      <sz val="11"/>
      <color rgb="FF000000"/>
      <name val="Calibri"/>
      <family val="2"/>
      <scheme val="minor"/>
    </font>
    <font>
      <sz val="11"/>
      <color rgb="FF000000"/>
      <name val="Calibri"/>
      <family val="2"/>
      <scheme val="minor"/>
    </font>
    <font>
      <b/>
      <sz val="10.8"/>
      <color theme="1"/>
      <name val="Calibri"/>
      <family val="2"/>
      <scheme val="minor"/>
    </font>
    <font>
      <b/>
      <sz val="12"/>
      <color theme="1"/>
      <name val="Calibri"/>
      <family val="2"/>
      <scheme val="minor"/>
    </font>
    <font>
      <b/>
      <sz val="9"/>
      <color rgb="FF000000"/>
      <name val="Arial"/>
      <family val="2"/>
    </font>
    <font>
      <sz val="9"/>
      <color theme="1"/>
      <name val="Calibri"/>
      <family val="2"/>
      <scheme val="minor"/>
    </font>
    <font>
      <sz val="9"/>
      <color rgb="FF000000"/>
      <name val="Calibri"/>
      <family val="2"/>
      <scheme val="minor"/>
    </font>
    <font>
      <sz val="8"/>
      <color rgb="FF000000"/>
      <name val="Calibri"/>
      <family val="2"/>
      <scheme val="minor"/>
    </font>
    <font>
      <sz val="8.5"/>
      <color rgb="FF000000"/>
      <name val="Calibri"/>
      <family val="2"/>
      <scheme val="minor"/>
    </font>
    <font>
      <sz val="11"/>
      <name val="Calibri"/>
      <family val="2"/>
      <scheme val="minor"/>
    </font>
    <font>
      <b/>
      <shadow/>
      <sz val="11"/>
      <color theme="1"/>
      <name val="Calibri"/>
      <family val="2"/>
      <scheme val="minor"/>
    </font>
    <font>
      <sz val="8"/>
      <color rgb="FF000000"/>
      <name val="Arial"/>
      <family val="2"/>
    </font>
    <font>
      <b/>
      <sz val="11"/>
      <color rgb="FFFFFFFF"/>
      <name val="Calibri"/>
      <family val="2"/>
      <scheme val="minor"/>
    </font>
    <font>
      <sz val="11"/>
      <color rgb="FFFFFFFF"/>
      <name val="Calibri"/>
      <family val="2"/>
      <scheme val="minor"/>
    </font>
    <font>
      <sz val="11"/>
      <color theme="1"/>
      <name val="Simplified Arabic Fixed"/>
      <family val="3"/>
      <charset val="178"/>
    </font>
    <font>
      <sz val="11"/>
      <color rgb="FF00B050"/>
      <name val="Calibri"/>
      <family val="2"/>
      <scheme val="minor"/>
    </font>
    <font>
      <b/>
      <sz val="11"/>
      <color rgb="FF00B050"/>
      <name val="Calibri"/>
      <family val="2"/>
      <scheme val="minor"/>
    </font>
    <font>
      <b/>
      <sz val="11"/>
      <name val="Calibri"/>
      <family val="2"/>
      <scheme val="minor"/>
    </font>
    <font>
      <b/>
      <i/>
      <sz val="18"/>
      <color rgb="FF660033"/>
      <name val="Calibri"/>
      <family val="2"/>
      <scheme val="minor"/>
    </font>
    <font>
      <b/>
      <sz val="20"/>
      <color theme="9" tint="-0.499984740745262"/>
      <name val="Calibri"/>
      <family val="2"/>
      <scheme val="minor"/>
    </font>
    <font>
      <b/>
      <sz val="20"/>
      <color rgb="FF660033"/>
      <name val="Calibri"/>
      <family val="2"/>
      <scheme val="minor"/>
    </font>
    <font>
      <sz val="11"/>
      <color rgb="FF660033"/>
      <name val="Calibri"/>
      <family val="2"/>
      <scheme val="minor"/>
    </font>
    <font>
      <b/>
      <sz val="9"/>
      <color theme="1"/>
      <name val="Calibri"/>
      <family val="2"/>
      <scheme val="minor"/>
    </font>
    <font>
      <b/>
      <shadow/>
      <sz val="20"/>
      <color rgb="FF660033"/>
      <name val="Calibri"/>
      <family val="2"/>
      <scheme val="minor"/>
    </font>
    <font>
      <b/>
      <sz val="12"/>
      <name val="Calibri"/>
      <family val="2"/>
      <scheme val="minor"/>
    </font>
    <font>
      <b/>
      <sz val="11"/>
      <color theme="1"/>
      <name val="Arial Bold"/>
      <family val="2"/>
    </font>
    <font>
      <sz val="8"/>
      <color theme="1"/>
      <name val="Arial"/>
      <family val="2"/>
    </font>
    <font>
      <b/>
      <sz val="10"/>
      <color theme="1"/>
      <name val="Arial Bold"/>
      <family val="2"/>
    </font>
    <font>
      <b/>
      <sz val="9"/>
      <color theme="1"/>
      <name val="Arial"/>
      <family val="2"/>
    </font>
    <font>
      <sz val="9"/>
      <color theme="1"/>
      <name val="Arial"/>
      <family val="2"/>
    </font>
    <font>
      <b/>
      <sz val="10"/>
      <color theme="1"/>
      <name val="Arial Bold"/>
    </font>
    <font>
      <b/>
      <sz val="8"/>
      <color theme="1"/>
      <name val="Arial"/>
      <family val="2"/>
    </font>
    <font>
      <b/>
      <sz val="11"/>
      <color theme="1"/>
      <name val="Arial Bold"/>
    </font>
    <font>
      <b/>
      <sz val="12"/>
      <color theme="1"/>
      <name val="Arial Bold"/>
      <family val="2"/>
    </font>
    <font>
      <sz val="9"/>
      <color indexed="8"/>
      <name val="Arial"/>
      <family val="2"/>
    </font>
    <font>
      <sz val="11"/>
      <color indexed="8"/>
      <name val="Times New Roman"/>
      <family val="1"/>
    </font>
    <font>
      <sz val="11"/>
      <color theme="5" tint="-0.499984740745262"/>
      <name val="Calibri"/>
      <family val="2"/>
      <scheme val="minor"/>
    </font>
    <font>
      <b/>
      <sz val="20"/>
      <color theme="5" tint="-0.249977111117893"/>
      <name val="Calibri"/>
      <family val="2"/>
      <scheme val="minor"/>
    </font>
    <font>
      <i/>
      <sz val="11"/>
      <color theme="0"/>
      <name val="Brush Script MT"/>
      <family val="4"/>
    </font>
    <font>
      <sz val="10.5"/>
      <color rgb="FF000000"/>
      <name val="Calibri"/>
      <family val="2"/>
      <scheme val="minor"/>
    </font>
    <font>
      <sz val="11"/>
      <color rgb="FFFFFFFF"/>
      <name val="Brush Script MT"/>
      <family val="4"/>
    </font>
    <font>
      <sz val="9"/>
      <color theme="0"/>
      <name val="Brush Script MT"/>
      <family val="4"/>
    </font>
    <font>
      <sz val="9"/>
      <color theme="0"/>
      <name val="Calibri"/>
      <family val="2"/>
      <scheme val="minor"/>
    </font>
    <font>
      <sz val="10"/>
      <color theme="0"/>
      <name val="Brush Script MT"/>
      <family val="4"/>
    </font>
    <font>
      <b/>
      <sz val="14"/>
      <color rgb="FF660033"/>
      <name val="Aharoni"/>
      <charset val="177"/>
    </font>
    <font>
      <b/>
      <sz val="14"/>
      <color rgb="FF660033"/>
      <name val="Calibri"/>
      <family val="2"/>
      <scheme val="minor"/>
    </font>
    <font>
      <b/>
      <sz val="11"/>
      <color rgb="FF660033"/>
      <name val="Aharoni"/>
      <charset val="177"/>
    </font>
    <font>
      <b/>
      <sz val="10"/>
      <color rgb="FF660033"/>
      <name val="Aharoni"/>
      <charset val="177"/>
    </font>
  </fonts>
  <fills count="12">
    <fill>
      <patternFill patternType="none"/>
    </fill>
    <fill>
      <patternFill patternType="gray125"/>
    </fill>
    <fill>
      <patternFill patternType="solid">
        <fgColor theme="9" tint="-0.249977111117893"/>
        <bgColor indexed="64"/>
      </patternFill>
    </fill>
    <fill>
      <patternFill patternType="solid">
        <fgColor rgb="FFFBD4B4"/>
        <bgColor indexed="64"/>
      </patternFill>
    </fill>
    <fill>
      <patternFill patternType="solid">
        <fgColor theme="9" tint="0.39997558519241921"/>
        <bgColor indexed="64"/>
      </patternFill>
    </fill>
    <fill>
      <patternFill patternType="solid">
        <fgColor rgb="FFD96709"/>
        <bgColor indexed="64"/>
      </patternFill>
    </fill>
    <fill>
      <patternFill patternType="solid">
        <fgColor theme="9" tint="0.59999389629810485"/>
        <bgColor indexed="64"/>
      </patternFill>
    </fill>
    <fill>
      <patternFill patternType="solid">
        <fgColor theme="0"/>
        <bgColor indexed="64"/>
      </patternFill>
    </fill>
    <fill>
      <patternFill patternType="solid">
        <fgColor rgb="FFE46D0A"/>
        <bgColor indexed="64"/>
      </patternFill>
    </fill>
    <fill>
      <patternFill patternType="solid">
        <fgColor theme="9" tint="-0.24994659260841701"/>
        <bgColor indexed="64"/>
      </patternFill>
    </fill>
    <fill>
      <patternFill patternType="solid">
        <fgColor rgb="FFE36C0A"/>
        <bgColor indexed="64"/>
      </patternFill>
    </fill>
    <fill>
      <patternFill patternType="solid">
        <fgColor rgb="FFFAC090"/>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ck">
        <color theme="9"/>
      </top>
      <bottom style="thick">
        <color theme="9"/>
      </bottom>
      <diagonal/>
    </border>
    <border>
      <left/>
      <right/>
      <top/>
      <bottom style="thick">
        <color theme="9" tint="-0.24994659260841701"/>
      </bottom>
      <diagonal/>
    </border>
  </borders>
  <cellStyleXfs count="71">
    <xf numFmtId="0" fontId="0" fillId="0" borderId="0"/>
    <xf numFmtId="0" fontId="23" fillId="0" borderId="0"/>
    <xf numFmtId="0" fontId="6"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66" fontId="4" fillId="0" borderId="0"/>
    <xf numFmtId="164" fontId="4" fillId="0" borderId="0"/>
    <xf numFmtId="167" fontId="4"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 fillId="0" borderId="0"/>
    <xf numFmtId="0" fontId="6" fillId="0" borderId="0"/>
    <xf numFmtId="0" fontId="6" fillId="0" borderId="0"/>
    <xf numFmtId="0" fontId="6" fillId="0" borderId="0"/>
    <xf numFmtId="0" fontId="6" fillId="0" borderId="0" applyNumberFormat="0" applyFill="0" applyBorder="0" applyAlignment="0" applyProtection="0"/>
  </cellStyleXfs>
  <cellXfs count="530">
    <xf numFmtId="0" fontId="0" fillId="0" borderId="0" xfId="0"/>
    <xf numFmtId="0" fontId="26" fillId="2" borderId="0" xfId="0" applyFont="1" applyFill="1" applyAlignment="1"/>
    <xf numFmtId="0" fontId="27" fillId="2" borderId="0" xfId="0" applyFont="1" applyFill="1" applyAlignment="1"/>
    <xf numFmtId="0" fontId="27" fillId="0" borderId="0" xfId="0" applyFont="1"/>
    <xf numFmtId="0" fontId="28" fillId="0" borderId="0" xfId="0" applyFont="1" applyAlignment="1">
      <alignment horizontal="center"/>
    </xf>
    <xf numFmtId="0" fontId="0" fillId="0" borderId="0" xfId="0" applyFill="1" applyBorder="1"/>
    <xf numFmtId="0" fontId="29" fillId="3" borderId="0" xfId="0" applyFont="1" applyFill="1" applyAlignment="1">
      <alignment horizontal="center" textRotation="90" wrapText="1"/>
    </xf>
    <xf numFmtId="0" fontId="29" fillId="3" borderId="0" xfId="0" applyFont="1" applyFill="1" applyAlignment="1">
      <alignment horizontal="center" vertical="center" textRotation="90" wrapText="1"/>
    </xf>
    <xf numFmtId="0" fontId="30" fillId="0" borderId="0" xfId="0" applyFont="1" applyFill="1" applyBorder="1" applyAlignment="1">
      <alignment horizontal="center"/>
    </xf>
    <xf numFmtId="3" fontId="31" fillId="0" borderId="0" xfId="0" applyNumberFormat="1" applyFont="1" applyAlignment="1">
      <alignment horizontal="right" vertical="top" wrapText="1"/>
    </xf>
    <xf numFmtId="3" fontId="32" fillId="0" borderId="0" xfId="46" applyNumberFormat="1" applyFont="1" applyAlignment="1">
      <alignment horizontal="right" vertical="top"/>
    </xf>
    <xf numFmtId="3" fontId="30" fillId="0" borderId="0" xfId="0" applyNumberFormat="1" applyFont="1" applyFill="1" applyBorder="1" applyAlignment="1">
      <alignment horizontal="center"/>
    </xf>
    <xf numFmtId="3" fontId="32" fillId="0" borderId="0" xfId="46" applyNumberFormat="1" applyFont="1" applyAlignment="1" applyProtection="1">
      <alignment horizontal="right" vertical="top"/>
    </xf>
    <xf numFmtId="0" fontId="29" fillId="4" borderId="0" xfId="0" applyFont="1" applyFill="1" applyAlignment="1">
      <alignment horizontal="left" wrapText="1"/>
    </xf>
    <xf numFmtId="3" fontId="29" fillId="4" borderId="0" xfId="0" applyNumberFormat="1" applyFont="1" applyFill="1" applyAlignment="1">
      <alignment horizontal="right" wrapText="1"/>
    </xf>
    <xf numFmtId="3" fontId="31" fillId="0" borderId="0" xfId="0" applyNumberFormat="1" applyFont="1" applyAlignment="1">
      <alignment horizontal="center"/>
    </xf>
    <xf numFmtId="0" fontId="33" fillId="0" borderId="0" xfId="0" applyFont="1" applyAlignment="1">
      <alignment horizontal="center" vertical="top" wrapText="1"/>
    </xf>
    <xf numFmtId="3" fontId="33" fillId="0" borderId="0" xfId="0" applyNumberFormat="1" applyFont="1" applyAlignment="1">
      <alignment horizontal="center"/>
    </xf>
    <xf numFmtId="0" fontId="0" fillId="0" borderId="0" xfId="0" applyBorder="1"/>
    <xf numFmtId="165" fontId="0" fillId="0" borderId="0" xfId="0" applyNumberFormat="1" applyBorder="1"/>
    <xf numFmtId="0" fontId="0" fillId="2" borderId="0" xfId="0" applyFill="1" applyBorder="1"/>
    <xf numFmtId="1" fontId="24" fillId="2" borderId="0" xfId="0" applyNumberFormat="1" applyFont="1" applyFill="1" applyBorder="1" applyAlignment="1">
      <alignment horizontal="right"/>
    </xf>
    <xf numFmtId="0" fontId="5" fillId="0" borderId="0" xfId="2" applyFont="1" applyAlignment="1">
      <alignment horizontal="right" vertical="center"/>
    </xf>
    <xf numFmtId="167" fontId="5" fillId="0" borderId="0" xfId="45" quotePrefix="1" applyNumberFormat="1" applyFont="1" applyAlignment="1">
      <alignment horizontal="right" vertical="center"/>
    </xf>
    <xf numFmtId="166" fontId="5" fillId="0" borderId="0" xfId="45" applyFont="1" applyAlignment="1">
      <alignment horizontal="right" vertical="center"/>
    </xf>
    <xf numFmtId="167" fontId="5" fillId="0" borderId="0" xfId="46" quotePrefix="1" applyNumberFormat="1" applyFont="1" applyAlignment="1" applyProtection="1">
      <alignment horizontal="right" vertical="center"/>
    </xf>
    <xf numFmtId="167" fontId="5" fillId="0" borderId="0" xfId="45" applyNumberFormat="1" applyFont="1" applyAlignment="1">
      <alignment horizontal="right" vertical="center"/>
    </xf>
    <xf numFmtId="167" fontId="7" fillId="0" borderId="0" xfId="45" applyNumberFormat="1" applyFont="1" applyAlignment="1">
      <alignment horizontal="right" vertical="center"/>
    </xf>
    <xf numFmtId="165" fontId="7" fillId="0" borderId="0" xfId="45" applyNumberFormat="1" applyFont="1" applyAlignment="1">
      <alignment horizontal="right"/>
    </xf>
    <xf numFmtId="165" fontId="7" fillId="0" borderId="0" xfId="45" applyNumberFormat="1" applyFont="1" applyAlignment="1" applyProtection="1">
      <alignment horizontal="right"/>
    </xf>
    <xf numFmtId="0" fontId="34" fillId="2" borderId="0" xfId="0" applyFont="1" applyFill="1"/>
    <xf numFmtId="165" fontId="34" fillId="2" borderId="0" xfId="0" applyNumberFormat="1" applyFont="1" applyFill="1"/>
    <xf numFmtId="165" fontId="0" fillId="0" borderId="0" xfId="0" applyNumberFormat="1"/>
    <xf numFmtId="1" fontId="0" fillId="0" borderId="0" xfId="0" applyNumberFormat="1" applyFill="1" applyBorder="1" applyAlignment="1">
      <alignment horizontal="center"/>
    </xf>
    <xf numFmtId="0" fontId="0" fillId="0" borderId="0" xfId="0" applyFill="1"/>
    <xf numFmtId="0" fontId="24" fillId="5" borderId="0" xfId="0" applyFont="1" applyFill="1" applyAlignment="1">
      <alignment horizontal="left"/>
    </xf>
    <xf numFmtId="0" fontId="24" fillId="5" borderId="0" xfId="0" applyFont="1" applyFill="1" applyAlignment="1">
      <alignment horizontal="right"/>
    </xf>
    <xf numFmtId="167" fontId="8" fillId="0" borderId="0" xfId="45" quotePrefix="1" applyNumberFormat="1" applyFont="1" applyAlignment="1" applyProtection="1">
      <alignment horizontal="left" vertical="center"/>
    </xf>
    <xf numFmtId="167" fontId="9" fillId="0" borderId="0" xfId="45" applyNumberFormat="1" applyFont="1" applyAlignment="1">
      <alignment vertical="center"/>
    </xf>
    <xf numFmtId="168" fontId="0" fillId="0" borderId="0" xfId="0" applyNumberFormat="1"/>
    <xf numFmtId="167" fontId="10" fillId="0" borderId="0" xfId="45" applyNumberFormat="1" applyFont="1" applyAlignment="1">
      <alignment vertical="center"/>
    </xf>
    <xf numFmtId="167" fontId="8" fillId="0" borderId="0" xfId="45" quotePrefix="1" applyNumberFormat="1" applyFont="1" applyAlignment="1">
      <alignment horizontal="left" vertical="center"/>
    </xf>
    <xf numFmtId="167" fontId="11" fillId="0" borderId="0" xfId="46" applyNumberFormat="1" applyFont="1" applyAlignment="1" applyProtection="1">
      <alignment horizontal="right" vertical="center"/>
    </xf>
    <xf numFmtId="167" fontId="9" fillId="0" borderId="0" xfId="45" applyNumberFormat="1" applyFont="1" applyAlignment="1">
      <alignment horizontal="right" vertical="center"/>
    </xf>
    <xf numFmtId="165" fontId="7" fillId="0" borderId="0" xfId="45" quotePrefix="1" applyNumberFormat="1" applyFont="1" applyAlignment="1" applyProtection="1">
      <alignment horizontal="right"/>
    </xf>
    <xf numFmtId="165" fontId="5" fillId="0" borderId="0" xfId="45" quotePrefix="1" applyNumberFormat="1" applyFont="1" applyAlignment="1" applyProtection="1">
      <alignment horizontal="right"/>
    </xf>
    <xf numFmtId="0" fontId="24" fillId="0" borderId="12" xfId="0" applyFont="1" applyBorder="1"/>
    <xf numFmtId="167" fontId="35" fillId="0" borderId="0" xfId="46" applyNumberFormat="1" applyFont="1" applyAlignment="1" applyProtection="1">
      <alignment horizontal="left"/>
    </xf>
    <xf numFmtId="2" fontId="35" fillId="0" borderId="0" xfId="45" quotePrefix="1" applyNumberFormat="1" applyFont="1" applyAlignment="1" applyProtection="1"/>
    <xf numFmtId="167" fontId="35" fillId="0" borderId="0" xfId="45" applyNumberFormat="1" applyFont="1" applyAlignment="1">
      <alignment horizontal="left"/>
    </xf>
    <xf numFmtId="0" fontId="0" fillId="2" borderId="0" xfId="0" applyFill="1"/>
    <xf numFmtId="0" fontId="24" fillId="2" borderId="0" xfId="0" applyFont="1" applyFill="1" applyAlignment="1">
      <alignment horizontal="right"/>
    </xf>
    <xf numFmtId="165" fontId="24" fillId="2" borderId="0" xfId="0" applyNumberFormat="1" applyFont="1" applyFill="1" applyBorder="1" applyAlignment="1">
      <alignment horizontal="right"/>
    </xf>
    <xf numFmtId="0" fontId="24" fillId="2" borderId="0" xfId="0" applyFont="1" applyFill="1" applyBorder="1" applyAlignment="1">
      <alignment horizontal="right"/>
    </xf>
    <xf numFmtId="0" fontId="24" fillId="6" borderId="0" xfId="0" applyFont="1" applyFill="1" applyBorder="1"/>
    <xf numFmtId="0" fontId="0" fillId="6" borderId="0" xfId="0" applyFill="1" applyBorder="1"/>
    <xf numFmtId="165" fontId="0" fillId="6" borderId="0" xfId="0" applyNumberFormat="1" applyFill="1" applyBorder="1"/>
    <xf numFmtId="0" fontId="24" fillId="6" borderId="0" xfId="0" applyFont="1" applyFill="1"/>
    <xf numFmtId="0" fontId="0" fillId="6" borderId="0" xfId="0" applyFill="1"/>
    <xf numFmtId="0" fontId="24" fillId="2" borderId="0" xfId="0" applyFont="1" applyFill="1"/>
    <xf numFmtId="0" fontId="24" fillId="2" borderId="0" xfId="0" applyFont="1" applyFill="1" applyAlignment="1">
      <alignment horizontal="right" vertical="center"/>
    </xf>
    <xf numFmtId="0" fontId="24" fillId="0" borderId="0" xfId="0" applyFont="1" applyFill="1"/>
    <xf numFmtId="0" fontId="0" fillId="0" borderId="0" xfId="0" applyAlignment="1">
      <alignment vertical="center"/>
    </xf>
    <xf numFmtId="166" fontId="7" fillId="0" borderId="0" xfId="45" quotePrefix="1" applyFont="1" applyAlignment="1">
      <alignment horizontal="left" vertical="center"/>
    </xf>
    <xf numFmtId="166" fontId="7" fillId="0" borderId="0" xfId="45" applyFont="1" applyAlignment="1">
      <alignment vertical="center"/>
    </xf>
    <xf numFmtId="167" fontId="5" fillId="0" borderId="0" xfId="45" quotePrefix="1" applyNumberFormat="1" applyFont="1" applyAlignment="1">
      <alignment horizontal="left" vertical="center"/>
    </xf>
    <xf numFmtId="166" fontId="13" fillId="0" borderId="0" xfId="45" applyFont="1" applyAlignment="1">
      <alignment horizontal="right" vertical="center"/>
    </xf>
    <xf numFmtId="166" fontId="7" fillId="0" borderId="0" xfId="45" applyFont="1" applyAlignment="1"/>
    <xf numFmtId="0" fontId="24" fillId="6" borderId="0" xfId="0" applyFont="1" applyFill="1" applyAlignment="1">
      <alignment horizontal="left"/>
    </xf>
    <xf numFmtId="0" fontId="24" fillId="0" borderId="0" xfId="0" applyFont="1" applyAlignment="1">
      <alignment horizontal="left"/>
    </xf>
    <xf numFmtId="165" fontId="0" fillId="0" borderId="0" xfId="0" applyNumberFormat="1" applyFill="1"/>
    <xf numFmtId="0" fontId="0" fillId="2" borderId="0" xfId="0" applyFill="1" applyAlignment="1">
      <alignment horizontal="left"/>
    </xf>
    <xf numFmtId="3" fontId="24" fillId="6" borderId="0" xfId="0" applyNumberFormat="1" applyFont="1" applyFill="1"/>
    <xf numFmtId="165" fontId="24" fillId="6" borderId="0" xfId="0" applyNumberFormat="1" applyFont="1" applyFill="1"/>
    <xf numFmtId="3" fontId="0" fillId="0" borderId="0" xfId="0" applyNumberFormat="1"/>
    <xf numFmtId="0" fontId="0" fillId="5" borderId="0" xfId="0" applyFill="1"/>
    <xf numFmtId="0" fontId="24" fillId="5" borderId="0" xfId="0" applyFont="1" applyFill="1" applyAlignment="1">
      <alignment horizontal="center" vertical="center"/>
    </xf>
    <xf numFmtId="3" fontId="0" fillId="0" borderId="0" xfId="0" applyNumberFormat="1" applyFont="1" applyAlignment="1">
      <alignment horizontal="right" vertical="center"/>
    </xf>
    <xf numFmtId="165" fontId="0" fillId="0" borderId="0" xfId="0" applyNumberFormat="1" applyFont="1" applyAlignment="1">
      <alignment horizontal="right" vertical="center"/>
    </xf>
    <xf numFmtId="0" fontId="24" fillId="4" borderId="0" xfId="0" applyFont="1" applyFill="1"/>
    <xf numFmtId="0" fontId="0" fillId="4" borderId="0" xfId="0" applyFill="1"/>
    <xf numFmtId="3" fontId="24" fillId="4" borderId="0" xfId="0" applyNumberFormat="1" applyFont="1" applyFill="1"/>
    <xf numFmtId="165" fontId="24" fillId="4" borderId="0" xfId="0" applyNumberFormat="1" applyFont="1" applyFill="1"/>
    <xf numFmtId="0" fontId="0" fillId="0" borderId="0" xfId="0" applyAlignment="1">
      <alignment wrapText="1"/>
    </xf>
    <xf numFmtId="0" fontId="36" fillId="4" borderId="0" xfId="0" applyFont="1" applyFill="1" applyAlignment="1">
      <alignment horizontal="right"/>
    </xf>
    <xf numFmtId="3" fontId="0" fillId="0" borderId="0" xfId="0" applyNumberFormat="1" applyAlignment="1">
      <alignment wrapText="1"/>
    </xf>
    <xf numFmtId="165" fontId="0" fillId="0" borderId="0" xfId="0" applyNumberFormat="1" applyAlignment="1">
      <alignment wrapText="1"/>
    </xf>
    <xf numFmtId="0" fontId="24" fillId="0" borderId="0" xfId="0" applyFont="1"/>
    <xf numFmtId="3" fontId="24" fillId="0" borderId="0" xfId="0" applyNumberFormat="1" applyFont="1"/>
    <xf numFmtId="165" fontId="24" fillId="0" borderId="0" xfId="0" applyNumberFormat="1" applyFont="1"/>
    <xf numFmtId="165" fontId="24" fillId="0" borderId="12" xfId="0" applyNumberFormat="1" applyFont="1" applyBorder="1"/>
    <xf numFmtId="0" fontId="0" fillId="0" borderId="0" xfId="0" applyAlignment="1">
      <alignment horizontal="left"/>
    </xf>
    <xf numFmtId="0" fontId="24" fillId="5" borderId="0" xfId="0" applyFont="1" applyFill="1" applyAlignment="1">
      <alignment horizontal="center"/>
    </xf>
    <xf numFmtId="0" fontId="0" fillId="0" borderId="0" xfId="0" applyAlignment="1">
      <alignment horizontal="left" vertical="top"/>
    </xf>
    <xf numFmtId="0" fontId="24" fillId="2" borderId="0" xfId="0" applyFont="1" applyFill="1" applyAlignment="1">
      <alignment horizontal="center"/>
    </xf>
    <xf numFmtId="165" fontId="0" fillId="0" borderId="0" xfId="0" applyNumberFormat="1" applyAlignment="1">
      <alignment horizontal="right" vertical="center"/>
    </xf>
    <xf numFmtId="0" fontId="0" fillId="0" borderId="0" xfId="0" applyAlignment="1"/>
    <xf numFmtId="0" fontId="37" fillId="0" borderId="0" xfId="0" applyFont="1"/>
    <xf numFmtId="0" fontId="24" fillId="2" borderId="0" xfId="0" applyFont="1" applyFill="1" applyAlignment="1">
      <alignment horizontal="left" vertical="top"/>
    </xf>
    <xf numFmtId="165" fontId="0" fillId="4" borderId="0" xfId="0" applyNumberFormat="1" applyFill="1"/>
    <xf numFmtId="165" fontId="0" fillId="4" borderId="0" xfId="0" applyNumberFormat="1" applyFont="1" applyFill="1"/>
    <xf numFmtId="0" fontId="24" fillId="2" borderId="0" xfId="0" applyFont="1" applyFill="1" applyAlignment="1"/>
    <xf numFmtId="0" fontId="24" fillId="2" borderId="0" xfId="0" applyFont="1" applyFill="1" applyAlignment="1">
      <alignment horizontal="center" vertical="center"/>
    </xf>
    <xf numFmtId="0" fontId="24" fillId="4" borderId="0" xfId="0" applyFont="1" applyFill="1" applyAlignment="1">
      <alignment horizontal="center" vertical="center"/>
    </xf>
    <xf numFmtId="0" fontId="24" fillId="4" borderId="0" xfId="0" applyFont="1" applyFill="1" applyAlignment="1">
      <alignment horizontal="center"/>
    </xf>
    <xf numFmtId="165" fontId="0" fillId="7" borderId="0" xfId="0" applyNumberFormat="1" applyFill="1"/>
    <xf numFmtId="0" fontId="36" fillId="4" borderId="0" xfId="0" applyFont="1" applyFill="1" applyAlignment="1">
      <alignment horizontal="left" vertical="center"/>
    </xf>
    <xf numFmtId="0" fontId="36" fillId="4" borderId="0" xfId="0" applyFont="1" applyFill="1" applyAlignment="1">
      <alignment horizontal="center" vertical="center"/>
    </xf>
    <xf numFmtId="0" fontId="24" fillId="6" borderId="0" xfId="0" applyFont="1" applyFill="1" applyAlignment="1">
      <alignment horizontal="left" vertical="top"/>
    </xf>
    <xf numFmtId="0" fontId="24" fillId="6" borderId="0" xfId="0" applyFont="1" applyFill="1" applyAlignment="1">
      <alignment horizontal="center" vertical="center"/>
    </xf>
    <xf numFmtId="0" fontId="0" fillId="0" borderId="0" xfId="0" applyFont="1"/>
    <xf numFmtId="165" fontId="0" fillId="0" borderId="0" xfId="0" applyNumberFormat="1" applyFont="1"/>
    <xf numFmtId="165" fontId="24" fillId="0" borderId="0" xfId="0" applyNumberFormat="1" applyFont="1" applyFill="1"/>
    <xf numFmtId="165" fontId="0" fillId="0" borderId="0" xfId="0" applyNumberFormat="1" applyFont="1" applyFill="1"/>
    <xf numFmtId="0" fontId="24" fillId="5" borderId="0" xfId="0" applyFont="1" applyFill="1" applyAlignment="1">
      <alignment wrapText="1"/>
    </xf>
    <xf numFmtId="0" fontId="24" fillId="5" borderId="0" xfId="0" applyFont="1" applyFill="1"/>
    <xf numFmtId="0" fontId="24" fillId="5" borderId="0" xfId="0" applyFont="1" applyFill="1" applyAlignment="1">
      <alignment horizontal="left" vertical="justify"/>
    </xf>
    <xf numFmtId="168" fontId="24" fillId="0" borderId="0" xfId="0" applyNumberFormat="1" applyFont="1"/>
    <xf numFmtId="168" fontId="0" fillId="4" borderId="0" xfId="0" applyNumberFormat="1" applyFill="1"/>
    <xf numFmtId="0" fontId="22" fillId="5" borderId="0" xfId="0" applyFont="1" applyFill="1"/>
    <xf numFmtId="0" fontId="24" fillId="4" borderId="0" xfId="0" applyFont="1" applyFill="1" applyAlignment="1">
      <alignment horizontal="right"/>
    </xf>
    <xf numFmtId="0" fontId="38" fillId="0" borderId="0" xfId="28" applyFont="1" applyFill="1" applyBorder="1" applyAlignment="1">
      <alignment horizontal="left" wrapText="1"/>
    </xf>
    <xf numFmtId="165" fontId="0" fillId="0" borderId="0" xfId="0" applyNumberFormat="1" applyAlignment="1">
      <alignment horizontal="right"/>
    </xf>
    <xf numFmtId="0" fontId="38" fillId="0" borderId="0" xfId="29" applyFont="1" applyFill="1" applyBorder="1" applyAlignment="1">
      <alignment horizontal="left" wrapText="1"/>
    </xf>
    <xf numFmtId="0" fontId="38" fillId="7" borderId="0" xfId="29" applyFont="1" applyFill="1" applyBorder="1" applyAlignment="1">
      <alignment horizontal="left" wrapText="1"/>
    </xf>
    <xf numFmtId="165" fontId="24" fillId="0" borderId="0" xfId="0" applyNumberFormat="1" applyFont="1" applyAlignment="1">
      <alignment horizontal="right"/>
    </xf>
    <xf numFmtId="2" fontId="0" fillId="7" borderId="0" xfId="0" applyNumberFormat="1" applyFill="1" applyAlignment="1"/>
    <xf numFmtId="2" fontId="0" fillId="0" borderId="0" xfId="0" applyNumberFormat="1" applyAlignment="1"/>
    <xf numFmtId="0" fontId="0" fillId="0" borderId="0" xfId="0" applyAlignment="1">
      <alignment horizontal="left" wrapText="1"/>
    </xf>
    <xf numFmtId="0" fontId="24" fillId="6" borderId="0" xfId="0" applyFont="1" applyFill="1" applyAlignment="1">
      <alignment horizontal="right"/>
    </xf>
    <xf numFmtId="165" fontId="0" fillId="6" borderId="0" xfId="0" applyNumberFormat="1" applyFill="1" applyAlignment="1">
      <alignment horizontal="right"/>
    </xf>
    <xf numFmtId="0" fontId="0" fillId="0" borderId="0" xfId="0" applyAlignment="1">
      <alignment horizontal="right"/>
    </xf>
    <xf numFmtId="0" fontId="39" fillId="0" borderId="0" xfId="0" applyFont="1" applyAlignment="1">
      <alignment horizontal="center" vertical="justify"/>
    </xf>
    <xf numFmtId="0" fontId="24" fillId="5" borderId="0" xfId="0" applyFont="1" applyFill="1" applyAlignment="1">
      <alignment horizontal="right" vertical="center"/>
    </xf>
    <xf numFmtId="165" fontId="24" fillId="0" borderId="0" xfId="0" applyNumberFormat="1" applyFont="1" applyAlignment="1">
      <alignment horizontal="right" vertical="center"/>
    </xf>
    <xf numFmtId="0" fontId="0" fillId="0" borderId="0" xfId="0" applyFont="1" applyAlignment="1">
      <alignment horizontal="left"/>
    </xf>
    <xf numFmtId="0" fontId="40" fillId="0" borderId="0" xfId="29" applyFont="1" applyFill="1" applyBorder="1" applyAlignment="1">
      <alignment horizontal="left" wrapText="1"/>
    </xf>
    <xf numFmtId="0" fontId="0" fillId="7" borderId="0" xfId="0" applyFont="1" applyFill="1" applyAlignment="1">
      <alignment horizontal="left"/>
    </xf>
    <xf numFmtId="0" fontId="0" fillId="7" borderId="0" xfId="0" applyFill="1" applyAlignment="1">
      <alignment horizontal="left"/>
    </xf>
    <xf numFmtId="0" fontId="40" fillId="7" borderId="0" xfId="29" applyFont="1" applyFill="1" applyBorder="1" applyAlignment="1">
      <alignment horizontal="left" wrapText="1"/>
    </xf>
    <xf numFmtId="0" fontId="40" fillId="0" borderId="0" xfId="29" applyFont="1" applyFill="1" applyBorder="1" applyAlignment="1">
      <alignment horizontal="left"/>
    </xf>
    <xf numFmtId="165" fontId="0" fillId="0" borderId="0" xfId="0" applyNumberFormat="1" applyFont="1" applyAlignment="1">
      <alignment horizontal="right"/>
    </xf>
    <xf numFmtId="0" fontId="0" fillId="0" borderId="0" xfId="0" applyAlignment="1">
      <alignment horizontal="left" vertical="justify"/>
    </xf>
    <xf numFmtId="0" fontId="0" fillId="0" borderId="0" xfId="0" applyFont="1" applyAlignment="1">
      <alignment horizontal="left" vertical="justify"/>
    </xf>
    <xf numFmtId="0" fontId="0" fillId="5" borderId="0" xfId="0" applyFill="1" applyAlignment="1">
      <alignment horizontal="left"/>
    </xf>
    <xf numFmtId="165" fontId="24" fillId="5" borderId="0" xfId="0" applyNumberFormat="1" applyFont="1" applyFill="1" applyAlignment="1"/>
    <xf numFmtId="0" fontId="24" fillId="5" borderId="0" xfId="0" applyFont="1" applyFill="1" applyAlignment="1"/>
    <xf numFmtId="165" fontId="24" fillId="0" borderId="0" xfId="0" applyNumberFormat="1" applyFont="1" applyAlignment="1">
      <alignment vertical="center"/>
    </xf>
    <xf numFmtId="0" fontId="24" fillId="0" borderId="0" xfId="0" applyFont="1" applyAlignment="1">
      <alignment vertical="center"/>
    </xf>
    <xf numFmtId="165" fontId="0" fillId="0" borderId="0" xfId="0" applyNumberFormat="1" applyAlignment="1"/>
    <xf numFmtId="0" fontId="24" fillId="0" borderId="0" xfId="0" applyFont="1" applyAlignment="1"/>
    <xf numFmtId="165" fontId="24" fillId="0" borderId="0" xfId="0" applyNumberFormat="1" applyFont="1" applyAlignment="1"/>
    <xf numFmtId="0" fontId="24" fillId="5" borderId="0" xfId="0" applyFont="1" applyFill="1" applyAlignment="1">
      <alignment horizontal="left" vertical="top"/>
    </xf>
    <xf numFmtId="0" fontId="0" fillId="6" borderId="0" xfId="0" applyFill="1" applyAlignment="1">
      <alignment horizontal="right"/>
    </xf>
    <xf numFmtId="168" fontId="0" fillId="0" borderId="0" xfId="0" applyNumberFormat="1" applyAlignment="1">
      <alignment horizontal="right"/>
    </xf>
    <xf numFmtId="165" fontId="0" fillId="7" borderId="0" xfId="0" applyNumberFormat="1" applyFill="1" applyAlignment="1">
      <alignment horizontal="right"/>
    </xf>
    <xf numFmtId="168" fontId="0" fillId="0" borderId="0" xfId="0" applyNumberFormat="1" applyFill="1" applyAlignment="1">
      <alignment horizontal="right"/>
    </xf>
    <xf numFmtId="165" fontId="0" fillId="0" borderId="0" xfId="0" applyNumberFormat="1" applyFill="1" applyAlignment="1">
      <alignment horizontal="right"/>
    </xf>
    <xf numFmtId="168" fontId="24" fillId="0" borderId="0" xfId="0" applyNumberFormat="1" applyFont="1" applyFill="1" applyAlignment="1">
      <alignment horizontal="right"/>
    </xf>
    <xf numFmtId="165" fontId="24" fillId="0" borderId="0" xfId="0" applyNumberFormat="1" applyFont="1" applyFill="1" applyAlignment="1">
      <alignment horizontal="right"/>
    </xf>
    <xf numFmtId="165" fontId="0" fillId="0" borderId="0" xfId="0" applyNumberFormat="1" applyFont="1" applyFill="1" applyAlignment="1">
      <alignment horizontal="right"/>
    </xf>
    <xf numFmtId="165" fontId="0" fillId="7" borderId="0" xfId="0" applyNumberFormat="1" applyFont="1" applyFill="1" applyAlignment="1">
      <alignment horizontal="right"/>
    </xf>
    <xf numFmtId="165" fontId="0" fillId="6" borderId="0" xfId="0" applyNumberFormat="1" applyFill="1"/>
    <xf numFmtId="0" fontId="24" fillId="4" borderId="0" xfId="0" applyFont="1" applyFill="1" applyAlignment="1">
      <alignment horizontal="right" vertical="center"/>
    </xf>
    <xf numFmtId="0" fontId="41" fillId="4" borderId="0" xfId="0" applyFont="1" applyFill="1" applyAlignment="1">
      <alignment horizontal="right" vertical="center"/>
    </xf>
    <xf numFmtId="0" fontId="40" fillId="0" borderId="0" xfId="28" applyFont="1" applyFill="1" applyBorder="1" applyAlignment="1">
      <alignment horizontal="left" wrapText="1"/>
    </xf>
    <xf numFmtId="0" fontId="0" fillId="4" borderId="0" xfId="0" applyFont="1" applyFill="1"/>
    <xf numFmtId="3" fontId="0" fillId="4" borderId="0" xfId="0" applyNumberFormat="1" applyFill="1"/>
    <xf numFmtId="0" fontId="39" fillId="2" borderId="0" xfId="0" applyFont="1" applyFill="1"/>
    <xf numFmtId="0" fontId="24" fillId="5" borderId="0" xfId="0" applyFont="1" applyFill="1" applyAlignment="1">
      <alignment vertical="center"/>
    </xf>
    <xf numFmtId="0" fontId="24" fillId="0" borderId="0" xfId="0" applyFont="1" applyFill="1" applyAlignment="1">
      <alignment vertical="center"/>
    </xf>
    <xf numFmtId="165" fontId="0" fillId="5" borderId="0" xfId="0" applyNumberFormat="1" applyFill="1"/>
    <xf numFmtId="0" fontId="24" fillId="2" borderId="0" xfId="0" applyFont="1" applyFill="1" applyAlignment="1">
      <alignment horizontal="left"/>
    </xf>
    <xf numFmtId="165" fontId="24" fillId="0" borderId="0" xfId="0" applyNumberFormat="1" applyFont="1" applyAlignment="1">
      <alignment wrapText="1"/>
    </xf>
    <xf numFmtId="165" fontId="0" fillId="0" borderId="0" xfId="0" applyNumberFormat="1" applyAlignment="1">
      <alignment horizontal="right" wrapText="1"/>
    </xf>
    <xf numFmtId="0" fontId="0" fillId="0" borderId="0" xfId="0" applyFont="1" applyAlignment="1">
      <alignment wrapText="1"/>
    </xf>
    <xf numFmtId="0" fontId="42" fillId="2" borderId="0" xfId="0" applyFont="1" applyFill="1"/>
    <xf numFmtId="0" fontId="0" fillId="0" borderId="0" xfId="0" applyAlignment="1">
      <alignment vertical="top" wrapText="1"/>
    </xf>
    <xf numFmtId="0" fontId="0" fillId="4" borderId="0" xfId="0" applyFill="1" applyAlignment="1">
      <alignment horizontal="right"/>
    </xf>
    <xf numFmtId="165" fontId="0" fillId="4" borderId="0" xfId="0" applyNumberFormat="1" applyFill="1" applyAlignment="1">
      <alignment horizontal="right"/>
    </xf>
    <xf numFmtId="0" fontId="24" fillId="2" borderId="0" xfId="0" applyFont="1" applyFill="1" applyAlignment="1">
      <alignment horizontal="center" vertical="top"/>
    </xf>
    <xf numFmtId="0" fontId="24" fillId="2" borderId="0" xfId="0" applyFont="1" applyFill="1" applyAlignment="1">
      <alignment horizontal="right" vertical="top"/>
    </xf>
    <xf numFmtId="0" fontId="0" fillId="0" borderId="0" xfId="0" applyAlignment="1">
      <alignment vertical="top"/>
    </xf>
    <xf numFmtId="165" fontId="0" fillId="0" borderId="0" xfId="0" applyNumberFormat="1" applyAlignment="1">
      <alignment vertical="top"/>
    </xf>
    <xf numFmtId="0" fontId="24" fillId="0" borderId="0" xfId="0" applyFont="1" applyAlignment="1">
      <alignment horizontal="left" vertical="top"/>
    </xf>
    <xf numFmtId="0" fontId="38" fillId="0" borderId="0" xfId="36" applyFont="1" applyFill="1" applyBorder="1" applyAlignment="1">
      <alignment horizontal="left" vertical="top" wrapText="1"/>
    </xf>
    <xf numFmtId="0" fontId="38" fillId="0" borderId="0" xfId="35" applyFont="1" applyFill="1" applyBorder="1" applyAlignment="1">
      <alignment horizontal="left" vertical="top" wrapText="1"/>
    </xf>
    <xf numFmtId="165" fontId="0" fillId="0" borderId="0" xfId="0" applyNumberFormat="1" applyAlignment="1" applyProtection="1">
      <alignment wrapText="1"/>
      <protection hidden="1"/>
    </xf>
    <xf numFmtId="0" fontId="43" fillId="0" borderId="0" xfId="36" applyFont="1" applyFill="1" applyBorder="1" applyAlignment="1">
      <alignment horizontal="left" wrapText="1"/>
    </xf>
    <xf numFmtId="165" fontId="0" fillId="0" borderId="0" xfId="0" applyNumberFormat="1" applyProtection="1"/>
    <xf numFmtId="0" fontId="37" fillId="2" borderId="0" xfId="0" applyFont="1" applyFill="1" applyAlignment="1">
      <alignment horizontal="center"/>
    </xf>
    <xf numFmtId="0" fontId="44" fillId="2" borderId="0" xfId="0" applyFont="1" applyFill="1" applyAlignment="1">
      <alignment horizontal="center"/>
    </xf>
    <xf numFmtId="0" fontId="0" fillId="4" borderId="0" xfId="0" applyFill="1" applyBorder="1"/>
    <xf numFmtId="0" fontId="20" fillId="0" borderId="0" xfId="3" applyNumberFormat="1" applyFont="1" applyFill="1" applyBorder="1"/>
    <xf numFmtId="169" fontId="20" fillId="0" borderId="0" xfId="3" applyNumberFormat="1" applyFont="1" applyFill="1"/>
    <xf numFmtId="0" fontId="24" fillId="4" borderId="0" xfId="0" applyFont="1" applyFill="1" applyBorder="1"/>
    <xf numFmtId="165" fontId="0" fillId="4" borderId="0" xfId="0" applyNumberFormat="1" applyFill="1" applyBorder="1"/>
    <xf numFmtId="0" fontId="0" fillId="0" borderId="0" xfId="0" applyNumberFormat="1" applyFill="1"/>
    <xf numFmtId="0" fontId="39" fillId="0" borderId="0" xfId="0" applyFont="1" applyAlignment="1">
      <alignment vertical="justify"/>
    </xf>
    <xf numFmtId="0" fontId="24" fillId="2" borderId="0" xfId="0" applyFont="1" applyFill="1" applyAlignment="1">
      <alignment vertical="justify"/>
    </xf>
    <xf numFmtId="0" fontId="24" fillId="2" borderId="1" xfId="0" applyFont="1" applyFill="1" applyBorder="1" applyAlignment="1">
      <alignment vertical="justify"/>
    </xf>
    <xf numFmtId="0" fontId="37" fillId="2" borderId="0" xfId="0" applyFont="1" applyFill="1" applyAlignment="1">
      <alignment horizontal="right"/>
    </xf>
    <xf numFmtId="0" fontId="0" fillId="0" borderId="3" xfId="0" applyBorder="1"/>
    <xf numFmtId="0" fontId="0" fillId="0" borderId="5" xfId="0" applyBorder="1"/>
    <xf numFmtId="0" fontId="0" fillId="0" borderId="6" xfId="0" applyBorder="1"/>
    <xf numFmtId="0" fontId="0" fillId="2" borderId="0" xfId="0" applyFill="1" applyAlignment="1">
      <alignment horizontal="center"/>
    </xf>
    <xf numFmtId="10" fontId="20" fillId="0" borderId="0" xfId="3" applyNumberFormat="1" applyFont="1" applyFill="1" applyBorder="1"/>
    <xf numFmtId="0" fontId="45" fillId="0" borderId="0" xfId="0" applyFont="1"/>
    <xf numFmtId="0" fontId="46" fillId="0" borderId="0" xfId="0" applyFont="1" applyAlignment="1">
      <alignment vertical="justify"/>
    </xf>
    <xf numFmtId="0" fontId="24" fillId="2" borderId="0" xfId="0" applyFont="1" applyFill="1" applyAlignment="1">
      <alignment horizontal="left" vertical="center"/>
    </xf>
    <xf numFmtId="169" fontId="20" fillId="4" borderId="0" xfId="3" applyNumberFormat="1" applyFont="1" applyFill="1"/>
    <xf numFmtId="3" fontId="24" fillId="0" borderId="0" xfId="3" applyNumberFormat="1" applyFont="1" applyFill="1"/>
    <xf numFmtId="0" fontId="20" fillId="0" borderId="0" xfId="3" applyNumberFormat="1" applyFont="1" applyFill="1"/>
    <xf numFmtId="169" fontId="20" fillId="7" borderId="0" xfId="3" applyNumberFormat="1" applyFont="1" applyFill="1"/>
    <xf numFmtId="0" fontId="0" fillId="0" borderId="0" xfId="0" applyFont="1" applyFill="1"/>
    <xf numFmtId="169" fontId="20" fillId="0" borderId="0" xfId="3" applyNumberFormat="1" applyFont="1" applyFill="1" applyAlignment="1"/>
    <xf numFmtId="0" fontId="22" fillId="2" borderId="0" xfId="0" applyFont="1" applyFill="1"/>
    <xf numFmtId="0" fontId="39" fillId="0" borderId="0" xfId="0" applyFont="1" applyAlignment="1">
      <alignment horizontal="justify" vertical="justify"/>
    </xf>
    <xf numFmtId="165" fontId="20" fillId="0" borderId="0" xfId="3" applyNumberFormat="1" applyFont="1"/>
    <xf numFmtId="0" fontId="48" fillId="2" borderId="0" xfId="0" applyFont="1" applyFill="1"/>
    <xf numFmtId="9" fontId="48" fillId="0" borderId="0" xfId="3" applyFont="1"/>
    <xf numFmtId="0" fontId="22" fillId="0" borderId="0" xfId="0" applyFont="1"/>
    <xf numFmtId="0" fontId="20" fillId="0" borderId="0" xfId="3" applyNumberFormat="1" applyFont="1"/>
    <xf numFmtId="2" fontId="0" fillId="0" borderId="0" xfId="0" applyNumberFormat="1"/>
    <xf numFmtId="0" fontId="49" fillId="0" borderId="0" xfId="0" applyFont="1"/>
    <xf numFmtId="0" fontId="40" fillId="8" borderId="0" xfId="0" applyFont="1" applyFill="1"/>
    <xf numFmtId="0" fontId="38" fillId="8" borderId="0" xfId="0" applyFont="1" applyFill="1" applyAlignment="1">
      <alignment horizontal="right"/>
    </xf>
    <xf numFmtId="0" fontId="38" fillId="0" borderId="0" xfId="0" applyFont="1" applyAlignment="1">
      <alignment horizontal="left" wrapText="1"/>
    </xf>
    <xf numFmtId="20" fontId="38" fillId="0" borderId="0" xfId="0" applyNumberFormat="1" applyFont="1" applyAlignment="1">
      <alignment horizontal="right"/>
    </xf>
    <xf numFmtId="0" fontId="38" fillId="0" borderId="0" xfId="0" applyFont="1" applyBorder="1" applyAlignment="1">
      <alignment horizontal="left" wrapText="1"/>
    </xf>
    <xf numFmtId="20" fontId="38" fillId="0" borderId="0" xfId="0" applyNumberFormat="1" applyFont="1" applyBorder="1" applyAlignment="1">
      <alignment horizontal="right"/>
    </xf>
    <xf numFmtId="0" fontId="38" fillId="9" borderId="0" xfId="0" applyFont="1" applyFill="1" applyBorder="1" applyAlignment="1">
      <alignment horizontal="left" wrapText="1"/>
    </xf>
    <xf numFmtId="20" fontId="38" fillId="9" borderId="0" xfId="0" applyNumberFormat="1" applyFont="1" applyFill="1" applyBorder="1" applyAlignment="1">
      <alignment horizontal="right"/>
    </xf>
    <xf numFmtId="0" fontId="49" fillId="0" borderId="0" xfId="0" applyFont="1" applyAlignment="1">
      <alignment horizontal="justify"/>
    </xf>
    <xf numFmtId="0" fontId="39" fillId="0" borderId="0" xfId="0" applyFont="1" applyAlignment="1"/>
    <xf numFmtId="0" fontId="38" fillId="0" borderId="7" xfId="4" applyFont="1" applyFill="1" applyBorder="1" applyAlignment="1">
      <alignment horizontal="left" wrapText="1"/>
    </xf>
    <xf numFmtId="0" fontId="38" fillId="0" borderId="7" xfId="7" applyFont="1" applyFill="1" applyBorder="1" applyAlignment="1">
      <alignment horizontal="center" wrapText="1"/>
    </xf>
    <xf numFmtId="0" fontId="38" fillId="0" borderId="7" xfId="8" applyFont="1" applyFill="1" applyBorder="1" applyAlignment="1">
      <alignment horizontal="center" wrapText="1"/>
    </xf>
    <xf numFmtId="0" fontId="38" fillId="0" borderId="7" xfId="9" applyFont="1" applyFill="1" applyBorder="1" applyAlignment="1">
      <alignment horizontal="center" wrapText="1"/>
    </xf>
    <xf numFmtId="0" fontId="38" fillId="0" borderId="2" xfId="10" applyFont="1" applyFill="1" applyBorder="1" applyAlignment="1">
      <alignment horizontal="left" vertical="top" wrapText="1"/>
    </xf>
    <xf numFmtId="170" fontId="38" fillId="0" borderId="2" xfId="13" applyNumberFormat="1" applyFont="1" applyFill="1" applyBorder="1" applyAlignment="1">
      <alignment horizontal="right" vertical="center"/>
    </xf>
    <xf numFmtId="0" fontId="38" fillId="0" borderId="2" xfId="11" applyFont="1" applyFill="1" applyBorder="1" applyAlignment="1">
      <alignment horizontal="left" vertical="top" wrapText="1"/>
    </xf>
    <xf numFmtId="0" fontId="38" fillId="0" borderId="2" xfId="12" applyFont="1" applyFill="1" applyBorder="1" applyAlignment="1">
      <alignment horizontal="left" vertical="top" wrapText="1"/>
    </xf>
    <xf numFmtId="0" fontId="50" fillId="10" borderId="0" xfId="0" applyFont="1" applyFill="1" applyAlignment="1">
      <alignment horizontal="center" wrapText="1"/>
    </xf>
    <xf numFmtId="0" fontId="38" fillId="0" borderId="2" xfId="0" applyFont="1" applyBorder="1" applyAlignment="1">
      <alignment vertical="top" wrapText="1"/>
    </xf>
    <xf numFmtId="20" fontId="38" fillId="0" borderId="2" xfId="0" applyNumberFormat="1" applyFont="1" applyBorder="1" applyAlignment="1">
      <alignment horizontal="right"/>
    </xf>
    <xf numFmtId="0" fontId="38" fillId="0" borderId="2" xfId="0" applyFont="1" applyBorder="1" applyAlignment="1">
      <alignment vertical="top"/>
    </xf>
    <xf numFmtId="0" fontId="39" fillId="0" borderId="0" xfId="0" applyFont="1"/>
    <xf numFmtId="0" fontId="38" fillId="0" borderId="2" xfId="8" applyFont="1" applyFill="1" applyBorder="1" applyAlignment="1">
      <alignment horizontal="center" wrapText="1"/>
    </xf>
    <xf numFmtId="0" fontId="38" fillId="0" borderId="4" xfId="18" applyFont="1" applyFill="1" applyBorder="1" applyAlignment="1">
      <alignment horizontal="left" vertical="top" wrapText="1"/>
    </xf>
    <xf numFmtId="170" fontId="38" fillId="0" borderId="8" xfId="13" applyNumberFormat="1" applyFont="1" applyFill="1" applyBorder="1" applyAlignment="1">
      <alignment horizontal="right" vertical="center"/>
    </xf>
    <xf numFmtId="0" fontId="38" fillId="0" borderId="0" xfId="19" applyFont="1" applyFill="1" applyBorder="1" applyAlignment="1">
      <alignment horizontal="left" vertical="top" wrapText="1"/>
    </xf>
    <xf numFmtId="170" fontId="38" fillId="0" borderId="9" xfId="13" applyNumberFormat="1" applyFont="1" applyFill="1" applyBorder="1" applyAlignment="1">
      <alignment horizontal="right" vertical="center"/>
    </xf>
    <xf numFmtId="0" fontId="38" fillId="0" borderId="1" xfId="19" applyFont="1" applyFill="1" applyBorder="1" applyAlignment="1">
      <alignment horizontal="left" vertical="top" wrapText="1"/>
    </xf>
    <xf numFmtId="170" fontId="38" fillId="0" borderId="10" xfId="13" applyNumberFormat="1" applyFont="1" applyFill="1" applyBorder="1" applyAlignment="1">
      <alignment horizontal="right" vertical="center"/>
    </xf>
    <xf numFmtId="0" fontId="38" fillId="0" borderId="4" xfId="19" applyFont="1" applyFill="1" applyBorder="1" applyAlignment="1">
      <alignment horizontal="left" vertical="top" wrapText="1"/>
    </xf>
    <xf numFmtId="0" fontId="38" fillId="0" borderId="0" xfId="21" applyFont="1" applyFill="1" applyBorder="1" applyAlignment="1">
      <alignment horizontal="left" vertical="top"/>
    </xf>
    <xf numFmtId="0" fontId="38" fillId="0" borderId="1" xfId="22" applyFont="1" applyFill="1" applyBorder="1" applyAlignment="1">
      <alignment horizontal="left" vertical="top" wrapText="1"/>
    </xf>
    <xf numFmtId="0" fontId="42" fillId="0" borderId="0" xfId="0" applyFont="1" applyAlignment="1"/>
    <xf numFmtId="0" fontId="38" fillId="0" borderId="2" xfId="7" applyFont="1" applyFill="1" applyBorder="1" applyAlignment="1">
      <alignment horizontal="center" wrapText="1"/>
    </xf>
    <xf numFmtId="0" fontId="0" fillId="0" borderId="2" xfId="0" applyBorder="1"/>
    <xf numFmtId="0" fontId="38" fillId="0" borderId="2" xfId="23" applyFont="1" applyFill="1" applyBorder="1" applyAlignment="1">
      <alignment horizontal="center" wrapText="1"/>
    </xf>
    <xf numFmtId="0" fontId="38" fillId="0" borderId="2" xfId="18" applyFont="1" applyFill="1" applyBorder="1" applyAlignment="1">
      <alignment horizontal="left" vertical="top" wrapText="1"/>
    </xf>
    <xf numFmtId="170" fontId="38" fillId="0" borderId="2" xfId="27" applyNumberFormat="1" applyFont="1" applyFill="1" applyBorder="1" applyAlignment="1">
      <alignment horizontal="right" vertical="center"/>
    </xf>
    <xf numFmtId="0" fontId="38" fillId="0" borderId="2" xfId="19" applyFont="1" applyFill="1" applyBorder="1" applyAlignment="1">
      <alignment horizontal="left" vertical="top" wrapText="1"/>
    </xf>
    <xf numFmtId="0" fontId="51" fillId="10" borderId="0" xfId="0" applyFont="1" applyFill="1" applyAlignment="1">
      <alignment horizontal="right" vertical="top"/>
    </xf>
    <xf numFmtId="0" fontId="52" fillId="10" borderId="0" xfId="0" applyFont="1" applyFill="1" applyAlignment="1">
      <alignment horizontal="right" vertical="top" wrapText="1"/>
    </xf>
    <xf numFmtId="0" fontId="37" fillId="10" borderId="0" xfId="0" applyFont="1" applyFill="1" applyAlignment="1">
      <alignment horizontal="right" vertical="top" wrapText="1"/>
    </xf>
    <xf numFmtId="170" fontId="38" fillId="0" borderId="4" xfId="13" applyNumberFormat="1" applyFont="1" applyFill="1" applyBorder="1" applyAlignment="1">
      <alignment horizontal="right" vertical="center"/>
    </xf>
    <xf numFmtId="170" fontId="38" fillId="0" borderId="0" xfId="13" applyNumberFormat="1" applyFont="1" applyFill="1" applyBorder="1" applyAlignment="1">
      <alignment horizontal="right" vertical="center"/>
    </xf>
    <xf numFmtId="0" fontId="38" fillId="0" borderId="0" xfId="17" applyFont="1" applyFill="1" applyBorder="1" applyAlignment="1">
      <alignment horizontal="center" vertical="center" wrapText="1"/>
    </xf>
    <xf numFmtId="0" fontId="43" fillId="0" borderId="13" xfId="22" applyFont="1" applyFill="1" applyBorder="1" applyAlignment="1">
      <alignment horizontal="left" vertical="top" wrapText="1"/>
    </xf>
    <xf numFmtId="170" fontId="43" fillId="0" borderId="13" xfId="13" applyNumberFormat="1" applyFont="1" applyFill="1" applyBorder="1" applyAlignment="1">
      <alignment horizontal="right" vertical="center"/>
    </xf>
    <xf numFmtId="0" fontId="33" fillId="0" borderId="0" xfId="0" applyFont="1"/>
    <xf numFmtId="0" fontId="38" fillId="0" borderId="2" xfId="22" applyFont="1" applyFill="1" applyBorder="1" applyAlignment="1">
      <alignment horizontal="left" vertical="top" wrapText="1"/>
    </xf>
    <xf numFmtId="0" fontId="38" fillId="0" borderId="2" xfId="5" applyFont="1" applyFill="1" applyBorder="1" applyAlignment="1">
      <alignment horizontal="center" wrapText="1"/>
    </xf>
    <xf numFmtId="0" fontId="38" fillId="0" borderId="2" xfId="6" applyFont="1" applyFill="1" applyBorder="1" applyAlignment="1">
      <alignment horizontal="center" wrapText="1"/>
    </xf>
    <xf numFmtId="9" fontId="0" fillId="0" borderId="2" xfId="0" applyNumberFormat="1" applyBorder="1"/>
    <xf numFmtId="0" fontId="0" fillId="0" borderId="2" xfId="0" applyBorder="1" applyAlignment="1">
      <alignment horizontal="left"/>
    </xf>
    <xf numFmtId="0" fontId="0" fillId="4" borderId="0" xfId="0" applyFill="1" applyAlignment="1">
      <alignment horizontal="left" vertical="top"/>
    </xf>
    <xf numFmtId="0" fontId="39" fillId="8" borderId="0" xfId="0" applyFont="1" applyFill="1" applyAlignment="1">
      <alignment horizontal="right"/>
    </xf>
    <xf numFmtId="171" fontId="53" fillId="0" borderId="0" xfId="0" applyNumberFormat="1" applyFont="1" applyAlignment="1"/>
    <xf numFmtId="3" fontId="0" fillId="0" borderId="0" xfId="0" applyNumberFormat="1" applyAlignment="1"/>
    <xf numFmtId="0" fontId="24" fillId="2" borderId="0" xfId="0" applyFont="1" applyFill="1" applyAlignment="1">
      <alignment horizontal="center" vertical="center"/>
    </xf>
    <xf numFmtId="165" fontId="54" fillId="4" borderId="0" xfId="0" applyNumberFormat="1" applyFont="1" applyFill="1"/>
    <xf numFmtId="165" fontId="55" fillId="4" borderId="0" xfId="0" applyNumberFormat="1" applyFont="1" applyFill="1"/>
    <xf numFmtId="168" fontId="54" fillId="4" borderId="0" xfId="0" applyNumberFormat="1" applyFont="1" applyFill="1"/>
    <xf numFmtId="165" fontId="54" fillId="6" borderId="0" xfId="0" applyNumberFormat="1" applyFont="1" applyFill="1" applyAlignment="1">
      <alignment horizontal="right"/>
    </xf>
    <xf numFmtId="168" fontId="54" fillId="6" borderId="0" xfId="0" applyNumberFormat="1" applyFont="1" applyFill="1"/>
    <xf numFmtId="0" fontId="22" fillId="4" borderId="0" xfId="0" applyFont="1" applyFill="1"/>
    <xf numFmtId="165" fontId="22" fillId="0" borderId="0" xfId="0" applyNumberFormat="1" applyFont="1"/>
    <xf numFmtId="165" fontId="22" fillId="4" borderId="0" xfId="0" applyNumberFormat="1" applyFont="1" applyFill="1"/>
    <xf numFmtId="165" fontId="22" fillId="4" borderId="0" xfId="0" applyNumberFormat="1" applyFont="1" applyFill="1" applyAlignment="1">
      <alignment horizontal="right"/>
    </xf>
    <xf numFmtId="3" fontId="0" fillId="7" borderId="0" xfId="0" applyNumberFormat="1" applyFont="1" applyFill="1"/>
    <xf numFmtId="3" fontId="0" fillId="0" borderId="0" xfId="0" applyNumberFormat="1" applyFont="1"/>
    <xf numFmtId="165" fontId="0" fillId="0" borderId="0" xfId="0" applyNumberFormat="1" applyFont="1" applyAlignment="1">
      <alignment wrapText="1"/>
    </xf>
    <xf numFmtId="0" fontId="21" fillId="7" borderId="0" xfId="0" applyFont="1" applyFill="1"/>
    <xf numFmtId="165" fontId="21" fillId="7" borderId="0" xfId="0" applyNumberFormat="1" applyFont="1" applyFill="1"/>
    <xf numFmtId="165" fontId="0" fillId="0" borderId="0" xfId="0" applyNumberFormat="1" applyFont="1" applyAlignment="1">
      <alignment vertical="top"/>
    </xf>
    <xf numFmtId="165" fontId="0" fillId="0" borderId="0" xfId="0" applyNumberFormat="1" applyFont="1" applyAlignment="1" applyProtection="1">
      <alignment wrapText="1"/>
      <protection hidden="1"/>
    </xf>
    <xf numFmtId="165" fontId="0" fillId="0" borderId="0" xfId="0" applyNumberFormat="1" applyFont="1" applyProtection="1"/>
    <xf numFmtId="165" fontId="0" fillId="0" borderId="0" xfId="0" applyNumberFormat="1" applyFont="1" applyAlignment="1">
      <alignment horizontal="right" wrapText="1"/>
    </xf>
    <xf numFmtId="165" fontId="24" fillId="7" borderId="0" xfId="0" applyNumberFormat="1" applyFont="1" applyFill="1"/>
    <xf numFmtId="168" fontId="0" fillId="0" borderId="0" xfId="0" applyNumberFormat="1" applyFont="1"/>
    <xf numFmtId="0" fontId="21" fillId="0" borderId="0" xfId="0" applyFont="1"/>
    <xf numFmtId="0" fontId="25" fillId="7" borderId="0" xfId="0" applyFont="1" applyFill="1"/>
    <xf numFmtId="0" fontId="25" fillId="7" borderId="0" xfId="0" applyFont="1" applyFill="1" applyAlignment="1">
      <alignment horizontal="center"/>
    </xf>
    <xf numFmtId="168" fontId="21" fillId="7" borderId="0" xfId="0" applyNumberFormat="1" applyFont="1" applyFill="1"/>
    <xf numFmtId="165" fontId="48" fillId="0" borderId="0" xfId="0" applyNumberFormat="1" applyFont="1"/>
    <xf numFmtId="165" fontId="56" fillId="0" borderId="0" xfId="0" applyNumberFormat="1" applyFont="1"/>
    <xf numFmtId="168" fontId="48" fillId="0" borderId="0" xfId="0" applyNumberFormat="1" applyFont="1"/>
    <xf numFmtId="168" fontId="56" fillId="0" borderId="0" xfId="0" applyNumberFormat="1" applyFont="1"/>
    <xf numFmtId="172" fontId="18" fillId="0" borderId="0" xfId="0" applyNumberFormat="1" applyFont="1" applyBorder="1" applyAlignment="1">
      <alignment horizontal="right"/>
    </xf>
    <xf numFmtId="172" fontId="19" fillId="0" borderId="0" xfId="0" applyNumberFormat="1" applyFont="1" applyBorder="1" applyAlignment="1">
      <alignment horizontal="right"/>
    </xf>
    <xf numFmtId="165" fontId="48" fillId="0" borderId="0" xfId="0" applyNumberFormat="1" applyFont="1" applyAlignment="1">
      <alignment horizontal="right"/>
    </xf>
    <xf numFmtId="165" fontId="56" fillId="0" borderId="0" xfId="0" applyNumberFormat="1" applyFont="1" applyAlignment="1">
      <alignment horizontal="right"/>
    </xf>
    <xf numFmtId="0" fontId="48" fillId="0" borderId="0" xfId="0" applyFont="1" applyAlignment="1">
      <alignment horizontal="right"/>
    </xf>
    <xf numFmtId="165" fontId="48" fillId="0" borderId="0" xfId="0" applyNumberFormat="1" applyFont="1" applyAlignment="1">
      <alignment horizontal="center" vertical="center"/>
    </xf>
    <xf numFmtId="165" fontId="56" fillId="0" borderId="0" xfId="0" applyNumberFormat="1" applyFont="1" applyAlignment="1">
      <alignment horizontal="center" vertical="center"/>
    </xf>
    <xf numFmtId="165" fontId="48" fillId="0" borderId="0" xfId="0" applyNumberFormat="1" applyFont="1" applyAlignment="1">
      <alignment horizontal="right" vertical="center"/>
    </xf>
    <xf numFmtId="165" fontId="56" fillId="0" borderId="0" xfId="0" applyNumberFormat="1" applyFont="1" applyAlignment="1">
      <alignment horizontal="right" vertical="center"/>
    </xf>
    <xf numFmtId="168" fontId="48" fillId="0" borderId="0" xfId="0" applyNumberFormat="1" applyFont="1" applyAlignment="1">
      <alignment horizontal="right"/>
    </xf>
    <xf numFmtId="168" fontId="56" fillId="0" borderId="0" xfId="0" applyNumberFormat="1" applyFont="1" applyAlignment="1">
      <alignment horizontal="right"/>
    </xf>
    <xf numFmtId="172" fontId="18" fillId="0" borderId="0" xfId="0" applyNumberFormat="1" applyFont="1" applyBorder="1" applyAlignment="1">
      <alignment horizontal="right" vertical="top"/>
    </xf>
    <xf numFmtId="0" fontId="56" fillId="0" borderId="0" xfId="0" applyFont="1"/>
    <xf numFmtId="168" fontId="48" fillId="0" borderId="0" xfId="0" applyNumberFormat="1" applyFont="1" applyFill="1" applyAlignment="1">
      <alignment horizontal="right"/>
    </xf>
    <xf numFmtId="168" fontId="56" fillId="0" borderId="0" xfId="0" applyNumberFormat="1" applyFont="1" applyFill="1" applyAlignment="1">
      <alignment horizontal="right"/>
    </xf>
    <xf numFmtId="0" fontId="0" fillId="0" borderId="0" xfId="0" applyAlignment="1">
      <alignment horizontal="center"/>
    </xf>
    <xf numFmtId="0" fontId="0" fillId="0" borderId="0" xfId="0" applyAlignment="1"/>
    <xf numFmtId="0" fontId="0" fillId="0" borderId="0" xfId="0" applyAlignment="1">
      <alignment horizontal="center"/>
    </xf>
    <xf numFmtId="0" fontId="0" fillId="0" borderId="0" xfId="0" applyAlignment="1">
      <alignment horizontal="left"/>
    </xf>
    <xf numFmtId="0" fontId="24" fillId="0" borderId="0" xfId="0" applyFont="1" applyAlignment="1">
      <alignment horizontal="left" vertical="center"/>
    </xf>
    <xf numFmtId="0" fontId="24" fillId="5" borderId="0" xfId="0" applyFont="1" applyFill="1" applyAlignment="1">
      <alignment horizontal="center"/>
    </xf>
    <xf numFmtId="0" fontId="24" fillId="2" borderId="0" xfId="0" applyFont="1" applyFill="1" applyAlignment="1">
      <alignment horizontal="center"/>
    </xf>
    <xf numFmtId="0" fontId="24" fillId="5" borderId="0" xfId="0" applyFont="1" applyFill="1" applyAlignment="1">
      <alignment horizontal="center" vertical="center"/>
    </xf>
    <xf numFmtId="0" fontId="24" fillId="2" borderId="0" xfId="0" applyFont="1" applyFill="1" applyAlignment="1">
      <alignment horizontal="center" vertical="center"/>
    </xf>
    <xf numFmtId="0" fontId="25" fillId="7" borderId="0" xfId="0" applyFont="1" applyFill="1" applyAlignment="1">
      <alignment horizontal="center" vertical="center"/>
    </xf>
    <xf numFmtId="166" fontId="5" fillId="0" borderId="0" xfId="45" applyNumberFormat="1" applyFont="1" applyAlignment="1">
      <alignment horizontal="right" vertical="center"/>
    </xf>
    <xf numFmtId="165" fontId="20" fillId="0" borderId="0" xfId="0" applyNumberFormat="1" applyFont="1"/>
    <xf numFmtId="167" fontId="10" fillId="0" borderId="0" xfId="47" quotePrefix="1" applyNumberFormat="1" applyFont="1" applyAlignment="1">
      <alignment horizontal="left" vertical="center"/>
    </xf>
    <xf numFmtId="167" fontId="7" fillId="0" borderId="0" xfId="47" applyNumberFormat="1" applyFont="1" applyAlignment="1">
      <alignment vertical="center"/>
    </xf>
    <xf numFmtId="167" fontId="10" fillId="0" borderId="0" xfId="47" applyNumberFormat="1" applyFont="1" applyAlignment="1">
      <alignment horizontal="left" vertical="center"/>
    </xf>
    <xf numFmtId="166" fontId="12" fillId="0" borderId="0" xfId="47" applyNumberFormat="1" applyFont="1" applyAlignment="1">
      <alignment vertical="center" readingOrder="2"/>
    </xf>
    <xf numFmtId="169" fontId="0" fillId="0" borderId="0" xfId="3" applyNumberFormat="1" applyFont="1"/>
    <xf numFmtId="169" fontId="24" fillId="0" borderId="0" xfId="3" applyNumberFormat="1" applyFont="1" applyFill="1"/>
    <xf numFmtId="169" fontId="0" fillId="0" borderId="0" xfId="3" applyNumberFormat="1" applyFont="1" applyFill="1" applyAlignment="1"/>
    <xf numFmtId="0" fontId="22" fillId="0" borderId="0" xfId="0" applyFont="1" applyFill="1" applyAlignment="1"/>
    <xf numFmtId="10" fontId="0" fillId="0" borderId="0" xfId="3" applyNumberFormat="1" applyFont="1" applyAlignment="1">
      <alignment horizontal="right" vertical="center"/>
    </xf>
    <xf numFmtId="10" fontId="0" fillId="0" borderId="0" xfId="3" applyNumberFormat="1" applyFont="1" applyAlignment="1"/>
    <xf numFmtId="9" fontId="0" fillId="0" borderId="0" xfId="3" applyFont="1"/>
    <xf numFmtId="10" fontId="0" fillId="0" borderId="0" xfId="0" applyNumberFormat="1" applyAlignment="1"/>
    <xf numFmtId="3" fontId="0" fillId="0" borderId="0" xfId="0" applyNumberFormat="1" applyAlignment="1">
      <alignment horizontal="right" vertical="center"/>
    </xf>
    <xf numFmtId="165" fontId="0" fillId="0" borderId="0" xfId="0" applyNumberFormat="1" applyAlignment="1">
      <alignment horizontal="right" vertical="center"/>
    </xf>
    <xf numFmtId="0" fontId="48" fillId="0" borderId="0" xfId="0" applyFont="1"/>
    <xf numFmtId="0" fontId="48" fillId="7" borderId="0" xfId="0" applyFont="1" applyFill="1"/>
    <xf numFmtId="0" fontId="63" fillId="7" borderId="0" xfId="0" applyFont="1" applyFill="1"/>
    <xf numFmtId="165" fontId="48" fillId="7" borderId="0" xfId="0" applyNumberFormat="1" applyFont="1" applyFill="1"/>
    <xf numFmtId="0" fontId="48" fillId="7" borderId="0" xfId="0" applyFont="1" applyFill="1" applyAlignment="1">
      <alignment wrapText="1"/>
    </xf>
    <xf numFmtId="0" fontId="56" fillId="7" borderId="0" xfId="0" applyFont="1" applyFill="1" applyAlignment="1">
      <alignment horizontal="center" vertical="center"/>
    </xf>
    <xf numFmtId="0" fontId="56" fillId="7" borderId="0" xfId="0" applyFont="1" applyFill="1"/>
    <xf numFmtId="165" fontId="56" fillId="7" borderId="0" xfId="0" applyNumberFormat="1" applyFont="1" applyFill="1"/>
    <xf numFmtId="0" fontId="0" fillId="0" borderId="0" xfId="0" applyAlignment="1">
      <alignment horizontal="left" vertical="justify" wrapText="1"/>
    </xf>
    <xf numFmtId="0" fontId="31" fillId="0" borderId="0" xfId="0" applyFont="1" applyAlignment="1">
      <alignment horizontal="left" vertical="top" wrapText="1"/>
    </xf>
    <xf numFmtId="49" fontId="31" fillId="0" borderId="0" xfId="0" applyNumberFormat="1" applyFont="1" applyAlignment="1">
      <alignment horizontal="left" vertical="top" wrapText="1"/>
    </xf>
    <xf numFmtId="49" fontId="5" fillId="0" borderId="0" xfId="45" applyNumberFormat="1" applyFont="1" applyAlignment="1">
      <alignment vertical="center"/>
    </xf>
    <xf numFmtId="0" fontId="39" fillId="11" borderId="0" xfId="0" applyFont="1" applyFill="1" applyAlignment="1">
      <alignment vertical="center"/>
    </xf>
    <xf numFmtId="0" fontId="39" fillId="11" borderId="0" xfId="0" applyNumberFormat="1" applyFont="1" applyFill="1" applyAlignment="1">
      <alignment horizontal="right" vertical="center"/>
    </xf>
    <xf numFmtId="165" fontId="39" fillId="11" borderId="0" xfId="0" applyNumberFormat="1" applyFont="1" applyFill="1" applyAlignment="1">
      <alignment horizontal="right" vertical="center"/>
    </xf>
    <xf numFmtId="0" fontId="40" fillId="0" borderId="0" xfId="0" applyFont="1" applyAlignment="1">
      <alignment horizontal="left" vertical="center"/>
    </xf>
    <xf numFmtId="0" fontId="40" fillId="0" borderId="0" xfId="0" applyNumberFormat="1" applyFont="1" applyAlignment="1">
      <alignment vertical="center"/>
    </xf>
    <xf numFmtId="0" fontId="0" fillId="0" borderId="0" xfId="0" applyFont="1" applyAlignment="1">
      <alignment vertical="top"/>
    </xf>
    <xf numFmtId="0" fontId="65" fillId="0" borderId="0" xfId="66" applyFont="1" applyFill="1" applyBorder="1" applyAlignment="1">
      <alignment vertical="top"/>
    </xf>
    <xf numFmtId="0" fontId="64" fillId="2" borderId="0" xfId="48" applyFont="1" applyFill="1" applyBorder="1" applyAlignment="1">
      <alignment horizontal="center" vertical="justify"/>
    </xf>
    <xf numFmtId="0" fontId="48" fillId="4" borderId="0" xfId="0" applyFont="1" applyFill="1" applyBorder="1" applyAlignment="1"/>
    <xf numFmtId="0" fontId="18" fillId="4" borderId="0" xfId="57" applyFont="1" applyFill="1" applyBorder="1" applyAlignment="1">
      <alignment horizontal="left" vertical="center" wrapText="1"/>
    </xf>
    <xf numFmtId="0" fontId="18" fillId="4" borderId="0" xfId="57" applyFont="1" applyFill="1" applyBorder="1" applyAlignment="1">
      <alignment horizontal="center" vertical="center" wrapText="1"/>
    </xf>
    <xf numFmtId="0" fontId="67" fillId="7" borderId="0" xfId="66" applyFont="1" applyFill="1" applyBorder="1" applyAlignment="1">
      <alignment vertical="center" wrapText="1"/>
    </xf>
    <xf numFmtId="173" fontId="20" fillId="0" borderId="0" xfId="0" applyNumberFormat="1" applyFont="1" applyBorder="1" applyAlignment="1">
      <alignment vertical="center"/>
    </xf>
    <xf numFmtId="0" fontId="48" fillId="2" borderId="0" xfId="0" applyFont="1" applyFill="1" applyBorder="1" applyAlignment="1"/>
    <xf numFmtId="173" fontId="68" fillId="7" borderId="0" xfId="51" applyNumberFormat="1" applyFont="1" applyFill="1" applyBorder="1" applyAlignment="1">
      <alignment horizontal="right" vertical="center"/>
    </xf>
    <xf numFmtId="0" fontId="20" fillId="2" borderId="0" xfId="0" applyFont="1" applyFill="1" applyBorder="1" applyAlignment="1"/>
    <xf numFmtId="0" fontId="67" fillId="2" borderId="0" xfId="50" applyFont="1" applyFill="1" applyBorder="1" applyAlignment="1">
      <alignment wrapText="1"/>
    </xf>
    <xf numFmtId="0" fontId="67" fillId="0" borderId="0" xfId="66" applyFont="1" applyFill="1" applyBorder="1" applyAlignment="1">
      <alignment vertical="center" wrapText="1"/>
    </xf>
    <xf numFmtId="0" fontId="67" fillId="0" borderId="0" xfId="52" applyFont="1" applyFill="1" applyBorder="1" applyAlignment="1">
      <alignment horizontal="left" vertical="center" wrapText="1"/>
    </xf>
    <xf numFmtId="0" fontId="67" fillId="0" borderId="0" xfId="53" applyFont="1" applyFill="1" applyBorder="1" applyAlignment="1">
      <alignment horizontal="left" vertical="center" wrapText="1"/>
    </xf>
    <xf numFmtId="174" fontId="68" fillId="0" borderId="0" xfId="54" applyNumberFormat="1" applyFont="1" applyFill="1" applyBorder="1" applyAlignment="1">
      <alignment horizontal="right" vertical="center"/>
    </xf>
    <xf numFmtId="0" fontId="39" fillId="4" borderId="0" xfId="0" applyFont="1" applyFill="1"/>
    <xf numFmtId="0" fontId="39" fillId="2" borderId="0" xfId="0" applyFont="1" applyFill="1" applyAlignment="1">
      <alignment vertical="center"/>
    </xf>
    <xf numFmtId="0" fontId="39" fillId="2" borderId="0" xfId="0" applyNumberFormat="1" applyFont="1" applyFill="1" applyBorder="1" applyAlignment="1">
      <alignment horizontal="left" vertical="justify"/>
    </xf>
    <xf numFmtId="0" fontId="39" fillId="2" borderId="0" xfId="0" applyNumberFormat="1" applyFont="1" applyFill="1" applyBorder="1" applyAlignment="1">
      <alignment horizontal="right" vertical="center"/>
    </xf>
    <xf numFmtId="165" fontId="39" fillId="2" borderId="0" xfId="0" applyNumberFormat="1" applyFont="1" applyFill="1" applyBorder="1" applyAlignment="1">
      <alignment horizontal="right" vertical="center"/>
    </xf>
    <xf numFmtId="173" fontId="68" fillId="0" borderId="0" xfId="67" applyNumberFormat="1" applyFont="1" applyBorder="1" applyAlignment="1">
      <alignment horizontal="right" vertical="center"/>
    </xf>
    <xf numFmtId="0" fontId="39" fillId="0" borderId="0" xfId="0" applyFont="1" applyAlignment="1">
      <alignment horizontal="left" vertical="center"/>
    </xf>
    <xf numFmtId="173" fontId="67" fillId="7" borderId="0" xfId="67" applyNumberFormat="1" applyFont="1" applyFill="1" applyBorder="1" applyAlignment="1">
      <alignment horizontal="right" vertical="center"/>
    </xf>
    <xf numFmtId="0" fontId="39" fillId="4" borderId="0" xfId="0" applyFont="1" applyFill="1" applyBorder="1" applyAlignment="1"/>
    <xf numFmtId="0" fontId="0" fillId="2" borderId="0" xfId="0" applyFill="1" applyBorder="1" applyAlignment="1">
      <alignment horizontal="left"/>
    </xf>
    <xf numFmtId="0" fontId="61" fillId="2" borderId="0" xfId="0" applyFont="1" applyFill="1" applyBorder="1" applyAlignment="1">
      <alignment horizontal="center" vertical="center" wrapText="1"/>
    </xf>
    <xf numFmtId="0" fontId="20" fillId="0" borderId="0" xfId="0" applyFont="1"/>
    <xf numFmtId="0" fontId="0" fillId="7" borderId="0" xfId="0" applyFill="1" applyBorder="1" applyAlignment="1">
      <alignment vertical="center"/>
    </xf>
    <xf numFmtId="173" fontId="73" fillId="0" borderId="0" xfId="68" applyNumberFormat="1" applyFont="1" applyBorder="1" applyAlignment="1">
      <alignment horizontal="right" vertical="center"/>
    </xf>
    <xf numFmtId="0" fontId="24" fillId="5" borderId="0" xfId="0" applyFont="1" applyFill="1" applyAlignment="1">
      <alignment horizontal="left" vertical="center"/>
    </xf>
    <xf numFmtId="0" fontId="24" fillId="5" borderId="0" xfId="0" applyFont="1" applyFill="1" applyAlignment="1">
      <alignment horizontal="right" vertical="top"/>
    </xf>
    <xf numFmtId="175" fontId="74" fillId="0" borderId="0" xfId="69" applyNumberFormat="1" applyFont="1" applyFill="1" applyBorder="1" applyAlignment="1">
      <alignment horizontal="right" vertical="center"/>
    </xf>
    <xf numFmtId="175" fontId="17" fillId="0" borderId="0" xfId="69" applyNumberFormat="1" applyFont="1" applyFill="1" applyBorder="1" applyAlignment="1">
      <alignment horizontal="right" vertical="center"/>
    </xf>
    <xf numFmtId="175" fontId="74" fillId="0" borderId="0" xfId="69" applyNumberFormat="1" applyFont="1" applyFill="1" applyBorder="1" applyAlignment="1">
      <alignment horizontal="center" vertical="center"/>
    </xf>
    <xf numFmtId="175" fontId="17" fillId="0" borderId="0" xfId="69" applyNumberFormat="1" applyFont="1" applyFill="1" applyBorder="1" applyAlignment="1">
      <alignment horizontal="center" vertical="center"/>
    </xf>
    <xf numFmtId="0" fontId="70" fillId="0" borderId="0" xfId="66" applyFont="1" applyFill="1" applyBorder="1" applyAlignment="1">
      <alignment vertical="center"/>
    </xf>
    <xf numFmtId="173" fontId="68" fillId="0" borderId="0" xfId="51" applyNumberFormat="1" applyFont="1" applyFill="1" applyBorder="1" applyAlignment="1">
      <alignment horizontal="right" vertical="center"/>
    </xf>
    <xf numFmtId="0" fontId="0" fillId="0" borderId="0" xfId="0" applyAlignment="1">
      <alignment horizontal="center"/>
    </xf>
    <xf numFmtId="0" fontId="0" fillId="0" borderId="0" xfId="0" applyAlignment="1">
      <alignment horizontal="left"/>
    </xf>
    <xf numFmtId="0" fontId="19" fillId="2" borderId="0" xfId="50" applyFont="1" applyFill="1" applyBorder="1" applyAlignment="1">
      <alignment horizontal="right" vertical="center" wrapText="1"/>
    </xf>
    <xf numFmtId="0" fontId="67" fillId="2" borderId="0" xfId="50" applyFont="1" applyFill="1" applyBorder="1" applyAlignment="1">
      <alignment horizontal="right" vertical="center" wrapText="1"/>
    </xf>
    <xf numFmtId="0" fontId="68" fillId="0" borderId="0" xfId="52" applyFont="1" applyFill="1" applyBorder="1" applyAlignment="1">
      <alignment horizontal="left" vertical="center" wrapText="1"/>
    </xf>
    <xf numFmtId="0" fontId="68" fillId="0" borderId="0" xfId="53" applyFont="1" applyFill="1" applyBorder="1" applyAlignment="1">
      <alignment horizontal="left" vertical="center" wrapText="1"/>
    </xf>
    <xf numFmtId="0" fontId="75" fillId="0" borderId="0" xfId="0" applyFont="1"/>
    <xf numFmtId="0" fontId="76" fillId="0" borderId="0" xfId="0" applyFont="1" applyAlignment="1">
      <alignment vertical="justify"/>
    </xf>
    <xf numFmtId="0" fontId="77" fillId="2" borderId="0" xfId="0" applyFont="1" applyFill="1" applyAlignment="1"/>
    <xf numFmtId="0" fontId="0" fillId="0" borderId="0" xfId="0" applyFont="1" applyAlignment="1">
      <alignment horizontal="left" wrapText="1"/>
    </xf>
    <xf numFmtId="0" fontId="0" fillId="0" borderId="0" xfId="0" applyAlignment="1"/>
    <xf numFmtId="0" fontId="0" fillId="0" borderId="0" xfId="0" applyAlignment="1">
      <alignment horizontal="center"/>
    </xf>
    <xf numFmtId="3" fontId="0" fillId="0" borderId="0" xfId="0" applyNumberFormat="1" applyAlignment="1">
      <alignment horizontal="right" vertical="center"/>
    </xf>
    <xf numFmtId="165" fontId="0" fillId="0" borderId="0" xfId="0" applyNumberFormat="1" applyAlignment="1">
      <alignment horizontal="right" vertical="center"/>
    </xf>
    <xf numFmtId="176" fontId="21" fillId="7" borderId="0" xfId="0" applyNumberFormat="1" applyFont="1" applyFill="1"/>
    <xf numFmtId="0" fontId="79" fillId="0" borderId="0" xfId="0" applyFont="1"/>
    <xf numFmtId="0" fontId="80" fillId="2" borderId="0" xfId="0" applyFont="1" applyFill="1"/>
    <xf numFmtId="0" fontId="81" fillId="2" borderId="0" xfId="0" applyFont="1" applyFill="1"/>
    <xf numFmtId="0" fontId="82" fillId="2" borderId="0" xfId="0" applyFont="1" applyFill="1"/>
    <xf numFmtId="0" fontId="21" fillId="2" borderId="0" xfId="0" applyFont="1" applyFill="1"/>
    <xf numFmtId="0" fontId="79" fillId="2" borderId="0" xfId="0" applyFont="1" applyFill="1"/>
    <xf numFmtId="2" fontId="0" fillId="0" borderId="0" xfId="3" applyNumberFormat="1" applyFont="1"/>
    <xf numFmtId="0" fontId="47" fillId="0" borderId="0" xfId="0" applyFont="1"/>
    <xf numFmtId="165" fontId="0" fillId="6" borderId="0" xfId="0" applyNumberFormat="1" applyFill="1" applyAlignment="1">
      <alignment horizontal="right" vertical="center"/>
    </xf>
    <xf numFmtId="3" fontId="48" fillId="0" borderId="0" xfId="0" applyNumberFormat="1" applyFont="1" applyAlignment="1">
      <alignment horizontal="right" vertical="center"/>
    </xf>
    <xf numFmtId="165" fontId="54" fillId="6" borderId="0" xfId="0" applyNumberFormat="1" applyFont="1" applyFill="1" applyAlignment="1">
      <alignment horizontal="right" vertical="center"/>
    </xf>
    <xf numFmtId="0" fontId="0" fillId="0" borderId="0" xfId="0" applyAlignment="1">
      <alignment horizontal="center" vertical="justify"/>
    </xf>
    <xf numFmtId="0" fontId="86" fillId="0" borderId="0" xfId="0" applyFont="1" applyAlignment="1">
      <alignment horizontal="center" vertical="justify"/>
    </xf>
    <xf numFmtId="0" fontId="85" fillId="0" borderId="0" xfId="0" applyFont="1" applyAlignment="1">
      <alignment horizontal="center" vertical="justify"/>
    </xf>
    <xf numFmtId="0" fontId="83" fillId="0" borderId="0" xfId="0" applyFont="1" applyAlignment="1">
      <alignment horizontal="center" vertical="justify"/>
    </xf>
    <xf numFmtId="0" fontId="84" fillId="0" borderId="0" xfId="0" applyFont="1" applyAlignment="1">
      <alignment horizontal="center"/>
    </xf>
    <xf numFmtId="0" fontId="0" fillId="0" borderId="0" xfId="0" applyAlignment="1"/>
    <xf numFmtId="0" fontId="57" fillId="0" borderId="0" xfId="0" applyFont="1" applyAlignment="1">
      <alignment horizontal="center" vertical="center"/>
    </xf>
    <xf numFmtId="0" fontId="0" fillId="0" borderId="0" xfId="0" applyAlignment="1">
      <alignment horizontal="center"/>
    </xf>
    <xf numFmtId="0" fontId="58" fillId="0" borderId="0" xfId="0" applyFont="1" applyAlignment="1">
      <alignment horizontal="center"/>
    </xf>
    <xf numFmtId="0" fontId="2" fillId="0" borderId="0" xfId="0" applyFont="1" applyFill="1" applyAlignment="1">
      <alignment horizontal="left"/>
    </xf>
    <xf numFmtId="0" fontId="27" fillId="0" borderId="0" xfId="0" applyFont="1" applyFill="1" applyAlignment="1">
      <alignment horizontal="left"/>
    </xf>
    <xf numFmtId="0" fontId="59" fillId="0" borderId="0" xfId="0" applyFont="1" applyAlignment="1">
      <alignment horizontal="center"/>
    </xf>
    <xf numFmtId="0" fontId="60" fillId="0" borderId="0" xfId="0" applyFont="1" applyAlignment="1">
      <alignment horizontal="center"/>
    </xf>
    <xf numFmtId="0" fontId="24" fillId="5" borderId="0" xfId="0" applyFont="1" applyFill="1" applyAlignment="1">
      <alignment horizontal="center" vertical="center" wrapText="1"/>
    </xf>
    <xf numFmtId="0" fontId="45" fillId="0" borderId="0" xfId="0" applyFont="1" applyAlignment="1">
      <alignment horizontal="left"/>
    </xf>
    <xf numFmtId="0" fontId="0" fillId="0" borderId="0" xfId="0" applyBorder="1" applyAlignment="1">
      <alignment horizontal="center" vertical="center"/>
    </xf>
    <xf numFmtId="1" fontId="11" fillId="0" borderId="0" xfId="46" quotePrefix="1" applyNumberFormat="1" applyFont="1" applyAlignment="1" applyProtection="1">
      <alignment horizontal="center" vertical="center"/>
    </xf>
    <xf numFmtId="2" fontId="7" fillId="0" borderId="0" xfId="45" quotePrefix="1" applyNumberFormat="1" applyFont="1" applyAlignment="1" applyProtection="1">
      <alignment horizontal="center"/>
    </xf>
    <xf numFmtId="2" fontId="5" fillId="0" borderId="0" xfId="45" quotePrefix="1" applyNumberFormat="1" applyFont="1" applyAlignment="1" applyProtection="1">
      <alignment horizontal="center"/>
    </xf>
    <xf numFmtId="0" fontId="24" fillId="2" borderId="0" xfId="0" applyFont="1" applyFill="1" applyBorder="1" applyAlignment="1">
      <alignment horizontal="center"/>
    </xf>
    <xf numFmtId="0" fontId="0" fillId="0" borderId="0" xfId="0" applyFill="1" applyBorder="1" applyAlignment="1">
      <alignment horizontal="center"/>
    </xf>
    <xf numFmtId="0" fontId="45" fillId="0" borderId="0" xfId="0" applyFont="1" applyAlignment="1">
      <alignment horizontal="left" vertical="justify"/>
    </xf>
    <xf numFmtId="0" fontId="0" fillId="0" borderId="0" xfId="0" applyAlignment="1">
      <alignment horizontal="left"/>
    </xf>
    <xf numFmtId="166" fontId="10" fillId="0" borderId="0" xfId="47" quotePrefix="1" applyNumberFormat="1" applyFont="1" applyAlignment="1">
      <alignment horizontal="right" vertical="center" readingOrder="2"/>
    </xf>
    <xf numFmtId="49" fontId="5" fillId="0" borderId="0" xfId="45" applyNumberFormat="1" applyFont="1" applyAlignment="1">
      <alignment horizontal="center" vertical="center"/>
    </xf>
    <xf numFmtId="0" fontId="0" fillId="0" borderId="0" xfId="0" applyAlignment="1">
      <alignment horizontal="center" vertical="center"/>
    </xf>
    <xf numFmtId="0" fontId="24" fillId="0" borderId="0" xfId="0" applyFont="1" applyAlignment="1">
      <alignment horizontal="left" vertical="center"/>
    </xf>
    <xf numFmtId="0" fontId="24" fillId="5" borderId="0" xfId="0" applyFont="1" applyFill="1" applyAlignment="1">
      <alignment horizontal="center" wrapText="1"/>
    </xf>
    <xf numFmtId="0" fontId="24" fillId="5" borderId="0" xfId="0" applyFont="1" applyFill="1" applyAlignment="1">
      <alignment horizontal="center"/>
    </xf>
    <xf numFmtId="0" fontId="0" fillId="0" borderId="0" xfId="0" applyAlignment="1">
      <alignment horizontal="left" vertical="top"/>
    </xf>
    <xf numFmtId="0" fontId="24" fillId="2" borderId="0" xfId="0" applyFont="1" applyFill="1" applyAlignment="1">
      <alignment horizontal="center"/>
    </xf>
    <xf numFmtId="0" fontId="37" fillId="0" borderId="0" xfId="0" applyFont="1" applyAlignment="1">
      <alignment horizontal="left" wrapText="1"/>
    </xf>
    <xf numFmtId="3" fontId="0" fillId="0" borderId="0" xfId="0" applyNumberFormat="1" applyAlignment="1">
      <alignment horizontal="right" vertical="center"/>
    </xf>
    <xf numFmtId="165" fontId="0" fillId="0" borderId="0" xfId="0" applyNumberFormat="1" applyAlignment="1">
      <alignment horizontal="right" vertical="center"/>
    </xf>
    <xf numFmtId="0" fontId="24" fillId="5" borderId="0" xfId="0" applyFont="1" applyFill="1" applyAlignment="1">
      <alignment horizontal="center" vertical="center"/>
    </xf>
    <xf numFmtId="0" fontId="44" fillId="0" borderId="0" xfId="0" applyFont="1" applyAlignment="1">
      <alignment horizontal="center"/>
    </xf>
    <xf numFmtId="0" fontId="0" fillId="0" borderId="0" xfId="0" applyFont="1" applyAlignment="1">
      <alignment horizontal="left" wrapText="1"/>
    </xf>
    <xf numFmtId="0" fontId="39" fillId="0" borderId="0" xfId="0" applyFont="1" applyAlignment="1">
      <alignment horizontal="center" vertical="justify"/>
    </xf>
    <xf numFmtId="0" fontId="24" fillId="2" borderId="0" xfId="0" applyFont="1" applyFill="1" applyAlignment="1">
      <alignment horizontal="left" vertical="justify"/>
    </xf>
    <xf numFmtId="0" fontId="24" fillId="4" borderId="0" xfId="0" applyFont="1" applyFill="1" applyBorder="1" applyAlignment="1">
      <alignment horizontal="left"/>
    </xf>
    <xf numFmtId="0" fontId="61" fillId="4" borderId="9" xfId="0" applyFont="1" applyFill="1" applyBorder="1" applyAlignment="1">
      <alignment horizontal="center" vertical="justify" textRotation="90"/>
    </xf>
    <xf numFmtId="0" fontId="24" fillId="2" borderId="0" xfId="0" applyFont="1" applyFill="1" applyAlignment="1">
      <alignment horizontal="center" vertical="justify"/>
    </xf>
    <xf numFmtId="0" fontId="0" fillId="0" borderId="0" xfId="0" applyAlignment="1">
      <alignment horizontal="center" vertical="center" textRotation="90"/>
    </xf>
    <xf numFmtId="0" fontId="24" fillId="0" borderId="0" xfId="0" applyFont="1" applyFill="1" applyAlignment="1">
      <alignment horizontal="center"/>
    </xf>
    <xf numFmtId="0" fontId="47" fillId="0" borderId="0" xfId="0" applyFont="1" applyAlignment="1">
      <alignment horizontal="left" vertical="justify"/>
    </xf>
    <xf numFmtId="0" fontId="46" fillId="0" borderId="0" xfId="0" applyFont="1" applyAlignment="1">
      <alignment horizontal="left" vertical="justify"/>
    </xf>
    <xf numFmtId="1" fontId="15" fillId="0" borderId="0" xfId="0" quotePrefix="1" applyNumberFormat="1" applyFont="1" applyAlignment="1">
      <alignment horizontal="left" vertical="justify"/>
    </xf>
    <xf numFmtId="1" fontId="16" fillId="0" borderId="0" xfId="0" quotePrefix="1" applyNumberFormat="1" applyFont="1" applyAlignment="1">
      <alignment horizontal="left" vertical="justify"/>
    </xf>
    <xf numFmtId="10" fontId="0" fillId="0" borderId="0" xfId="3" applyNumberFormat="1" applyFont="1" applyAlignment="1">
      <alignment horizontal="right" vertical="center"/>
    </xf>
    <xf numFmtId="0" fontId="0" fillId="0" borderId="0" xfId="0" applyAlignment="1">
      <alignment horizontal="center" wrapText="1"/>
    </xf>
    <xf numFmtId="0" fontId="24" fillId="2" borderId="0" xfId="0" applyFont="1" applyFill="1" applyAlignment="1">
      <alignment horizontal="center" vertical="center"/>
    </xf>
    <xf numFmtId="0" fontId="56" fillId="7" borderId="0" xfId="0" applyFont="1" applyFill="1" applyAlignment="1">
      <alignment horizontal="center" vertical="center"/>
    </xf>
    <xf numFmtId="0" fontId="25" fillId="7" borderId="0" xfId="0" applyFont="1" applyFill="1" applyAlignment="1">
      <alignment horizontal="center" vertical="center"/>
    </xf>
    <xf numFmtId="0" fontId="24" fillId="5" borderId="0" xfId="0" applyFont="1" applyFill="1" applyAlignment="1">
      <alignment horizontal="left" vertical="justify"/>
    </xf>
    <xf numFmtId="0" fontId="24" fillId="5" borderId="0" xfId="0" applyFont="1" applyFill="1" applyAlignment="1">
      <alignment horizontal="left" vertical="justify" wrapText="1"/>
    </xf>
    <xf numFmtId="0" fontId="24" fillId="5" borderId="0" xfId="0" applyFont="1" applyFill="1" applyAlignment="1">
      <alignment horizontal="left" vertical="center" wrapText="1"/>
    </xf>
    <xf numFmtId="0" fontId="24" fillId="5" borderId="0" xfId="0" applyFont="1" applyFill="1" applyAlignment="1">
      <alignment horizontal="left" vertical="top" wrapText="1"/>
    </xf>
    <xf numFmtId="0" fontId="62" fillId="0" borderId="0" xfId="0" applyFont="1" applyAlignment="1">
      <alignment horizontal="center" vertical="justify"/>
    </xf>
    <xf numFmtId="0" fontId="24" fillId="0" borderId="0" xfId="0" applyFont="1" applyAlignment="1">
      <alignment horizontal="center" vertical="justify"/>
    </xf>
    <xf numFmtId="0" fontId="45" fillId="0" borderId="0" xfId="0" applyFont="1" applyBorder="1" applyAlignment="1">
      <alignment horizontal="left"/>
    </xf>
    <xf numFmtId="0" fontId="39" fillId="0" borderId="0" xfId="0" applyFont="1" applyBorder="1" applyAlignment="1">
      <alignment horizontal="center" vertical="justify"/>
    </xf>
    <xf numFmtId="0" fontId="45" fillId="0" borderId="0" xfId="0" applyFont="1" applyAlignment="1">
      <alignment horizontal="center"/>
    </xf>
    <xf numFmtId="0" fontId="38" fillId="0" borderId="2" xfId="0" applyFont="1" applyBorder="1" applyAlignment="1">
      <alignment vertical="top" wrapText="1"/>
    </xf>
    <xf numFmtId="0" fontId="38" fillId="10" borderId="0" xfId="0" applyFont="1" applyFill="1" applyAlignment="1">
      <alignment wrapText="1"/>
    </xf>
    <xf numFmtId="0" fontId="38" fillId="0" borderId="6" xfId="17" applyFont="1" applyFill="1" applyBorder="1" applyAlignment="1">
      <alignment horizontal="left" vertical="top" wrapText="1"/>
    </xf>
    <xf numFmtId="0" fontId="38" fillId="0" borderId="11" xfId="17" applyFont="1" applyFill="1" applyBorder="1" applyAlignment="1">
      <alignment horizontal="left" vertical="top" wrapText="1"/>
    </xf>
    <xf numFmtId="0" fontId="38" fillId="0" borderId="11" xfId="20" applyFont="1" applyFill="1" applyBorder="1" applyAlignment="1">
      <alignment horizontal="left" vertical="top" wrapText="1"/>
    </xf>
    <xf numFmtId="0" fontId="38" fillId="0" borderId="2" xfId="14" applyFont="1" applyFill="1" applyBorder="1" applyAlignment="1">
      <alignment horizontal="left" wrapText="1"/>
    </xf>
    <xf numFmtId="0" fontId="38" fillId="0" borderId="2" xfId="15" applyFont="1" applyFill="1" applyBorder="1" applyAlignment="1">
      <alignment horizontal="left" wrapText="1"/>
    </xf>
    <xf numFmtId="0" fontId="38" fillId="0" borderId="11" xfId="16" applyFont="1" applyFill="1" applyBorder="1" applyAlignment="1">
      <alignment horizontal="left" vertical="top" wrapText="1"/>
    </xf>
    <xf numFmtId="0" fontId="38" fillId="0" borderId="2" xfId="4" applyFont="1" applyFill="1" applyBorder="1" applyAlignment="1">
      <alignment horizontal="left" wrapText="1"/>
    </xf>
    <xf numFmtId="0" fontId="38" fillId="0" borderId="2" xfId="7" applyFont="1" applyFill="1" applyBorder="1" applyAlignment="1">
      <alignment horizontal="center" wrapText="1"/>
    </xf>
    <xf numFmtId="0" fontId="38" fillId="0" borderId="2" xfId="8" applyFont="1" applyFill="1" applyBorder="1" applyAlignment="1">
      <alignment horizontal="center" wrapText="1"/>
    </xf>
    <xf numFmtId="0" fontId="38" fillId="0" borderId="2" xfId="9" applyFont="1" applyFill="1" applyBorder="1" applyAlignment="1">
      <alignment horizontal="center" wrapText="1"/>
    </xf>
    <xf numFmtId="0" fontId="39" fillId="0" borderId="0" xfId="0" applyFont="1" applyAlignment="1">
      <alignment horizontal="center" vertical="justify" wrapText="1"/>
    </xf>
    <xf numFmtId="0" fontId="38" fillId="0" borderId="2" xfId="24" applyFont="1" applyFill="1" applyBorder="1" applyAlignment="1">
      <alignment horizontal="left" vertical="top" wrapText="1"/>
    </xf>
    <xf numFmtId="0" fontId="38" fillId="0" borderId="2" xfId="25" applyFont="1" applyFill="1" applyBorder="1" applyAlignment="1">
      <alignment horizontal="left" vertical="top" wrapText="1"/>
    </xf>
    <xf numFmtId="0" fontId="38" fillId="0" borderId="2" xfId="26" applyFont="1" applyFill="1" applyBorder="1" applyAlignment="1">
      <alignment horizontal="left" vertical="top" wrapText="1"/>
    </xf>
    <xf numFmtId="0" fontId="38" fillId="0" borderId="0" xfId="17" applyFont="1" applyFill="1" applyBorder="1" applyAlignment="1">
      <alignment horizontal="center" vertical="center" wrapText="1"/>
    </xf>
    <xf numFmtId="0" fontId="38" fillId="0" borderId="13" xfId="20" applyFont="1" applyFill="1" applyBorder="1" applyAlignment="1">
      <alignment horizontal="center" vertical="center" wrapText="1"/>
    </xf>
    <xf numFmtId="0" fontId="38" fillId="0" borderId="4" xfId="16" applyFont="1" applyFill="1" applyBorder="1" applyAlignment="1">
      <alignment horizontal="center" vertical="center" wrapText="1"/>
    </xf>
    <xf numFmtId="0" fontId="24" fillId="0" borderId="0" xfId="0" applyFont="1" applyBorder="1" applyAlignment="1">
      <alignment horizontal="center" vertical="justify"/>
    </xf>
    <xf numFmtId="0" fontId="0" fillId="0" borderId="0" xfId="0" applyAlignment="1">
      <alignment horizontal="center" vertical="justify"/>
    </xf>
    <xf numFmtId="0" fontId="0" fillId="0" borderId="0" xfId="0" applyFont="1" applyAlignment="1">
      <alignment horizontal="center" vertical="justify"/>
    </xf>
    <xf numFmtId="0" fontId="64" fillId="0" borderId="0" xfId="48" applyFont="1" applyFill="1" applyBorder="1" applyAlignment="1">
      <alignment horizontal="center" vertical="justify"/>
    </xf>
    <xf numFmtId="0" fontId="67" fillId="2" borderId="0" xfId="50" applyFont="1" applyFill="1" applyBorder="1" applyAlignment="1">
      <alignment horizontal="center" wrapText="1"/>
    </xf>
    <xf numFmtId="173" fontId="68" fillId="0" borderId="0" xfId="51" applyNumberFormat="1" applyFont="1" applyFill="1" applyBorder="1" applyAlignment="1">
      <alignment horizontal="right" vertical="center"/>
    </xf>
    <xf numFmtId="0" fontId="46" fillId="0" borderId="0" xfId="0" applyFont="1" applyBorder="1" applyAlignment="1">
      <alignment horizontal="left" vertical="justify"/>
    </xf>
    <xf numFmtId="0" fontId="71" fillId="0" borderId="0" xfId="48" applyFont="1" applyFill="1" applyBorder="1" applyAlignment="1">
      <alignment horizontal="center" vertical="justify"/>
    </xf>
    <xf numFmtId="0" fontId="72" fillId="0" borderId="0" xfId="48" applyFont="1" applyFill="1" applyBorder="1" applyAlignment="1">
      <alignment horizontal="center" vertical="justify"/>
    </xf>
    <xf numFmtId="0" fontId="66" fillId="2" borderId="0" xfId="48" applyFont="1" applyFill="1" applyBorder="1" applyAlignment="1">
      <alignment horizontal="center" vertical="justify"/>
    </xf>
    <xf numFmtId="0" fontId="70" fillId="0" borderId="0" xfId="53" applyFont="1" applyFill="1" applyBorder="1" applyAlignment="1">
      <alignment horizontal="left" vertical="center" wrapText="1"/>
    </xf>
    <xf numFmtId="0" fontId="65" fillId="0" borderId="0" xfId="53" applyFont="1" applyFill="1" applyBorder="1" applyAlignment="1">
      <alignment horizontal="left" vertical="center" wrapText="1"/>
    </xf>
    <xf numFmtId="0" fontId="39" fillId="4" borderId="0" xfId="0" applyFont="1" applyFill="1" applyBorder="1" applyAlignment="1">
      <alignment horizontal="center"/>
    </xf>
    <xf numFmtId="0" fontId="40" fillId="0" borderId="0" xfId="0" applyFont="1" applyAlignment="1">
      <alignment horizontal="left" vertical="center" wrapText="1"/>
    </xf>
    <xf numFmtId="0" fontId="76" fillId="0" borderId="0" xfId="0" applyFont="1" applyAlignment="1">
      <alignment horizontal="center" vertical="center"/>
    </xf>
  </cellXfs>
  <cellStyles count="71">
    <cellStyle name="Normal" xfId="0" builtinId="0"/>
    <cellStyle name="Normal 2" xfId="1"/>
    <cellStyle name="Normal 3" xfId="70"/>
    <cellStyle name="Normal_comparaison 2009-2019pour 18-64" xfId="69"/>
    <cellStyle name="Normal_Feuil1 2" xfId="2"/>
    <cellStyle name="Normal_Feuil2" xfId="66"/>
    <cellStyle name="Normal_Plaintes-causesnonplaintes" xfId="68"/>
    <cellStyle name="Normal_Violence-enfance" xfId="67"/>
    <cellStyle name="Pourcentage" xfId="3" builtinId="5"/>
    <cellStyle name="style1473321630328" xfId="4"/>
    <cellStyle name="style1473321630391" xfId="5"/>
    <cellStyle name="style1473321630453" xfId="6"/>
    <cellStyle name="style1473321630484" xfId="7"/>
    <cellStyle name="style1473321630500" xfId="8"/>
    <cellStyle name="style1473321630531" xfId="9"/>
    <cellStyle name="style1473321630703" xfId="10"/>
    <cellStyle name="style1473321630718" xfId="11"/>
    <cellStyle name="style1473321630750" xfId="12"/>
    <cellStyle name="style1473321630765" xfId="13"/>
    <cellStyle name="style1473321631124" xfId="14"/>
    <cellStyle name="style1473321631140" xfId="15"/>
    <cellStyle name="style1473321631233" xfId="16"/>
    <cellStyle name="style1473321631249" xfId="17"/>
    <cellStyle name="style1473321631264" xfId="18"/>
    <cellStyle name="style1473321631280" xfId="19"/>
    <cellStyle name="style1473321631311" xfId="20"/>
    <cellStyle name="style1473321631342" xfId="21"/>
    <cellStyle name="style1473321631358" xfId="22"/>
    <cellStyle name="style1473321631467" xfId="23"/>
    <cellStyle name="style1473321631545" xfId="24"/>
    <cellStyle name="style1473321631576" xfId="25"/>
    <cellStyle name="style1473321631592" xfId="26"/>
    <cellStyle name="style1473321631623" xfId="27"/>
    <cellStyle name="style1505666939339" xfId="28"/>
    <cellStyle name="style1505666939401" xfId="29"/>
    <cellStyle name="style1505666939433" xfId="30"/>
    <cellStyle name="style1505666939713" xfId="31"/>
    <cellStyle name="style1505666939854" xfId="32"/>
    <cellStyle name="style1505666939979" xfId="33"/>
    <cellStyle name="style1505666940837" xfId="34"/>
    <cellStyle name="style1505687512926" xfId="35"/>
    <cellStyle name="style1505687512958" xfId="36"/>
    <cellStyle name="style1537250317153" xfId="37"/>
    <cellStyle name="style1537250317216" xfId="38"/>
    <cellStyle name="style1537256827384" xfId="39"/>
    <cellStyle name="style1537256827431" xfId="40"/>
    <cellStyle name="style1537477289466" xfId="41"/>
    <cellStyle name="style1537477290277" xfId="42"/>
    <cellStyle name="style1537477290402" xfId="43"/>
    <cellStyle name="style1537477290885" xfId="44"/>
    <cellStyle name="style1581506531334" xfId="48"/>
    <cellStyle name="style1581506531633" xfId="49"/>
    <cellStyle name="style1581506531765" xfId="50"/>
    <cellStyle name="style1581506531961" xfId="60"/>
    <cellStyle name="style1581506531992" xfId="61"/>
    <cellStyle name="style1581506532039" xfId="62"/>
    <cellStyle name="style1581506532086" xfId="52"/>
    <cellStyle name="style1581506532133" xfId="53"/>
    <cellStyle name="style1581506532523" xfId="54"/>
    <cellStyle name="style1581506532555" xfId="51"/>
    <cellStyle name="style1581690909912" xfId="55"/>
    <cellStyle name="style1581690910303" xfId="56"/>
    <cellStyle name="style1581690910459" xfId="57"/>
    <cellStyle name="style1581690910600" xfId="63"/>
    <cellStyle name="style1581690910647" xfId="64"/>
    <cellStyle name="style1581690910709" xfId="65"/>
    <cellStyle name="style1581690910756" xfId="58"/>
    <cellStyle name="style1581690910803" xfId="59"/>
    <cellStyle name="عادي_pop-2002 2" xfId="45"/>
    <cellStyle name="عادي_pop-2002 2 4 2" xfId="46"/>
    <cellStyle name="عادي_pop-2002 2 5 2" xfId="4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s>
</file>

<file path=xl/charts/_rels/chart27.xml.rels><?xml version="1.0" encoding="UTF-8" standalone="yes"?>
<Relationships xmlns="http://schemas.openxmlformats.org/package/2006/relationships"><Relationship Id="rId1" Type="http://schemas.openxmlformats.org/officeDocument/2006/relationships/chartUserShapes" Target="../drawings/drawing55.xml"/></Relationships>
</file>

<file path=xl/charts/chart1.xml><?xml version="1.0" encoding="utf-8"?>
<c:chartSpace xmlns:c="http://schemas.openxmlformats.org/drawingml/2006/chart" xmlns:a="http://schemas.openxmlformats.org/drawingml/2006/main" xmlns:r="http://schemas.openxmlformats.org/officeDocument/2006/relationships">
  <c:lang val="fr-FR"/>
  <c:style val="8"/>
  <c:chart>
    <c:plotArea>
      <c:layout/>
      <c:barChart>
        <c:barDir val="col"/>
        <c:grouping val="clustered"/>
        <c:ser>
          <c:idx val="0"/>
          <c:order val="0"/>
          <c:tx>
            <c:strRef>
              <c:f>'PAGE10 '!$B$6</c:f>
              <c:strCache>
                <c:ptCount val="1"/>
                <c:pt idx="0">
                  <c:v>Femmes</c:v>
                </c:pt>
              </c:strCache>
            </c:strRef>
          </c:tx>
          <c:cat>
            <c:numRef>
              <c:f>'PAGE10 '!$C$5:$D$5</c:f>
              <c:numCache>
                <c:formatCode>0</c:formatCode>
                <c:ptCount val="2"/>
                <c:pt idx="0">
                  <c:v>2018</c:v>
                </c:pt>
                <c:pt idx="1">
                  <c:v>2019</c:v>
                </c:pt>
              </c:numCache>
            </c:numRef>
          </c:cat>
          <c:val>
            <c:numRef>
              <c:f>'PAGE10 '!$C$6:$D$6</c:f>
              <c:numCache>
                <c:formatCode>0.0</c:formatCode>
                <c:ptCount val="2"/>
                <c:pt idx="0">
                  <c:v>78</c:v>
                </c:pt>
                <c:pt idx="1">
                  <c:v>78.2</c:v>
                </c:pt>
              </c:numCache>
            </c:numRef>
          </c:val>
        </c:ser>
        <c:ser>
          <c:idx val="1"/>
          <c:order val="1"/>
          <c:tx>
            <c:strRef>
              <c:f>'PAGE10 '!$B$7</c:f>
              <c:strCache>
                <c:ptCount val="1"/>
                <c:pt idx="0">
                  <c:v>Hommes</c:v>
                </c:pt>
              </c:strCache>
            </c:strRef>
          </c:tx>
          <c:cat>
            <c:numRef>
              <c:f>'PAGE10 '!$C$5:$D$5</c:f>
              <c:numCache>
                <c:formatCode>0</c:formatCode>
                <c:ptCount val="2"/>
                <c:pt idx="0">
                  <c:v>2018</c:v>
                </c:pt>
                <c:pt idx="1">
                  <c:v>2019</c:v>
                </c:pt>
              </c:numCache>
            </c:numRef>
          </c:cat>
          <c:val>
            <c:numRef>
              <c:f>'PAGE10 '!$C$7:$D$7</c:f>
              <c:numCache>
                <c:formatCode>0.0</c:formatCode>
                <c:ptCount val="2"/>
                <c:pt idx="0">
                  <c:v>74.599999999999994</c:v>
                </c:pt>
                <c:pt idx="1">
                  <c:v>74.8</c:v>
                </c:pt>
              </c:numCache>
            </c:numRef>
          </c:val>
        </c:ser>
        <c:axId val="54208768"/>
        <c:axId val="54210560"/>
      </c:barChart>
      <c:catAx>
        <c:axId val="54208768"/>
        <c:scaling>
          <c:orientation val="minMax"/>
        </c:scaling>
        <c:axPos val="b"/>
        <c:numFmt formatCode="0" sourceLinked="1"/>
        <c:tickLblPos val="nextTo"/>
        <c:crossAx val="54210560"/>
        <c:crosses val="autoZero"/>
        <c:auto val="1"/>
        <c:lblAlgn val="ctr"/>
        <c:lblOffset val="100"/>
      </c:catAx>
      <c:valAx>
        <c:axId val="54210560"/>
        <c:scaling>
          <c:orientation val="minMax"/>
          <c:min val="58"/>
        </c:scaling>
        <c:axPos val="l"/>
        <c:majorGridlines/>
        <c:numFmt formatCode="0.0" sourceLinked="1"/>
        <c:tickLblPos val="nextTo"/>
        <c:crossAx val="54208768"/>
        <c:crosses val="autoZero"/>
        <c:crossBetween val="between"/>
      </c:valAx>
    </c:plotArea>
    <c:legend>
      <c:legendPos val="r"/>
    </c:legend>
    <c:plotVisOnly val="1"/>
  </c:chart>
  <c:spPr>
    <a:ln w="25400">
      <a:solidFill>
        <a:schemeClr val="accent6">
          <a:lumMod val="75000"/>
        </a:schemeClr>
      </a:solidFill>
    </a:ln>
  </c:spPr>
  <c:printSettings>
    <c:headerFooter/>
    <c:pageMargins b="0.75000000000000322" l="0.70000000000000062" r="0.70000000000000062" t="0.750000000000003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style val="8"/>
  <c:chart>
    <c:plotArea>
      <c:layout/>
      <c:lineChart>
        <c:grouping val="stacked"/>
        <c:ser>
          <c:idx val="0"/>
          <c:order val="0"/>
          <c:tx>
            <c:strRef>
              <c:f>page11!$B$16</c:f>
              <c:strCache>
                <c:ptCount val="1"/>
                <c:pt idx="0">
                  <c:v>2009</c:v>
                </c:pt>
              </c:strCache>
            </c:strRef>
          </c:tx>
          <c:cat>
            <c:strRef>
              <c:f>page11!$A$17:$A$23</c:f>
              <c:strCache>
                <c:ptCount val="7"/>
                <c:pt idx="0">
                  <c:v>15-19</c:v>
                </c:pt>
                <c:pt idx="1">
                  <c:v>20-24 </c:v>
                </c:pt>
                <c:pt idx="2">
                  <c:v>25-29</c:v>
                </c:pt>
                <c:pt idx="3">
                  <c:v>30-34</c:v>
                </c:pt>
                <c:pt idx="4">
                  <c:v>35-39</c:v>
                </c:pt>
                <c:pt idx="5">
                  <c:v>40-44 </c:v>
                </c:pt>
                <c:pt idx="6">
                  <c:v>45-49</c:v>
                </c:pt>
              </c:strCache>
            </c:strRef>
          </c:cat>
          <c:val>
            <c:numRef>
              <c:f>page11!$B$17:$B$23</c:f>
              <c:numCache>
                <c:formatCode>#,##0.0</c:formatCode>
                <c:ptCount val="7"/>
                <c:pt idx="0">
                  <c:v>17</c:v>
                </c:pt>
                <c:pt idx="1">
                  <c:v>90</c:v>
                </c:pt>
                <c:pt idx="2">
                  <c:v>115</c:v>
                </c:pt>
                <c:pt idx="3">
                  <c:v>112</c:v>
                </c:pt>
                <c:pt idx="4">
                  <c:v>74</c:v>
                </c:pt>
                <c:pt idx="5">
                  <c:v>31</c:v>
                </c:pt>
                <c:pt idx="6">
                  <c:v>9</c:v>
                </c:pt>
              </c:numCache>
            </c:numRef>
          </c:val>
        </c:ser>
        <c:ser>
          <c:idx val="1"/>
          <c:order val="1"/>
          <c:tx>
            <c:strRef>
              <c:f>page11!$C$16</c:f>
              <c:strCache>
                <c:ptCount val="1"/>
                <c:pt idx="0">
                  <c:v>2019</c:v>
                </c:pt>
              </c:strCache>
            </c:strRef>
          </c:tx>
          <c:cat>
            <c:strRef>
              <c:f>page11!$A$17:$A$23</c:f>
              <c:strCache>
                <c:ptCount val="7"/>
                <c:pt idx="0">
                  <c:v>15-19</c:v>
                </c:pt>
                <c:pt idx="1">
                  <c:v>20-24 </c:v>
                </c:pt>
                <c:pt idx="2">
                  <c:v>25-29</c:v>
                </c:pt>
                <c:pt idx="3">
                  <c:v>30-34</c:v>
                </c:pt>
                <c:pt idx="4">
                  <c:v>35-39</c:v>
                </c:pt>
                <c:pt idx="5">
                  <c:v>40-44 </c:v>
                </c:pt>
                <c:pt idx="6">
                  <c:v>45-49</c:v>
                </c:pt>
              </c:strCache>
            </c:strRef>
          </c:cat>
          <c:val>
            <c:numRef>
              <c:f>page11!$C$17:$C$23</c:f>
              <c:numCache>
                <c:formatCode>0.0</c:formatCode>
                <c:ptCount val="7"/>
                <c:pt idx="0">
                  <c:v>19.3</c:v>
                </c:pt>
                <c:pt idx="1">
                  <c:v>86.5</c:v>
                </c:pt>
                <c:pt idx="2">
                  <c:v>108.5</c:v>
                </c:pt>
                <c:pt idx="3">
                  <c:v>95.6</c:v>
                </c:pt>
                <c:pt idx="4">
                  <c:v>70.2</c:v>
                </c:pt>
                <c:pt idx="5">
                  <c:v>33.4</c:v>
                </c:pt>
                <c:pt idx="6">
                  <c:v>9.5</c:v>
                </c:pt>
              </c:numCache>
            </c:numRef>
          </c:val>
        </c:ser>
        <c:marker val="1"/>
        <c:axId val="65203584"/>
        <c:axId val="66917504"/>
      </c:lineChart>
      <c:catAx>
        <c:axId val="65203584"/>
        <c:scaling>
          <c:orientation val="minMax"/>
        </c:scaling>
        <c:axPos val="b"/>
        <c:tickLblPos val="nextTo"/>
        <c:crossAx val="66917504"/>
        <c:crosses val="autoZero"/>
        <c:auto val="1"/>
        <c:lblAlgn val="ctr"/>
        <c:lblOffset val="100"/>
      </c:catAx>
      <c:valAx>
        <c:axId val="66917504"/>
        <c:scaling>
          <c:orientation val="minMax"/>
        </c:scaling>
        <c:axPos val="l"/>
        <c:numFmt formatCode="#,##0.0" sourceLinked="1"/>
        <c:tickLblPos val="nextTo"/>
        <c:crossAx val="65203584"/>
        <c:crosses val="autoZero"/>
        <c:crossBetween val="between"/>
      </c:valAx>
    </c:plotArea>
    <c:legend>
      <c:legendPos val="r"/>
    </c:legend>
    <c:plotVisOnly val="1"/>
  </c:chart>
  <c:spPr>
    <a:ln w="25400">
      <a:solidFill>
        <a:srgbClr val="F79646">
          <a:lumMod val="75000"/>
          <a:alpha val="99000"/>
        </a:srgbClr>
      </a:solidFill>
    </a:ln>
  </c:spPr>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style val="16"/>
  <c:chart>
    <c:plotArea>
      <c:layout/>
      <c:barChart>
        <c:barDir val="col"/>
        <c:grouping val="clustered"/>
        <c:ser>
          <c:idx val="0"/>
          <c:order val="0"/>
          <c:tx>
            <c:strRef>
              <c:f>'page12 '!$A$13</c:f>
              <c:strCache>
                <c:ptCount val="1"/>
                <c:pt idx="0">
                  <c:v>Urbain</c:v>
                </c:pt>
              </c:strCache>
            </c:strRef>
          </c:tx>
          <c:cat>
            <c:numRef>
              <c:f>'page12 '!$B$12:$C$12</c:f>
              <c:numCache>
                <c:formatCode>General</c:formatCode>
                <c:ptCount val="2"/>
                <c:pt idx="0">
                  <c:v>2014</c:v>
                </c:pt>
                <c:pt idx="1">
                  <c:v>2019</c:v>
                </c:pt>
              </c:numCache>
            </c:numRef>
          </c:cat>
          <c:val>
            <c:numRef>
              <c:f>'page12 '!$B$13:$C$13</c:f>
              <c:numCache>
                <c:formatCode>0.00</c:formatCode>
                <c:ptCount val="2"/>
                <c:pt idx="0" formatCode="0.0">
                  <c:v>2</c:v>
                </c:pt>
                <c:pt idx="1">
                  <c:v>1.93</c:v>
                </c:pt>
              </c:numCache>
            </c:numRef>
          </c:val>
        </c:ser>
        <c:ser>
          <c:idx val="1"/>
          <c:order val="1"/>
          <c:tx>
            <c:strRef>
              <c:f>'page12 '!$A$14</c:f>
              <c:strCache>
                <c:ptCount val="1"/>
                <c:pt idx="0">
                  <c:v>Rural</c:v>
                </c:pt>
              </c:strCache>
            </c:strRef>
          </c:tx>
          <c:cat>
            <c:numRef>
              <c:f>'page12 '!$B$12:$C$12</c:f>
              <c:numCache>
                <c:formatCode>General</c:formatCode>
                <c:ptCount val="2"/>
                <c:pt idx="0">
                  <c:v>2014</c:v>
                </c:pt>
                <c:pt idx="1">
                  <c:v>2019</c:v>
                </c:pt>
              </c:numCache>
            </c:numRef>
          </c:cat>
          <c:val>
            <c:numRef>
              <c:f>'page12 '!$B$14:$C$14</c:f>
              <c:numCache>
                <c:formatCode>0.00</c:formatCode>
                <c:ptCount val="2"/>
                <c:pt idx="0" formatCode="0.0">
                  <c:v>2.5099999999999998</c:v>
                </c:pt>
                <c:pt idx="1">
                  <c:v>2.42</c:v>
                </c:pt>
              </c:numCache>
            </c:numRef>
          </c:val>
        </c:ser>
        <c:axId val="66958848"/>
        <c:axId val="66960384"/>
      </c:barChart>
      <c:catAx>
        <c:axId val="66958848"/>
        <c:scaling>
          <c:orientation val="minMax"/>
        </c:scaling>
        <c:axPos val="b"/>
        <c:numFmt formatCode="General" sourceLinked="1"/>
        <c:tickLblPos val="nextTo"/>
        <c:crossAx val="66960384"/>
        <c:crosses val="autoZero"/>
        <c:auto val="1"/>
        <c:lblAlgn val="ctr"/>
        <c:lblOffset val="100"/>
      </c:catAx>
      <c:valAx>
        <c:axId val="66960384"/>
        <c:scaling>
          <c:orientation val="minMax"/>
        </c:scaling>
        <c:axPos val="l"/>
        <c:majorGridlines/>
        <c:numFmt formatCode="0.0" sourceLinked="1"/>
        <c:tickLblPos val="nextTo"/>
        <c:crossAx val="66958848"/>
        <c:crosses val="autoZero"/>
        <c:crossBetween val="between"/>
      </c:valAx>
    </c:plotArea>
    <c:legend>
      <c:legendPos val="r"/>
    </c:legend>
    <c:plotVisOnly val="1"/>
  </c:chart>
  <c:spPr>
    <a:ln w="25400">
      <a:solidFill>
        <a:srgbClr val="F79646">
          <a:lumMod val="75000"/>
        </a:srgbClr>
      </a:solidFill>
    </a:ln>
  </c:spPr>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1"/>
  <c:lang val="fr-FR"/>
  <c:chart>
    <c:plotArea>
      <c:layout/>
      <c:barChart>
        <c:barDir val="col"/>
        <c:grouping val="clustered"/>
        <c:gapWidth val="163"/>
        <c:axId val="67037824"/>
        <c:axId val="69951872"/>
      </c:barChart>
      <c:catAx>
        <c:axId val="67037824"/>
        <c:scaling>
          <c:orientation val="minMax"/>
        </c:scaling>
        <c:axPos val="b"/>
        <c:numFmt formatCode="General"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69951872"/>
        <c:crosses val="autoZero"/>
        <c:auto val="1"/>
        <c:lblAlgn val="ctr"/>
        <c:lblOffset val="100"/>
      </c:catAx>
      <c:valAx>
        <c:axId val="69951872"/>
        <c:scaling>
          <c:orientation val="minMax"/>
        </c:scaling>
        <c:axPos val="l"/>
        <c:majorGridlines/>
        <c:numFmt formatCode="0" sourceLinked="0"/>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67037824"/>
        <c:crosses val="autoZero"/>
        <c:crossBetween val="between"/>
      </c:valAx>
    </c:plotArea>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style val="24"/>
  <c:chart>
    <c:plotArea>
      <c:layout/>
      <c:barChart>
        <c:barDir val="col"/>
        <c:grouping val="clustered"/>
        <c:ser>
          <c:idx val="0"/>
          <c:order val="0"/>
          <c:tx>
            <c:strRef>
              <c:f>'page13 '!$A$4:$D$4</c:f>
              <c:strCache>
                <c:ptCount val="1"/>
                <c:pt idx="0">
                  <c:v>Hommes</c:v>
                </c:pt>
              </c:strCache>
            </c:strRef>
          </c:tx>
          <c:cat>
            <c:numRef>
              <c:f>'page13 '!$E$3:$F$3</c:f>
              <c:numCache>
                <c:formatCode>General</c:formatCode>
                <c:ptCount val="2"/>
                <c:pt idx="0">
                  <c:v>1987</c:v>
                </c:pt>
                <c:pt idx="1">
                  <c:v>2010</c:v>
                </c:pt>
              </c:numCache>
            </c:numRef>
          </c:cat>
          <c:val>
            <c:numRef>
              <c:f>'page13 '!$E$4:$F$4</c:f>
              <c:numCache>
                <c:formatCode>0.0</c:formatCode>
                <c:ptCount val="2"/>
                <c:pt idx="0">
                  <c:v>8.1</c:v>
                </c:pt>
                <c:pt idx="1">
                  <c:v>6.6</c:v>
                </c:pt>
              </c:numCache>
            </c:numRef>
          </c:val>
        </c:ser>
        <c:ser>
          <c:idx val="1"/>
          <c:order val="1"/>
          <c:tx>
            <c:strRef>
              <c:f>'page13 '!$A$5:$D$5</c:f>
              <c:strCache>
                <c:ptCount val="1"/>
                <c:pt idx="0">
                  <c:v>Femmes</c:v>
                </c:pt>
              </c:strCache>
            </c:strRef>
          </c:tx>
          <c:cat>
            <c:numRef>
              <c:f>'page13 '!$E$3:$F$3</c:f>
              <c:numCache>
                <c:formatCode>General</c:formatCode>
                <c:ptCount val="2"/>
                <c:pt idx="0">
                  <c:v>1987</c:v>
                </c:pt>
                <c:pt idx="1">
                  <c:v>2010</c:v>
                </c:pt>
              </c:numCache>
            </c:numRef>
          </c:cat>
          <c:val>
            <c:numRef>
              <c:f>'page13 '!$E$5:$F$5</c:f>
              <c:numCache>
                <c:formatCode>0.0</c:formatCode>
                <c:ptCount val="2"/>
                <c:pt idx="0">
                  <c:v>6.7</c:v>
                </c:pt>
                <c:pt idx="1">
                  <c:v>5</c:v>
                </c:pt>
              </c:numCache>
            </c:numRef>
          </c:val>
        </c:ser>
        <c:axId val="72952832"/>
        <c:axId val="72954624"/>
      </c:barChart>
      <c:catAx>
        <c:axId val="72952832"/>
        <c:scaling>
          <c:orientation val="minMax"/>
        </c:scaling>
        <c:axPos val="b"/>
        <c:numFmt formatCode="General" sourceLinked="1"/>
        <c:tickLblPos val="nextTo"/>
        <c:crossAx val="72954624"/>
        <c:crosses val="autoZero"/>
        <c:auto val="1"/>
        <c:lblAlgn val="ctr"/>
        <c:lblOffset val="100"/>
      </c:catAx>
      <c:valAx>
        <c:axId val="72954624"/>
        <c:scaling>
          <c:orientation val="minMax"/>
        </c:scaling>
        <c:axPos val="l"/>
        <c:majorGridlines/>
        <c:numFmt formatCode="0.0" sourceLinked="1"/>
        <c:tickLblPos val="nextTo"/>
        <c:crossAx val="72952832"/>
        <c:crosses val="autoZero"/>
        <c:crossBetween val="between"/>
      </c:valAx>
    </c:plotArea>
    <c:legend>
      <c:legendPos val="r"/>
    </c:legend>
    <c:plotVisOnly val="1"/>
  </c:chart>
  <c:printSettings>
    <c:headerFooter/>
    <c:pageMargins b="0.75000000000000322" l="0.70000000000000062" r="0.70000000000000062" t="0.7500000000000032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style val="24"/>
  <c:chart>
    <c:plotArea>
      <c:layout>
        <c:manualLayout>
          <c:layoutTarget val="inner"/>
          <c:xMode val="edge"/>
          <c:yMode val="edge"/>
          <c:x val="3.991046952464275E-2"/>
          <c:y val="5.128205128205128E-2"/>
          <c:w val="0.90970982793817856"/>
          <c:h val="0.74801093919204154"/>
        </c:manualLayout>
      </c:layout>
      <c:barChart>
        <c:barDir val="bar"/>
        <c:grouping val="clustered"/>
        <c:ser>
          <c:idx val="0"/>
          <c:order val="0"/>
          <c:tx>
            <c:strRef>
              <c:f>[1]Feuil3!$E$6</c:f>
              <c:strCache>
                <c:ptCount val="1"/>
                <c:pt idx="0">
                  <c:v>Mortalité infantile</c:v>
                </c:pt>
              </c:strCache>
            </c:strRef>
          </c:tx>
          <c:spPr>
            <a:solidFill>
              <a:schemeClr val="accent6">
                <a:lumMod val="40000"/>
                <a:lumOff val="60000"/>
              </a:schemeClr>
            </a:solidFill>
          </c:spPr>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#REF!</c:f>
            </c:multiLvlStrRef>
          </c:cat>
          <c:val>
            <c:numRef>
              <c:f>[1]Feuil3!$E$7:$E$10</c:f>
              <c:numCache>
                <c:formatCode>General</c:formatCode>
                <c:ptCount val="4"/>
                <c:pt idx="0">
                  <c:v>81.400000000000006</c:v>
                </c:pt>
                <c:pt idx="1">
                  <c:v>69.8</c:v>
                </c:pt>
                <c:pt idx="2">
                  <c:v>32.700000000000003</c:v>
                </c:pt>
                <c:pt idx="3">
                  <c:v>27.4</c:v>
                </c:pt>
              </c:numCache>
            </c:numRef>
          </c:val>
        </c:ser>
        <c:ser>
          <c:idx val="3"/>
          <c:order val="1"/>
          <c:tx>
            <c:strRef>
              <c:f>[1]Feuil3!$H$6</c:f>
              <c:strCache>
                <c:ptCount val="1"/>
                <c:pt idx="0">
                  <c:v>Mortalité juvénile</c:v>
                </c:pt>
              </c:strCache>
            </c:strRef>
          </c:tx>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#REF!</c:f>
            </c:multiLvlStrRef>
          </c:cat>
          <c:val>
            <c:numRef>
              <c:f>[1]Feuil3!$H$7:$H$10</c:f>
              <c:numCache>
                <c:formatCode>General</c:formatCode>
                <c:ptCount val="4"/>
                <c:pt idx="0">
                  <c:v>30.2</c:v>
                </c:pt>
                <c:pt idx="1">
                  <c:v>31.2</c:v>
                </c:pt>
                <c:pt idx="2">
                  <c:v>6.7</c:v>
                </c:pt>
                <c:pt idx="3">
                  <c:v>5.8</c:v>
                </c:pt>
              </c:numCache>
            </c:numRef>
          </c:val>
        </c:ser>
        <c:ser>
          <c:idx val="6"/>
          <c:order val="2"/>
          <c:tx>
            <c:strRef>
              <c:f>[1]Feuil3!$K$6</c:f>
              <c:strCache>
                <c:ptCount val="1"/>
                <c:pt idx="0">
                  <c:v>Mortalité infanto-juvénile</c:v>
                </c:pt>
              </c:strCache>
            </c:strRef>
          </c:tx>
          <c:spPr>
            <a:solidFill>
              <a:schemeClr val="accent6">
                <a:lumMod val="50000"/>
              </a:schemeClr>
            </a:solidFill>
          </c:spPr>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#REF!</c:f>
            </c:multiLvlStrRef>
          </c:cat>
          <c:val>
            <c:numRef>
              <c:f>[1]Feuil3!$K$7:$K$10</c:f>
              <c:numCache>
                <c:formatCode>General</c:formatCode>
                <c:ptCount val="4"/>
                <c:pt idx="0">
                  <c:v>109.1</c:v>
                </c:pt>
                <c:pt idx="1">
                  <c:v>98.8</c:v>
                </c:pt>
                <c:pt idx="2">
                  <c:v>39.200000000000003</c:v>
                </c:pt>
                <c:pt idx="3">
                  <c:v>33.1</c:v>
                </c:pt>
              </c:numCache>
            </c:numRef>
          </c:val>
        </c:ser>
        <c:axId val="73273344"/>
        <c:axId val="73274880"/>
      </c:barChart>
      <c:catAx>
        <c:axId val="73273344"/>
        <c:scaling>
          <c:orientation val="minMax"/>
        </c:scaling>
        <c:axPos val="l"/>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274880"/>
        <c:crosses val="autoZero"/>
        <c:auto val="1"/>
        <c:lblAlgn val="ctr"/>
        <c:lblOffset val="100"/>
      </c:catAx>
      <c:valAx>
        <c:axId val="7327488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273344"/>
        <c:crosses val="autoZero"/>
        <c:crossBetween val="between"/>
      </c:valAx>
    </c:plotArea>
    <c:legend>
      <c:legendPos val="r"/>
      <c:layout>
        <c:manualLayout>
          <c:xMode val="edge"/>
          <c:yMode val="edge"/>
          <c:x val="4.4574123666013829E-3"/>
          <c:y val="0.89511076849659532"/>
          <c:w val="0.97544239711152969"/>
          <c:h val="9.0897344125693544E-2"/>
        </c:manualLayout>
      </c:layout>
      <c:txPr>
        <a:bodyPr/>
        <a:lstStyle/>
        <a:p>
          <a:pPr>
            <a:defRPr sz="82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88" l="0.70000000000000062" r="0.70000000000000062" t="0.7500000000000118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PAGE15!$D$4</c:f>
              <c:strCache>
                <c:ptCount val="1"/>
                <c:pt idx="0">
                  <c:v>2009/2010</c:v>
                </c:pt>
              </c:strCache>
            </c:strRef>
          </c:tx>
          <c:spPr>
            <a:solidFill>
              <a:schemeClr val="accent6">
                <a:lumMod val="50000"/>
              </a:schemeClr>
            </a:solidFill>
          </c:spPr>
          <c:cat>
            <c:strRef>
              <c:f>PAGE15!$A$5:$C$7</c:f>
              <c:strCache>
                <c:ptCount val="3"/>
                <c:pt idx="0">
                  <c:v>Ensemble</c:v>
                </c:pt>
                <c:pt idx="1">
                  <c:v>Urbain</c:v>
                </c:pt>
                <c:pt idx="2">
                  <c:v>Rural</c:v>
                </c:pt>
              </c:strCache>
            </c:strRef>
          </c:cat>
          <c:val>
            <c:numRef>
              <c:f>PAGE15!$D$5:$D$7</c:f>
              <c:numCache>
                <c:formatCode>General</c:formatCode>
                <c:ptCount val="3"/>
                <c:pt idx="0">
                  <c:v>112</c:v>
                </c:pt>
                <c:pt idx="1">
                  <c:v>73</c:v>
                </c:pt>
                <c:pt idx="2">
                  <c:v>148</c:v>
                </c:pt>
              </c:numCache>
            </c:numRef>
          </c:val>
        </c:ser>
        <c:ser>
          <c:idx val="3"/>
          <c:order val="1"/>
          <c:tx>
            <c:strRef>
              <c:f>PAGE15!$G$4</c:f>
              <c:strCache>
                <c:ptCount val="1"/>
                <c:pt idx="0">
                  <c:v>2015/2016</c:v>
                </c:pt>
              </c:strCache>
            </c:strRef>
          </c:tx>
          <c:spPr>
            <a:solidFill>
              <a:srgbClr val="D96709"/>
            </a:solidFill>
          </c:spPr>
          <c:cat>
            <c:strRef>
              <c:f>PAGE15!$A$5:$C$7</c:f>
              <c:strCache>
                <c:ptCount val="3"/>
                <c:pt idx="0">
                  <c:v>Ensemble</c:v>
                </c:pt>
                <c:pt idx="1">
                  <c:v>Urbain</c:v>
                </c:pt>
                <c:pt idx="2">
                  <c:v>Rural</c:v>
                </c:pt>
              </c:strCache>
            </c:strRef>
          </c:cat>
          <c:val>
            <c:numRef>
              <c:f>PAGE15!$G$5:$G$7</c:f>
              <c:numCache>
                <c:formatCode>General</c:formatCode>
                <c:ptCount val="3"/>
                <c:pt idx="0">
                  <c:v>72.599999999999994</c:v>
                </c:pt>
                <c:pt idx="1">
                  <c:v>44.6</c:v>
                </c:pt>
                <c:pt idx="2">
                  <c:v>111.1</c:v>
                </c:pt>
              </c:numCache>
            </c:numRef>
          </c:val>
        </c:ser>
        <c:axId val="73328512"/>
        <c:axId val="73330048"/>
      </c:barChart>
      <c:catAx>
        <c:axId val="7332851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330048"/>
        <c:crosses val="autoZero"/>
        <c:auto val="1"/>
        <c:lblAlgn val="ctr"/>
        <c:lblOffset val="100"/>
      </c:catAx>
      <c:valAx>
        <c:axId val="73330048"/>
        <c:scaling>
          <c:orientation val="minMax"/>
        </c:scaling>
        <c:axPos val="l"/>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328512"/>
        <c:crosses val="autoZero"/>
        <c:crossBetween val="between"/>
      </c:valAx>
    </c:plotArea>
    <c:legend>
      <c:legendPos val="b"/>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6.7489132217847803E-2"/>
          <c:y val="4.5132179395627872E-2"/>
          <c:w val="0.83355253444881894"/>
          <c:h val="0.70228836108816306"/>
        </c:manualLayout>
      </c:layout>
      <c:barChart>
        <c:barDir val="col"/>
        <c:grouping val="clustered"/>
        <c:ser>
          <c:idx val="0"/>
          <c:order val="0"/>
          <c:tx>
            <c:strRef>
              <c:f>PAGE16!$A$3</c:f>
              <c:strCache>
                <c:ptCount val="1"/>
                <c:pt idx="0">
                  <c:v>Couverture des soins prénatals</c:v>
                </c:pt>
              </c:strCache>
            </c:strRef>
          </c:tx>
          <c:spPr>
            <a:solidFill>
              <a:srgbClr val="984807"/>
            </a:solidFill>
          </c:spPr>
          <c:cat>
            <c:numRef>
              <c:f>PAGE16!$E$2:$F$2</c:f>
              <c:numCache>
                <c:formatCode>General</c:formatCode>
                <c:ptCount val="2"/>
                <c:pt idx="0">
                  <c:v>2011</c:v>
                </c:pt>
                <c:pt idx="1">
                  <c:v>2018</c:v>
                </c:pt>
              </c:numCache>
            </c:numRef>
          </c:cat>
          <c:val>
            <c:numRef>
              <c:f>PAGE16!$E$4:$F$4</c:f>
              <c:numCache>
                <c:formatCode>General</c:formatCode>
                <c:ptCount val="2"/>
                <c:pt idx="0">
                  <c:v>77.099999999999994</c:v>
                </c:pt>
                <c:pt idx="1">
                  <c:v>88.5</c:v>
                </c:pt>
              </c:numCache>
            </c:numRef>
          </c:val>
        </c:ser>
        <c:ser>
          <c:idx val="1"/>
          <c:order val="1"/>
          <c:tx>
            <c:strRef>
              <c:f>PAGE16!$A$7</c:f>
              <c:strCache>
                <c:ptCount val="1"/>
                <c:pt idx="0">
                  <c:v>Accouchements en milieu surveillé</c:v>
                </c:pt>
              </c:strCache>
            </c:strRef>
          </c:tx>
          <c:spPr>
            <a:solidFill>
              <a:srgbClr val="D96709"/>
            </a:solidFill>
          </c:spPr>
          <c:cat>
            <c:numRef>
              <c:f>PAGE16!$E$2:$F$2</c:f>
              <c:numCache>
                <c:formatCode>General</c:formatCode>
                <c:ptCount val="2"/>
                <c:pt idx="0">
                  <c:v>2011</c:v>
                </c:pt>
                <c:pt idx="1">
                  <c:v>2018</c:v>
                </c:pt>
              </c:numCache>
            </c:numRef>
          </c:cat>
          <c:val>
            <c:numRef>
              <c:f>PAGE16!$E$8:$F$8</c:f>
              <c:numCache>
                <c:formatCode>General</c:formatCode>
                <c:ptCount val="2"/>
                <c:pt idx="0">
                  <c:v>72.7</c:v>
                </c:pt>
                <c:pt idx="1">
                  <c:v>86.1</c:v>
                </c:pt>
              </c:numCache>
            </c:numRef>
          </c:val>
        </c:ser>
        <c:axId val="73629696"/>
        <c:axId val="73631232"/>
      </c:barChart>
      <c:catAx>
        <c:axId val="7362969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631232"/>
        <c:crosses val="autoZero"/>
        <c:auto val="1"/>
        <c:lblAlgn val="ctr"/>
        <c:lblOffset val="100"/>
      </c:catAx>
      <c:valAx>
        <c:axId val="73631232"/>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629696"/>
        <c:crosses val="autoZero"/>
        <c:crossBetween val="between"/>
      </c:valAx>
    </c:plotArea>
    <c:legend>
      <c:legendPos val="b"/>
      <c:layout>
        <c:manualLayout>
          <c:xMode val="edge"/>
          <c:yMode val="edge"/>
          <c:x val="1.4389049470082059E-2"/>
          <c:y val="0.83299627020308065"/>
          <c:w val="0.9707339114256287"/>
          <c:h val="0.14261362066583788"/>
        </c:manualLayout>
      </c:layout>
      <c:txPr>
        <a:bodyPr/>
        <a:lstStyle/>
        <a:p>
          <a:pPr>
            <a:defRPr sz="73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1"/>
  <c:lang val="fr-FR"/>
  <c:chart>
    <c:plotArea>
      <c:layout/>
      <c:barChart>
        <c:barDir val="col"/>
        <c:grouping val="clustered"/>
        <c:axId val="73826688"/>
        <c:axId val="73828224"/>
      </c:barChart>
      <c:catAx>
        <c:axId val="73826688"/>
        <c:scaling>
          <c:orientation val="minMax"/>
        </c:scaling>
        <c:axPos val="b"/>
        <c:numFmt formatCode="General" sourceLinked="1"/>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73828224"/>
        <c:crosses val="autoZero"/>
        <c:auto val="1"/>
        <c:lblAlgn val="ctr"/>
        <c:lblOffset val="100"/>
      </c:catAx>
      <c:valAx>
        <c:axId val="73828224"/>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3826688"/>
        <c:crosses val="autoZero"/>
        <c:crossBetween val="between"/>
      </c:valAx>
    </c:plotArea>
    <c:legend>
      <c:legendPos val="b"/>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55" l="0.70000000000000062" r="0.70000000000000062" t="0.75000000000001155" header="0.30000000000000032" footer="0.30000000000000032"/>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c:lang val="fr-FR"/>
  <c:style val="24"/>
  <c:chart>
    <c:plotArea>
      <c:layout/>
      <c:barChart>
        <c:barDir val="col"/>
        <c:grouping val="clustered"/>
        <c:ser>
          <c:idx val="0"/>
          <c:order val="0"/>
          <c:tx>
            <c:strRef>
              <c:f>PAGE17!$E$18</c:f>
              <c:strCache>
                <c:ptCount val="1"/>
                <c:pt idx="0">
                  <c:v>2004</c:v>
                </c:pt>
              </c:strCache>
            </c:strRef>
          </c:tx>
          <c:cat>
            <c:multiLvlStrRef>
              <c:f>PAGE17!$A$19:$D$24</c:f>
              <c:multiLvlStrCache>
                <c:ptCount val="6"/>
                <c:lvl>
                  <c:pt idx="0">
                    <c:v>Hommes</c:v>
                  </c:pt>
                  <c:pt idx="1">
                    <c:v>Femmes</c:v>
                  </c:pt>
                  <c:pt idx="2">
                    <c:v>Hommes</c:v>
                  </c:pt>
                  <c:pt idx="3">
                    <c:v>Femmes</c:v>
                  </c:pt>
                  <c:pt idx="4">
                    <c:v>Hommes</c:v>
                  </c:pt>
                  <c:pt idx="5">
                    <c:v>Femmes</c:v>
                  </c:pt>
                </c:lvl>
                <c:lvl>
                  <c:pt idx="0">
                    <c:v>Ensemble</c:v>
                  </c:pt>
                  <c:pt idx="2">
                    <c:v>Urbain</c:v>
                  </c:pt>
                  <c:pt idx="4">
                    <c:v>Rural</c:v>
                  </c:pt>
                </c:lvl>
              </c:multiLvlStrCache>
            </c:multiLvlStrRef>
          </c:cat>
          <c:val>
            <c:numRef>
              <c:f>PAGE17!$E$19:$E$24</c:f>
              <c:numCache>
                <c:formatCode>General</c:formatCode>
                <c:ptCount val="6"/>
                <c:pt idx="0">
                  <c:v>31.2</c:v>
                </c:pt>
                <c:pt idx="1">
                  <c:v>26.3</c:v>
                </c:pt>
                <c:pt idx="2">
                  <c:v>32.200000000000003</c:v>
                </c:pt>
                <c:pt idx="3">
                  <c:v>27.1</c:v>
                </c:pt>
                <c:pt idx="4">
                  <c:v>29.5</c:v>
                </c:pt>
                <c:pt idx="5">
                  <c:v>25.5</c:v>
                </c:pt>
              </c:numCache>
            </c:numRef>
          </c:val>
        </c:ser>
        <c:ser>
          <c:idx val="1"/>
          <c:order val="1"/>
          <c:tx>
            <c:strRef>
              <c:f>PAGE17!$F$18</c:f>
              <c:strCache>
                <c:ptCount val="1"/>
                <c:pt idx="0">
                  <c:v>2014</c:v>
                </c:pt>
              </c:strCache>
            </c:strRef>
          </c:tx>
          <c:cat>
            <c:multiLvlStrRef>
              <c:f>PAGE17!$A$19:$D$24</c:f>
              <c:multiLvlStrCache>
                <c:ptCount val="6"/>
                <c:lvl>
                  <c:pt idx="0">
                    <c:v>Hommes</c:v>
                  </c:pt>
                  <c:pt idx="1">
                    <c:v>Femmes</c:v>
                  </c:pt>
                  <c:pt idx="2">
                    <c:v>Hommes</c:v>
                  </c:pt>
                  <c:pt idx="3">
                    <c:v>Femmes</c:v>
                  </c:pt>
                  <c:pt idx="4">
                    <c:v>Hommes</c:v>
                  </c:pt>
                  <c:pt idx="5">
                    <c:v>Femmes</c:v>
                  </c:pt>
                </c:lvl>
                <c:lvl>
                  <c:pt idx="0">
                    <c:v>Ensemble</c:v>
                  </c:pt>
                  <c:pt idx="2">
                    <c:v>Urbain</c:v>
                  </c:pt>
                  <c:pt idx="4">
                    <c:v>Rural</c:v>
                  </c:pt>
                </c:lvl>
              </c:multiLvlStrCache>
            </c:multiLvlStrRef>
          </c:cat>
          <c:val>
            <c:numRef>
              <c:f>PAGE17!$F$19:$F$24</c:f>
              <c:numCache>
                <c:formatCode>General</c:formatCode>
                <c:ptCount val="6"/>
                <c:pt idx="0">
                  <c:v>31.3</c:v>
                </c:pt>
                <c:pt idx="1">
                  <c:v>25.7</c:v>
                </c:pt>
                <c:pt idx="2">
                  <c:v>32.1</c:v>
                </c:pt>
                <c:pt idx="3">
                  <c:v>26.4</c:v>
                </c:pt>
                <c:pt idx="4">
                  <c:v>30.1</c:v>
                </c:pt>
                <c:pt idx="5">
                  <c:v>24.8</c:v>
                </c:pt>
              </c:numCache>
            </c:numRef>
          </c:val>
        </c:ser>
        <c:axId val="74803456"/>
        <c:axId val="74805248"/>
      </c:barChart>
      <c:catAx>
        <c:axId val="74803456"/>
        <c:scaling>
          <c:orientation val="minMax"/>
        </c:scaling>
        <c:axPos val="b"/>
        <c:tickLblPos val="nextTo"/>
        <c:crossAx val="74805248"/>
        <c:crosses val="autoZero"/>
        <c:auto val="1"/>
        <c:lblAlgn val="ctr"/>
        <c:lblOffset val="100"/>
      </c:catAx>
      <c:valAx>
        <c:axId val="74805248"/>
        <c:scaling>
          <c:orientation val="minMax"/>
        </c:scaling>
        <c:axPos val="l"/>
        <c:numFmt formatCode="General" sourceLinked="1"/>
        <c:tickLblPos val="nextTo"/>
        <c:crossAx val="74803456"/>
        <c:crosses val="autoZero"/>
        <c:crossBetween val="between"/>
      </c:valAx>
    </c:plotArea>
    <c:legend>
      <c:legendPos val="r"/>
    </c:legend>
    <c:plotVisOnly val="1"/>
  </c:chart>
  <c:printSettings>
    <c:headerFooter/>
    <c:pageMargins b="0.75000000000000322" l="0.70000000000000062" r="0.70000000000000062" t="0.7500000000000032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1"/>
  <c:lang val="fr-FR"/>
  <c:chart>
    <c:plotArea>
      <c:layout/>
      <c:barChart>
        <c:barDir val="col"/>
        <c:grouping val="clustered"/>
        <c:axId val="74823936"/>
        <c:axId val="74825728"/>
      </c:barChart>
      <c:catAx>
        <c:axId val="7482393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4825728"/>
        <c:crosses val="autoZero"/>
        <c:auto val="1"/>
        <c:lblAlgn val="ctr"/>
        <c:lblOffset val="100"/>
      </c:catAx>
      <c:valAx>
        <c:axId val="74825728"/>
        <c:scaling>
          <c:orientation val="minMax"/>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4823936"/>
        <c:crosses val="autoZero"/>
        <c:crossBetween val="between"/>
      </c:valAx>
    </c:plotArea>
    <c:legend>
      <c:legendPos val="b"/>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55" l="0.70000000000000062" r="0.70000000000000062" t="0.75000000000001155" header="0.30000000000000032" footer="0.30000000000000032"/>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c:lang val="fr-FR"/>
  <c:style val="24"/>
  <c:chart>
    <c:plotArea>
      <c:layout/>
      <c:barChart>
        <c:barDir val="col"/>
        <c:grouping val="clustered"/>
        <c:ser>
          <c:idx val="0"/>
          <c:order val="0"/>
          <c:tx>
            <c:strRef>
              <c:f>PAGE18!$D$3</c:f>
              <c:strCache>
                <c:ptCount val="1"/>
                <c:pt idx="0">
                  <c:v>2004</c:v>
                </c:pt>
              </c:strCache>
            </c:strRef>
          </c:tx>
          <c:cat>
            <c:multiLvlStrRef>
              <c:f>PAGE18!$A$4:$C$9</c:f>
              <c:multiLvlStrCache>
                <c:ptCount val="6"/>
                <c:lvl>
                  <c:pt idx="0">
                    <c:v>Hommes </c:v>
                  </c:pt>
                  <c:pt idx="1">
                    <c:v>Femmes</c:v>
                  </c:pt>
                  <c:pt idx="2">
                    <c:v>Hommes </c:v>
                  </c:pt>
                  <c:pt idx="3">
                    <c:v>Femmes</c:v>
                  </c:pt>
                  <c:pt idx="4">
                    <c:v>Hommes </c:v>
                  </c:pt>
                  <c:pt idx="5">
                    <c:v>Femmes</c:v>
                  </c:pt>
                </c:lvl>
                <c:lvl>
                  <c:pt idx="0">
                    <c:v>Ensemble</c:v>
                  </c:pt>
                  <c:pt idx="2">
                    <c:v>Urbain</c:v>
                  </c:pt>
                  <c:pt idx="4">
                    <c:v>Rural</c:v>
                  </c:pt>
                </c:lvl>
              </c:multiLvlStrCache>
            </c:multiLvlStrRef>
          </c:cat>
          <c:val>
            <c:numRef>
              <c:f>PAGE18!$D$4:$D$9</c:f>
              <c:numCache>
                <c:formatCode>0.0</c:formatCode>
                <c:ptCount val="6"/>
                <c:pt idx="0">
                  <c:v>4.9000000000000004</c:v>
                </c:pt>
                <c:pt idx="1">
                  <c:v>5.3</c:v>
                </c:pt>
                <c:pt idx="2">
                  <c:v>5.9</c:v>
                </c:pt>
                <c:pt idx="3">
                  <c:v>6.8</c:v>
                </c:pt>
                <c:pt idx="4">
                  <c:v>3.2</c:v>
                </c:pt>
                <c:pt idx="5">
                  <c:v>3.1</c:v>
                </c:pt>
              </c:numCache>
            </c:numRef>
          </c:val>
        </c:ser>
        <c:ser>
          <c:idx val="1"/>
          <c:order val="1"/>
          <c:tx>
            <c:strRef>
              <c:f>PAGE18!$E$3</c:f>
              <c:strCache>
                <c:ptCount val="1"/>
                <c:pt idx="0">
                  <c:v>2014</c:v>
                </c:pt>
              </c:strCache>
            </c:strRef>
          </c:tx>
          <c:cat>
            <c:multiLvlStrRef>
              <c:f>PAGE18!$A$4:$C$9</c:f>
              <c:multiLvlStrCache>
                <c:ptCount val="6"/>
                <c:lvl>
                  <c:pt idx="0">
                    <c:v>Hommes </c:v>
                  </c:pt>
                  <c:pt idx="1">
                    <c:v>Femmes</c:v>
                  </c:pt>
                  <c:pt idx="2">
                    <c:v>Hommes </c:v>
                  </c:pt>
                  <c:pt idx="3">
                    <c:v>Femmes</c:v>
                  </c:pt>
                  <c:pt idx="4">
                    <c:v>Hommes </c:v>
                  </c:pt>
                  <c:pt idx="5">
                    <c:v>Femmes</c:v>
                  </c:pt>
                </c:lvl>
                <c:lvl>
                  <c:pt idx="0">
                    <c:v>Ensemble</c:v>
                  </c:pt>
                  <c:pt idx="2">
                    <c:v>Urbain</c:v>
                  </c:pt>
                  <c:pt idx="4">
                    <c:v>Rural</c:v>
                  </c:pt>
                </c:lvl>
              </c:multiLvlStrCache>
            </c:multiLvlStrRef>
          </c:cat>
          <c:val>
            <c:numRef>
              <c:f>PAGE18!$E$4:$E$9</c:f>
              <c:numCache>
                <c:formatCode>0.0</c:formatCode>
                <c:ptCount val="6"/>
                <c:pt idx="0">
                  <c:v>7.4</c:v>
                </c:pt>
                <c:pt idx="1">
                  <c:v>9.6</c:v>
                </c:pt>
                <c:pt idx="2">
                  <c:v>8.6</c:v>
                </c:pt>
                <c:pt idx="3">
                  <c:v>10.9</c:v>
                </c:pt>
                <c:pt idx="4">
                  <c:v>5</c:v>
                </c:pt>
                <c:pt idx="5">
                  <c:v>7</c:v>
                </c:pt>
              </c:numCache>
            </c:numRef>
          </c:val>
        </c:ser>
        <c:axId val="75350400"/>
        <c:axId val="75351936"/>
      </c:barChart>
      <c:catAx>
        <c:axId val="75350400"/>
        <c:scaling>
          <c:orientation val="minMax"/>
        </c:scaling>
        <c:axPos val="b"/>
        <c:tickLblPos val="nextTo"/>
        <c:crossAx val="75351936"/>
        <c:crosses val="autoZero"/>
        <c:auto val="1"/>
        <c:lblAlgn val="ctr"/>
        <c:lblOffset val="100"/>
      </c:catAx>
      <c:valAx>
        <c:axId val="75351936"/>
        <c:scaling>
          <c:orientation val="minMax"/>
        </c:scaling>
        <c:axPos val="l"/>
        <c:majorGridlines/>
        <c:numFmt formatCode="0.0" sourceLinked="1"/>
        <c:tickLblPos val="nextTo"/>
        <c:crossAx val="75350400"/>
        <c:crosses val="autoZero"/>
        <c:crossBetween val="between"/>
      </c:valAx>
    </c:plotArea>
    <c:legend>
      <c:legendPos val="r"/>
    </c:legend>
    <c:plotVisOnly val="1"/>
  </c:chart>
  <c:spPr>
    <a:ln>
      <a:solidFill>
        <a:schemeClr val="accent6">
          <a:lumMod val="75000"/>
        </a:schemeClr>
      </a:solidFill>
    </a:ln>
  </c:spPr>
  <c:printSettings>
    <c:headerFooter/>
    <c:pageMargins b="0.75000000000000322" l="0.70000000000000062" r="0.70000000000000062" t="0.75000000000000322"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6405481985206394"/>
          <c:y val="3.6020042949176816E-2"/>
          <c:w val="0.83380744073657465"/>
          <c:h val="0.74985362007614664"/>
        </c:manualLayout>
      </c:layout>
      <c:barChart>
        <c:barDir val="col"/>
        <c:grouping val="clustered"/>
        <c:ser>
          <c:idx val="0"/>
          <c:order val="0"/>
          <c:tx>
            <c:strRef>
              <c:f>PAGE25!$C$22</c:f>
              <c:strCache>
                <c:ptCount val="1"/>
                <c:pt idx="0">
                  <c:v>2009</c:v>
                </c:pt>
              </c:strCache>
            </c:strRef>
          </c:tx>
          <c:spPr>
            <a:solidFill>
              <a:schemeClr val="accent6">
                <a:lumMod val="50000"/>
              </a:schemeClr>
            </a:solidFill>
          </c:spPr>
          <c:cat>
            <c:strRef>
              <c:f>PAGE25!$A$23:$B$25</c:f>
              <c:strCache>
                <c:ptCount val="3"/>
                <c:pt idx="0">
                  <c:v>Ensemble</c:v>
                </c:pt>
                <c:pt idx="1">
                  <c:v>Urbain</c:v>
                </c:pt>
                <c:pt idx="2">
                  <c:v>Rural</c:v>
                </c:pt>
              </c:strCache>
            </c:strRef>
          </c:cat>
          <c:val>
            <c:numRef>
              <c:f>PAGE25!$C$23:$C$25</c:f>
              <c:numCache>
                <c:formatCode>#,##0.000</c:formatCode>
                <c:ptCount val="3"/>
                <c:pt idx="0">
                  <c:v>17.038316582914572</c:v>
                </c:pt>
                <c:pt idx="1">
                  <c:v>19.110012360939432</c:v>
                </c:pt>
                <c:pt idx="2">
                  <c:v>13.430908308222126</c:v>
                </c:pt>
              </c:numCache>
            </c:numRef>
          </c:val>
        </c:ser>
        <c:ser>
          <c:idx val="1"/>
          <c:order val="1"/>
          <c:tx>
            <c:strRef>
              <c:f>PAGE25!$D$22</c:f>
              <c:strCache>
                <c:ptCount val="1"/>
                <c:pt idx="0">
                  <c:v>2019</c:v>
                </c:pt>
              </c:strCache>
            </c:strRef>
          </c:tx>
          <c:spPr>
            <a:solidFill>
              <a:schemeClr val="accent6">
                <a:lumMod val="75000"/>
              </a:schemeClr>
            </a:solidFill>
          </c:spPr>
          <c:cat>
            <c:strRef>
              <c:f>PAGE25!$A$23:$B$25</c:f>
              <c:strCache>
                <c:ptCount val="3"/>
                <c:pt idx="0">
                  <c:v>Ensemble</c:v>
                </c:pt>
                <c:pt idx="1">
                  <c:v>Urbain</c:v>
                </c:pt>
                <c:pt idx="2">
                  <c:v>Rural</c:v>
                </c:pt>
              </c:strCache>
            </c:strRef>
          </c:cat>
          <c:val>
            <c:numRef>
              <c:f>PAGE25!$D$23:$D$25</c:f>
              <c:numCache>
                <c:formatCode>#,##0.000</c:formatCode>
                <c:ptCount val="3"/>
                <c:pt idx="0">
                  <c:v>16.664646709489759</c:v>
                </c:pt>
                <c:pt idx="1">
                  <c:v>19.067871699450649</c:v>
                </c:pt>
                <c:pt idx="2">
                  <c:v>11.464723926380369</c:v>
                </c:pt>
              </c:numCache>
            </c:numRef>
          </c:val>
        </c:ser>
        <c:axId val="76063488"/>
        <c:axId val="76065024"/>
      </c:barChart>
      <c:catAx>
        <c:axId val="7606348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065024"/>
        <c:crosses val="autoZero"/>
        <c:auto val="1"/>
        <c:lblAlgn val="ctr"/>
        <c:lblOffset val="100"/>
      </c:catAx>
      <c:valAx>
        <c:axId val="76065024"/>
        <c:scaling>
          <c:orientation val="minMax"/>
          <c:max val="25"/>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063488"/>
        <c:crosses val="autoZero"/>
        <c:crossBetween val="between"/>
      </c:valAx>
    </c:plotArea>
    <c:legend>
      <c:legendPos val="b"/>
      <c:layout>
        <c:manualLayout>
          <c:xMode val="edge"/>
          <c:yMode val="edge"/>
          <c:x val="0.12698476326822783"/>
          <c:y val="0.90477644038988614"/>
          <c:w val="0.7668096942427659"/>
          <c:h val="7.1728699110849031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32" l="0.70000000000000062" r="0.70000000000000062" t="0.75000000000001332"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3283582089552231E-2"/>
          <c:y val="4.8611111111111112E-2"/>
          <c:w val="0.87686567164180851"/>
          <c:h val="0.71875000000001155"/>
        </c:manualLayout>
      </c:layout>
      <c:barChart>
        <c:barDir val="col"/>
        <c:grouping val="percentStacked"/>
        <c:ser>
          <c:idx val="0"/>
          <c:order val="0"/>
          <c:tx>
            <c:strRef>
              <c:f>PAGE31!$A$5</c:f>
              <c:strCache>
                <c:ptCount val="1"/>
                <c:pt idx="0">
                  <c:v>Actives occupées</c:v>
                </c:pt>
              </c:strCache>
            </c:strRef>
          </c:tx>
          <c:spPr>
            <a:solidFill>
              <a:schemeClr val="accent6">
                <a:lumMod val="75000"/>
              </a:schemeClr>
            </a:solidFill>
          </c:spPr>
          <c:cat>
            <c:numRef>
              <c:f>PAGE31!$D$4:$E$4</c:f>
              <c:numCache>
                <c:formatCode>General</c:formatCode>
                <c:ptCount val="2"/>
                <c:pt idx="0">
                  <c:v>2009</c:v>
                </c:pt>
                <c:pt idx="1">
                  <c:v>2019</c:v>
                </c:pt>
              </c:numCache>
            </c:numRef>
          </c:cat>
          <c:val>
            <c:numRef>
              <c:f>PAGE31!$D$5:$E$5</c:f>
              <c:numCache>
                <c:formatCode>0.0</c:formatCode>
                <c:ptCount val="2"/>
                <c:pt idx="0">
                  <c:v>26.595376667414286</c:v>
                </c:pt>
                <c:pt idx="1">
                  <c:v>22.059985966927037</c:v>
                </c:pt>
              </c:numCache>
            </c:numRef>
          </c:val>
        </c:ser>
        <c:ser>
          <c:idx val="1"/>
          <c:order val="1"/>
          <c:tx>
            <c:strRef>
              <c:f>PAGE31!$A$6</c:f>
              <c:strCache>
                <c:ptCount val="1"/>
                <c:pt idx="0">
                  <c:v>Chômeuses</c:v>
                </c:pt>
              </c:strCache>
            </c:strRef>
          </c:tx>
          <c:spPr>
            <a:solidFill>
              <a:schemeClr val="accent6">
                <a:lumMod val="60000"/>
                <a:lumOff val="40000"/>
              </a:schemeClr>
            </a:solidFill>
          </c:spPr>
          <c:val>
            <c:numRef>
              <c:f>PAGE31!$D$6:$E$6</c:f>
              <c:numCache>
                <c:formatCode>0.0</c:formatCode>
                <c:ptCount val="2"/>
                <c:pt idx="0">
                  <c:v>1.241936158323101</c:v>
                </c:pt>
                <c:pt idx="1">
                  <c:v>1.1570401190725141</c:v>
                </c:pt>
              </c:numCache>
            </c:numRef>
          </c:val>
        </c:ser>
        <c:ser>
          <c:idx val="2"/>
          <c:order val="2"/>
          <c:tx>
            <c:strRef>
              <c:f>PAGE31!$A$18</c:f>
              <c:strCache>
                <c:ptCount val="1"/>
                <c:pt idx="0">
                  <c:v>Inactives  </c:v>
                </c:pt>
              </c:strCache>
            </c:strRef>
          </c:tx>
          <c:spPr>
            <a:solidFill>
              <a:schemeClr val="accent6">
                <a:lumMod val="50000"/>
              </a:schemeClr>
            </a:solidFill>
          </c:spPr>
          <c:val>
            <c:numRef>
              <c:f>PAGE31!$D$7:$E$7</c:f>
              <c:numCache>
                <c:formatCode>0.0</c:formatCode>
                <c:ptCount val="2"/>
                <c:pt idx="0">
                  <c:v>72.162687174262615</c:v>
                </c:pt>
                <c:pt idx="1">
                  <c:v>76.782973913999825</c:v>
                </c:pt>
              </c:numCache>
            </c:numRef>
          </c:val>
        </c:ser>
        <c:overlap val="100"/>
        <c:axId val="76829824"/>
        <c:axId val="76831360"/>
      </c:barChart>
      <c:catAx>
        <c:axId val="7682982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831360"/>
        <c:crosses val="autoZero"/>
        <c:auto val="1"/>
        <c:lblAlgn val="ctr"/>
        <c:lblOffset val="100"/>
      </c:catAx>
      <c:valAx>
        <c:axId val="76831360"/>
        <c:scaling>
          <c:orientation val="minMax"/>
        </c:scaling>
        <c:axPos val="l"/>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829824"/>
        <c:crosses val="autoZero"/>
        <c:crossBetween val="between"/>
      </c:valAx>
    </c:plotArea>
    <c:legend>
      <c:legendPos val="b"/>
      <c:layout>
        <c:manualLayout>
          <c:xMode val="edge"/>
          <c:yMode val="edge"/>
          <c:x val="0.15913632933287924"/>
          <c:y val="0.89468177237339608"/>
          <c:w val="0.77625506735322658"/>
          <c:h val="6.3651727078418596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21" l="0.70000000000000062" r="0.70000000000000062" t="0.75000000000001321"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1990407673861229"/>
          <c:y val="4.8109965635738827E-2"/>
          <c:w val="0.84172661870503662"/>
          <c:h val="0.721649484536108"/>
        </c:manualLayout>
      </c:layout>
      <c:barChart>
        <c:barDir val="col"/>
        <c:grouping val="percentStacked"/>
        <c:ser>
          <c:idx val="0"/>
          <c:order val="0"/>
          <c:tx>
            <c:strRef>
              <c:f>PAGE32!$A$5</c:f>
              <c:strCache>
                <c:ptCount val="1"/>
                <c:pt idx="0">
                  <c:v>Actives occupées</c:v>
                </c:pt>
              </c:strCache>
            </c:strRef>
          </c:tx>
          <c:spPr>
            <a:solidFill>
              <a:schemeClr val="accent6">
                <a:lumMod val="50000"/>
              </a:schemeClr>
            </a:solidFill>
          </c:spPr>
          <c:cat>
            <c:numRef>
              <c:f>PAGE32!$D$4:$E$4</c:f>
              <c:numCache>
                <c:formatCode>General</c:formatCode>
                <c:ptCount val="2"/>
                <c:pt idx="0">
                  <c:v>2009</c:v>
                </c:pt>
                <c:pt idx="1">
                  <c:v>2019</c:v>
                </c:pt>
              </c:numCache>
            </c:numRef>
          </c:cat>
          <c:val>
            <c:numRef>
              <c:f>PAGE32!$D$5:$E$5</c:f>
              <c:numCache>
                <c:formatCode>0.0</c:formatCode>
                <c:ptCount val="2"/>
                <c:pt idx="0">
                  <c:v>20.4729845209331</c:v>
                </c:pt>
                <c:pt idx="1">
                  <c:v>20.326848176578466</c:v>
                </c:pt>
              </c:numCache>
            </c:numRef>
          </c:val>
        </c:ser>
        <c:ser>
          <c:idx val="1"/>
          <c:order val="1"/>
          <c:tx>
            <c:strRef>
              <c:f>PAGE32!$A$6</c:f>
              <c:strCache>
                <c:ptCount val="1"/>
                <c:pt idx="0">
                  <c:v>Chômeuses</c:v>
                </c:pt>
              </c:strCache>
            </c:strRef>
          </c:tx>
          <c:spPr>
            <a:solidFill>
              <a:schemeClr val="accent6">
                <a:lumMod val="60000"/>
                <a:lumOff val="40000"/>
              </a:schemeClr>
            </a:solidFill>
          </c:spPr>
          <c:val>
            <c:numRef>
              <c:f>PAGE32!$D$6:$E$6</c:f>
              <c:numCache>
                <c:formatCode>0.0</c:formatCode>
                <c:ptCount val="2"/>
                <c:pt idx="0">
                  <c:v>1.64531411100648</c:v>
                </c:pt>
                <c:pt idx="1">
                  <c:v>1.4758206811358456</c:v>
                </c:pt>
              </c:numCache>
            </c:numRef>
          </c:val>
        </c:ser>
        <c:ser>
          <c:idx val="2"/>
          <c:order val="2"/>
          <c:tx>
            <c:v>inactives</c:v>
          </c:tx>
          <c:spPr>
            <a:solidFill>
              <a:schemeClr val="accent6">
                <a:lumMod val="75000"/>
              </a:schemeClr>
            </a:solidFill>
          </c:spPr>
          <c:val>
            <c:numRef>
              <c:f>PAGE32!$D$20:$E$20</c:f>
              <c:numCache>
                <c:formatCode>0.0</c:formatCode>
                <c:ptCount val="2"/>
                <c:pt idx="0">
                  <c:v>79.3</c:v>
                </c:pt>
                <c:pt idx="1">
                  <c:v>79.575914373013305</c:v>
                </c:pt>
              </c:numCache>
            </c:numRef>
          </c:val>
        </c:ser>
        <c:overlap val="100"/>
        <c:axId val="76860800"/>
        <c:axId val="76944512"/>
      </c:barChart>
      <c:catAx>
        <c:axId val="7686080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944512"/>
        <c:crosses val="autoZero"/>
        <c:auto val="1"/>
        <c:lblAlgn val="ctr"/>
        <c:lblOffset val="100"/>
      </c:catAx>
      <c:valAx>
        <c:axId val="76944512"/>
        <c:scaling>
          <c:orientation val="minMax"/>
        </c:scaling>
        <c:axPos val="l"/>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6860800"/>
        <c:crosses val="autoZero"/>
        <c:crossBetween val="between"/>
        <c:maj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99" l="0.70000000000000062" r="0.70000000000000062" t="0.75000000000001199" header="0.30000000000000032" footer="0.30000000000000032"/>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c:lang val="fr-FR"/>
  <c:style val="8"/>
  <c:chart>
    <c:plotArea>
      <c:layout>
        <c:manualLayout>
          <c:layoutTarget val="inner"/>
          <c:xMode val="edge"/>
          <c:yMode val="edge"/>
          <c:x val="0.13677747887499189"/>
          <c:y val="5.2308691095592372E-2"/>
          <c:w val="0.8020104594157651"/>
          <c:h val="0.72129953720449991"/>
        </c:manualLayout>
      </c:layout>
      <c:barChart>
        <c:barDir val="col"/>
        <c:grouping val="percentStacked"/>
        <c:ser>
          <c:idx val="0"/>
          <c:order val="0"/>
          <c:tx>
            <c:strRef>
              <c:f>PAGE33!$A$20</c:f>
              <c:strCache>
                <c:ptCount val="1"/>
                <c:pt idx="0">
                  <c:v>Actives occupées</c:v>
                </c:pt>
              </c:strCache>
            </c:strRef>
          </c:tx>
          <c:cat>
            <c:numRef>
              <c:f>PAGE33!$B$19:$C$19</c:f>
              <c:numCache>
                <c:formatCode>General</c:formatCode>
                <c:ptCount val="2"/>
                <c:pt idx="0">
                  <c:v>2009</c:v>
                </c:pt>
                <c:pt idx="1">
                  <c:v>2019</c:v>
                </c:pt>
              </c:numCache>
            </c:numRef>
          </c:cat>
          <c:val>
            <c:numRef>
              <c:f>PAGE33!$B$20:$C$20</c:f>
              <c:numCache>
                <c:formatCode>0.0</c:formatCode>
                <c:ptCount val="2"/>
                <c:pt idx="0">
                  <c:v>39.642588483988611</c:v>
                </c:pt>
                <c:pt idx="1">
                  <c:v>26.380887581007066</c:v>
                </c:pt>
              </c:numCache>
            </c:numRef>
          </c:val>
        </c:ser>
        <c:ser>
          <c:idx val="1"/>
          <c:order val="1"/>
          <c:tx>
            <c:strRef>
              <c:f>PAGE33!$A$21</c:f>
              <c:strCache>
                <c:ptCount val="1"/>
                <c:pt idx="0">
                  <c:v>Chômeuses</c:v>
                </c:pt>
              </c:strCache>
            </c:strRef>
          </c:tx>
          <c:cat>
            <c:numRef>
              <c:f>PAGE33!$B$19:$C$19</c:f>
              <c:numCache>
                <c:formatCode>General</c:formatCode>
                <c:ptCount val="2"/>
                <c:pt idx="0">
                  <c:v>2009</c:v>
                </c:pt>
                <c:pt idx="1">
                  <c:v>2019</c:v>
                </c:pt>
              </c:numCache>
            </c:numRef>
          </c:cat>
          <c:val>
            <c:numRef>
              <c:f>PAGE33!$B$21:$C$21</c:f>
              <c:numCache>
                <c:formatCode>0.0</c:formatCode>
                <c:ptCount val="2"/>
                <c:pt idx="0">
                  <c:v>0.38231177215551471</c:v>
                </c:pt>
                <c:pt idx="1">
                  <c:v>0.36228539568716633</c:v>
                </c:pt>
              </c:numCache>
            </c:numRef>
          </c:val>
        </c:ser>
        <c:ser>
          <c:idx val="2"/>
          <c:order val="2"/>
          <c:tx>
            <c:strRef>
              <c:f>PAGE33!$A$22</c:f>
              <c:strCache>
                <c:ptCount val="1"/>
                <c:pt idx="0">
                  <c:v>Inactives </c:v>
                </c:pt>
              </c:strCache>
            </c:strRef>
          </c:tx>
          <c:cat>
            <c:numRef>
              <c:f>PAGE33!$B$19:$C$19</c:f>
              <c:numCache>
                <c:formatCode>General</c:formatCode>
                <c:ptCount val="2"/>
                <c:pt idx="0">
                  <c:v>2009</c:v>
                </c:pt>
                <c:pt idx="1">
                  <c:v>2019</c:v>
                </c:pt>
              </c:numCache>
            </c:numRef>
          </c:cat>
          <c:val>
            <c:numRef>
              <c:f>PAGE33!$B$22:$C$22</c:f>
              <c:numCache>
                <c:formatCode>0.0</c:formatCode>
                <c:ptCount val="2"/>
                <c:pt idx="0">
                  <c:v>59.975099743855871</c:v>
                </c:pt>
                <c:pt idx="1">
                  <c:v>73.256827023304567</c:v>
                </c:pt>
              </c:numCache>
            </c:numRef>
          </c:val>
        </c:ser>
        <c:overlap val="100"/>
        <c:axId val="78420608"/>
        <c:axId val="78430592"/>
      </c:barChart>
      <c:catAx>
        <c:axId val="78420608"/>
        <c:scaling>
          <c:orientation val="minMax"/>
        </c:scaling>
        <c:axPos val="b"/>
        <c:numFmt formatCode="General" sourceLinked="1"/>
        <c:tickLblPos val="nextTo"/>
        <c:crossAx val="78430592"/>
        <c:crosses val="autoZero"/>
        <c:auto val="1"/>
        <c:lblAlgn val="ctr"/>
        <c:lblOffset val="100"/>
      </c:catAx>
      <c:valAx>
        <c:axId val="78430592"/>
        <c:scaling>
          <c:orientation val="minMax"/>
        </c:scaling>
        <c:axPos val="l"/>
        <c:numFmt formatCode="0%" sourceLinked="1"/>
        <c:tickLblPos val="nextTo"/>
        <c:crossAx val="78420608"/>
        <c:crosses val="autoZero"/>
        <c:crossBetween val="between"/>
      </c:valAx>
      <c:spPr>
        <a:noFill/>
        <a:ln w="25400">
          <a:noFill/>
        </a:ln>
      </c:spPr>
    </c:plotArea>
    <c:legend>
      <c:legendPos val="r"/>
      <c:layout>
        <c:manualLayout>
          <c:xMode val="edge"/>
          <c:yMode val="edge"/>
          <c:x val="2.1082202629908439E-2"/>
          <c:y val="0.86690520575388008"/>
          <c:w val="0.95896767268181671"/>
          <c:h val="6.7131873533476175E-2"/>
        </c:manualLayout>
      </c:layout>
    </c:legend>
    <c:plotVisOnly val="1"/>
  </c:chart>
  <c:spPr>
    <a:ln w="25400">
      <a:solidFill>
        <a:srgbClr val="F79646">
          <a:lumMod val="75000"/>
        </a:srgbClr>
      </a:solidFill>
    </a:ln>
  </c:spPr>
  <c:printSettings>
    <c:headerFooter/>
    <c:pageMargins b="0.75000000000000333" l="0.70000000000000062" r="0.70000000000000062" t="0.75000000000000333"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4954296160877509E-2"/>
          <c:y val="4.2296072507552872E-2"/>
          <c:w val="0.89762340036563071"/>
          <c:h val="0.60725075528700911"/>
        </c:manualLayout>
      </c:layout>
      <c:barChart>
        <c:barDir val="col"/>
        <c:grouping val="clustered"/>
        <c:ser>
          <c:idx val="0"/>
          <c:order val="0"/>
          <c:tx>
            <c:strRef>
              <c:f>PAGE35!$B$15</c:f>
              <c:strCache>
                <c:ptCount val="1"/>
                <c:pt idx="0">
                  <c:v>2009</c:v>
                </c:pt>
              </c:strCache>
            </c:strRef>
          </c:tx>
          <c:spPr>
            <a:solidFill>
              <a:schemeClr val="accent6">
                <a:lumMod val="50000"/>
              </a:schemeClr>
            </a:solidFill>
          </c:spPr>
          <c:cat>
            <c:strRef>
              <c:f>PAGE35!$A$16:$A$18</c:f>
              <c:strCache>
                <c:ptCount val="3"/>
                <c:pt idx="0">
                  <c:v>national</c:v>
                </c:pt>
                <c:pt idx="1">
                  <c:v>urbain</c:v>
                </c:pt>
                <c:pt idx="2">
                  <c:v>rural</c:v>
                </c:pt>
              </c:strCache>
            </c:strRef>
          </c:cat>
          <c:val>
            <c:numRef>
              <c:f>PAGE35!$B$16:$B$18</c:f>
              <c:numCache>
                <c:formatCode>General</c:formatCode>
                <c:ptCount val="3"/>
                <c:pt idx="0" formatCode="0.0">
                  <c:v>54.3</c:v>
                </c:pt>
                <c:pt idx="1">
                  <c:v>53.6</c:v>
                </c:pt>
                <c:pt idx="2">
                  <c:v>56</c:v>
                </c:pt>
              </c:numCache>
            </c:numRef>
          </c:val>
        </c:ser>
        <c:ser>
          <c:idx val="1"/>
          <c:order val="1"/>
          <c:tx>
            <c:strRef>
              <c:f>PAGE35!$C$15</c:f>
              <c:strCache>
                <c:ptCount val="1"/>
                <c:pt idx="0">
                  <c:v>2019</c:v>
                </c:pt>
              </c:strCache>
            </c:strRef>
          </c:tx>
          <c:spPr>
            <a:solidFill>
              <a:schemeClr val="accent6">
                <a:lumMod val="75000"/>
              </a:schemeClr>
            </a:solidFill>
          </c:spPr>
          <c:val>
            <c:numRef>
              <c:f>PAGE35!$C$16:$C$18</c:f>
              <c:numCache>
                <c:formatCode>General</c:formatCode>
                <c:ptCount val="3"/>
                <c:pt idx="0">
                  <c:v>60</c:v>
                </c:pt>
                <c:pt idx="1">
                  <c:v>58.8</c:v>
                </c:pt>
                <c:pt idx="2" formatCode="0.0">
                  <c:v>63.4</c:v>
                </c:pt>
              </c:numCache>
            </c:numRef>
          </c:val>
        </c:ser>
        <c:axId val="78852864"/>
        <c:axId val="78854400"/>
      </c:barChart>
      <c:catAx>
        <c:axId val="7885286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8854400"/>
        <c:crossesAt val="0"/>
        <c:auto val="1"/>
        <c:lblAlgn val="ctr"/>
        <c:lblOffset val="100"/>
      </c:catAx>
      <c:valAx>
        <c:axId val="78854400"/>
        <c:scaling>
          <c:orientation val="minMax"/>
          <c:max val="100"/>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8852864"/>
        <c:crosses val="autoZero"/>
        <c:crossBetween val="between"/>
        <c:majorUnit val="20"/>
        <c:min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1" l="0.70000000000000062" r="0.70000000000000062" t="0.7500000000000131" header="0.30000000000000032" footer="0.30000000000000032"/>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0833333333334123E-2"/>
          <c:y val="4.8611111111111112E-2"/>
          <c:w val="0.8866433188388908"/>
          <c:h val="0.71875000000001155"/>
        </c:manualLayout>
      </c:layout>
      <c:barChart>
        <c:barDir val="col"/>
        <c:grouping val="clustered"/>
        <c:ser>
          <c:idx val="0"/>
          <c:order val="0"/>
          <c:tx>
            <c:strRef>
              <c:f>PAGE37!$A$5</c:f>
              <c:strCache>
                <c:ptCount val="1"/>
                <c:pt idx="0">
                  <c:v>Célibataires</c:v>
                </c:pt>
              </c:strCache>
            </c:strRef>
          </c:tx>
          <c:spPr>
            <a:solidFill>
              <a:schemeClr val="accent6">
                <a:lumMod val="60000"/>
                <a:lumOff val="40000"/>
              </a:schemeClr>
            </a:solidFill>
          </c:spPr>
          <c:cat>
            <c:numRef>
              <c:f>PAGE37!$C$4:$D$4</c:f>
              <c:numCache>
                <c:formatCode>General</c:formatCode>
                <c:ptCount val="2"/>
                <c:pt idx="0">
                  <c:v>2009</c:v>
                </c:pt>
                <c:pt idx="1">
                  <c:v>2019</c:v>
                </c:pt>
              </c:numCache>
            </c:numRef>
          </c:cat>
          <c:val>
            <c:numRef>
              <c:f>PAGE37!$C$5:$D$5</c:f>
              <c:numCache>
                <c:formatCode>0.0</c:formatCode>
                <c:ptCount val="2"/>
                <c:pt idx="0">
                  <c:v>15.201470048888201</c:v>
                </c:pt>
                <c:pt idx="1">
                  <c:v>16.895247477100035</c:v>
                </c:pt>
              </c:numCache>
            </c:numRef>
          </c:val>
        </c:ser>
        <c:ser>
          <c:idx val="1"/>
          <c:order val="1"/>
          <c:tx>
            <c:strRef>
              <c:f>PAGE37!$A$6</c:f>
              <c:strCache>
                <c:ptCount val="1"/>
                <c:pt idx="0">
                  <c:v>Mariées</c:v>
                </c:pt>
              </c:strCache>
            </c:strRef>
          </c:tx>
          <c:spPr>
            <a:solidFill>
              <a:schemeClr val="accent6">
                <a:lumMod val="75000"/>
              </a:schemeClr>
            </a:solidFill>
          </c:spPr>
          <c:val>
            <c:numRef>
              <c:f>PAGE37!$C$6:$D$6</c:f>
              <c:numCache>
                <c:formatCode>0.0</c:formatCode>
                <c:ptCount val="2"/>
                <c:pt idx="0">
                  <c:v>9.7114726577712585</c:v>
                </c:pt>
                <c:pt idx="1">
                  <c:v>5.7437299037769147</c:v>
                </c:pt>
              </c:numCache>
            </c:numRef>
          </c:val>
        </c:ser>
        <c:ser>
          <c:idx val="2"/>
          <c:order val="2"/>
          <c:tx>
            <c:strRef>
              <c:f>PAGE37!$A$7</c:f>
              <c:strCache>
                <c:ptCount val="1"/>
                <c:pt idx="0">
                  <c:v>Veuves</c:v>
                </c:pt>
              </c:strCache>
            </c:strRef>
          </c:tx>
          <c:spPr>
            <a:solidFill>
              <a:schemeClr val="accent6">
                <a:lumMod val="50000"/>
              </a:schemeClr>
            </a:solidFill>
          </c:spPr>
          <c:val>
            <c:numRef>
              <c:f>PAGE37!$C$7:$D$7</c:f>
              <c:numCache>
                <c:formatCode>0.0</c:formatCode>
                <c:ptCount val="2"/>
                <c:pt idx="0">
                  <c:v>63.015490715779208</c:v>
                </c:pt>
                <c:pt idx="1">
                  <c:v>63.941302929215851</c:v>
                </c:pt>
              </c:numCache>
            </c:numRef>
          </c:val>
        </c:ser>
        <c:ser>
          <c:idx val="3"/>
          <c:order val="3"/>
          <c:tx>
            <c:strRef>
              <c:f>PAGE37!$A$8</c:f>
              <c:strCache>
                <c:ptCount val="1"/>
                <c:pt idx="0">
                  <c:v>Divorcées</c:v>
                </c:pt>
              </c:strCache>
            </c:strRef>
          </c:tx>
          <c:spPr>
            <a:solidFill>
              <a:schemeClr val="accent6">
                <a:lumMod val="20000"/>
                <a:lumOff val="80000"/>
              </a:schemeClr>
            </a:solidFill>
          </c:spPr>
          <c:val>
            <c:numRef>
              <c:f>PAGE37!$C$8:$D$8</c:f>
              <c:numCache>
                <c:formatCode>0.0</c:formatCode>
                <c:ptCount val="2"/>
                <c:pt idx="0">
                  <c:v>12.071566577561336</c:v>
                </c:pt>
                <c:pt idx="1">
                  <c:v>13.296111818868349</c:v>
                </c:pt>
              </c:numCache>
            </c:numRef>
          </c:val>
        </c:ser>
        <c:axId val="79135488"/>
        <c:axId val="79137024"/>
      </c:barChart>
      <c:catAx>
        <c:axId val="7913548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137024"/>
        <c:crosses val="autoZero"/>
        <c:auto val="1"/>
        <c:lblAlgn val="ctr"/>
        <c:lblOffset val="100"/>
      </c:catAx>
      <c:valAx>
        <c:axId val="79137024"/>
        <c:scaling>
          <c:orientation val="minMax"/>
        </c:scaling>
        <c:axPos val="l"/>
        <c:majorGridlines/>
        <c:numFmt formatCode="0.0" sourceLinked="1"/>
        <c:tickLblPos val="nextTo"/>
        <c:spPr>
          <a:noFill/>
        </c:spPr>
        <c:txPr>
          <a:bodyPr rot="0" vert="horz"/>
          <a:lstStyle/>
          <a:p>
            <a:pPr>
              <a:defRPr sz="1000" b="0" i="0" u="none" strike="noStrike" baseline="0">
                <a:solidFill>
                  <a:srgbClr val="000000"/>
                </a:solidFill>
                <a:latin typeface="Calibri"/>
                <a:ea typeface="Calibri"/>
                <a:cs typeface="Calibri"/>
              </a:defRPr>
            </a:pPr>
            <a:endParaRPr lang="fr-FR"/>
          </a:p>
        </c:txPr>
        <c:crossAx val="79135488"/>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no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1" l="0.70000000000000062" r="0.70000000000000062" t="0.750000000000013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fr-FR"/>
  <c:chart>
    <c:view3D>
      <c:depthPercent val="100"/>
      <c:rAngAx val="1"/>
    </c:view3D>
    <c:floor>
      <c:spPr>
        <a:noFill/>
        <a:ln w="9525">
          <a:noFill/>
        </a:ln>
      </c:spPr>
    </c:floor>
    <c:sideWall>
      <c:spPr>
        <a:noFill/>
        <a:ln w="25400">
          <a:noFill/>
        </a:ln>
      </c:spPr>
    </c:sideWall>
    <c:backWall>
      <c:spPr>
        <a:noFill/>
        <a:ln w="25400">
          <a:noFill/>
        </a:ln>
      </c:spPr>
    </c:backWall>
    <c:plotArea>
      <c:layout/>
      <c:bar3DChart>
        <c:barDir val="col"/>
        <c:grouping val="clustered"/>
        <c:ser>
          <c:idx val="0"/>
          <c:order val="0"/>
          <c:tx>
            <c:strRef>
              <c:f>PAGE38!$A$5</c:f>
              <c:strCache>
                <c:ptCount val="1"/>
                <c:pt idx="0">
                  <c:v>Célibataires</c:v>
                </c:pt>
              </c:strCache>
            </c:strRef>
          </c:tx>
          <c:spPr>
            <a:solidFill>
              <a:schemeClr val="accent6">
                <a:lumMod val="60000"/>
                <a:lumOff val="40000"/>
              </a:schemeClr>
            </a:solidFill>
          </c:spPr>
          <c:cat>
            <c:numRef>
              <c:f>PAGE38!$D$4:$E$4</c:f>
              <c:numCache>
                <c:formatCode>General</c:formatCode>
                <c:ptCount val="2"/>
                <c:pt idx="0">
                  <c:v>2009</c:v>
                </c:pt>
                <c:pt idx="1">
                  <c:v>2019</c:v>
                </c:pt>
              </c:numCache>
            </c:numRef>
          </c:cat>
          <c:val>
            <c:numRef>
              <c:f>PAGE38!$D$5:$E$5</c:f>
              <c:numCache>
                <c:formatCode>0.0</c:formatCode>
                <c:ptCount val="2"/>
                <c:pt idx="0">
                  <c:v>17.759600500434701</c:v>
                </c:pt>
                <c:pt idx="1">
                  <c:v>20.288013823927791</c:v>
                </c:pt>
              </c:numCache>
            </c:numRef>
          </c:val>
        </c:ser>
        <c:ser>
          <c:idx val="1"/>
          <c:order val="1"/>
          <c:tx>
            <c:strRef>
              <c:f>PAGE38!$A$6</c:f>
              <c:strCache>
                <c:ptCount val="1"/>
                <c:pt idx="0">
                  <c:v>Mariées</c:v>
                </c:pt>
              </c:strCache>
            </c:strRef>
          </c:tx>
          <c:spPr>
            <a:solidFill>
              <a:schemeClr val="accent6">
                <a:lumMod val="40000"/>
                <a:lumOff val="60000"/>
              </a:schemeClr>
            </a:solidFill>
          </c:spPr>
          <c:val>
            <c:numRef>
              <c:f>PAGE38!$D$6:$E$6</c:f>
              <c:numCache>
                <c:formatCode>0.0</c:formatCode>
                <c:ptCount val="2"/>
                <c:pt idx="0">
                  <c:v>9.3433915053330221</c:v>
                </c:pt>
                <c:pt idx="1">
                  <c:v>4.9103499260907499</c:v>
                </c:pt>
              </c:numCache>
            </c:numRef>
          </c:val>
        </c:ser>
        <c:ser>
          <c:idx val="2"/>
          <c:order val="2"/>
          <c:tx>
            <c:strRef>
              <c:f>PAGE38!$A$7</c:f>
              <c:strCache>
                <c:ptCount val="1"/>
                <c:pt idx="0">
                  <c:v>Veuves</c:v>
                </c:pt>
              </c:strCache>
            </c:strRef>
          </c:tx>
          <c:spPr>
            <a:solidFill>
              <a:schemeClr val="accent6">
                <a:lumMod val="50000"/>
              </a:schemeClr>
            </a:solidFill>
          </c:spPr>
          <c:val>
            <c:numRef>
              <c:f>PAGE38!$D$7:$E$7</c:f>
              <c:numCache>
                <c:formatCode>0.0</c:formatCode>
                <c:ptCount val="2"/>
                <c:pt idx="0">
                  <c:v>59.190716512224604</c:v>
                </c:pt>
                <c:pt idx="1">
                  <c:v>58.952970731663065</c:v>
                </c:pt>
              </c:numCache>
            </c:numRef>
          </c:val>
        </c:ser>
        <c:ser>
          <c:idx val="3"/>
          <c:order val="3"/>
          <c:tx>
            <c:strRef>
              <c:f>PAGE38!$A$8</c:f>
              <c:strCache>
                <c:ptCount val="1"/>
                <c:pt idx="0">
                  <c:v>Divorcées</c:v>
                </c:pt>
              </c:strCache>
            </c:strRef>
          </c:tx>
          <c:spPr>
            <a:solidFill>
              <a:schemeClr val="accent6">
                <a:lumMod val="75000"/>
              </a:schemeClr>
            </a:solidFill>
          </c:spPr>
          <c:val>
            <c:numRef>
              <c:f>PAGE38!$D$8:$E$8</c:f>
              <c:numCache>
                <c:formatCode>0.0</c:formatCode>
                <c:ptCount val="2"/>
                <c:pt idx="0">
                  <c:v>13.706291482007677</c:v>
                </c:pt>
                <c:pt idx="1">
                  <c:v>15.677436935369292</c:v>
                </c:pt>
              </c:numCache>
            </c:numRef>
          </c:val>
        </c:ser>
        <c:shape val="box"/>
        <c:axId val="79209216"/>
        <c:axId val="79210752"/>
        <c:axId val="0"/>
      </c:bar3DChart>
      <c:catAx>
        <c:axId val="7920921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210752"/>
        <c:crosses val="autoZero"/>
        <c:auto val="1"/>
        <c:lblAlgn val="ctr"/>
        <c:lblOffset val="100"/>
      </c:catAx>
      <c:valAx>
        <c:axId val="79210752"/>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209216"/>
        <c:crosses val="autoZero"/>
        <c:crossBetween val="between"/>
      </c:valAx>
      <c:spPr>
        <a:noFill/>
        <a:ln w="25400">
          <a:noFill/>
        </a:ln>
      </c:spPr>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1" l="0.70000000000000062" r="0.70000000000000062" t="0.7500000000000131" header="0.30000000000000032" footer="0.30000000000000032"/>
    <c:pageSetup orientation="portrait"/>
  </c:printSettings>
</c:chartSpace>
</file>

<file path=xl/charts/chart2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0833333333334123E-2"/>
          <c:y val="4.8611111111111112E-2"/>
          <c:w val="0.8958333333333337"/>
          <c:h val="0.71875000000001155"/>
        </c:manualLayout>
      </c:layout>
      <c:barChart>
        <c:barDir val="col"/>
        <c:grouping val="clustered"/>
        <c:ser>
          <c:idx val="0"/>
          <c:order val="0"/>
          <c:tx>
            <c:strRef>
              <c:f>'PAGE 39'!$A$4</c:f>
              <c:strCache>
                <c:ptCount val="1"/>
                <c:pt idx="0">
                  <c:v>Célibataires</c:v>
                </c:pt>
              </c:strCache>
            </c:strRef>
          </c:tx>
          <c:spPr>
            <a:solidFill>
              <a:schemeClr val="accent6">
                <a:lumMod val="75000"/>
              </a:schemeClr>
            </a:solidFill>
          </c:spPr>
          <c:cat>
            <c:numRef>
              <c:f>'PAGE 39'!$D$3:$E$3</c:f>
              <c:numCache>
                <c:formatCode>General</c:formatCode>
                <c:ptCount val="2"/>
                <c:pt idx="0">
                  <c:v>2009</c:v>
                </c:pt>
                <c:pt idx="1">
                  <c:v>2019</c:v>
                </c:pt>
              </c:numCache>
            </c:numRef>
          </c:cat>
          <c:val>
            <c:numRef>
              <c:f>'PAGE 39'!$D$4:$E$4</c:f>
              <c:numCache>
                <c:formatCode>0.0</c:formatCode>
                <c:ptCount val="2"/>
                <c:pt idx="0">
                  <c:v>8.8390797020238647</c:v>
                </c:pt>
                <c:pt idx="1">
                  <c:v>8.088730139584202</c:v>
                </c:pt>
              </c:numCache>
            </c:numRef>
          </c:val>
        </c:ser>
        <c:ser>
          <c:idx val="1"/>
          <c:order val="1"/>
          <c:tx>
            <c:strRef>
              <c:f>'PAGE 39'!$A$5</c:f>
              <c:strCache>
                <c:ptCount val="1"/>
                <c:pt idx="0">
                  <c:v>Mariées</c:v>
                </c:pt>
              </c:strCache>
            </c:strRef>
          </c:tx>
          <c:spPr>
            <a:solidFill>
              <a:schemeClr val="accent6">
                <a:lumMod val="20000"/>
                <a:lumOff val="80000"/>
              </a:schemeClr>
            </a:solidFill>
          </c:spPr>
          <c:val>
            <c:numRef>
              <c:f>'PAGE 39'!$D$5:$E$5</c:f>
              <c:numCache>
                <c:formatCode>0.0</c:formatCode>
                <c:ptCount val="2"/>
                <c:pt idx="0">
                  <c:v>10.626936515261388</c:v>
                </c:pt>
                <c:pt idx="1">
                  <c:v>7.9069131212401391</c:v>
                </c:pt>
              </c:numCache>
            </c:numRef>
          </c:val>
        </c:ser>
        <c:ser>
          <c:idx val="2"/>
          <c:order val="2"/>
          <c:tx>
            <c:strRef>
              <c:f>'PAGE 39'!$A$6</c:f>
              <c:strCache>
                <c:ptCount val="1"/>
                <c:pt idx="0">
                  <c:v>Veuves</c:v>
                </c:pt>
              </c:strCache>
            </c:strRef>
          </c:tx>
          <c:spPr>
            <a:solidFill>
              <a:schemeClr val="accent6">
                <a:lumMod val="50000"/>
              </a:schemeClr>
            </a:solidFill>
          </c:spPr>
          <c:val>
            <c:numRef>
              <c:f>'PAGE 39'!$D$6:$E$6</c:f>
              <c:numCache>
                <c:formatCode>0.0</c:formatCode>
                <c:ptCount val="2"/>
                <c:pt idx="0">
                  <c:v>72.528182477421055</c:v>
                </c:pt>
                <c:pt idx="1">
                  <c:v>76.889389974500503</c:v>
                </c:pt>
              </c:numCache>
            </c:numRef>
          </c:val>
        </c:ser>
        <c:ser>
          <c:idx val="3"/>
          <c:order val="3"/>
          <c:tx>
            <c:strRef>
              <c:f>'PAGE 39'!$A$7</c:f>
              <c:strCache>
                <c:ptCount val="1"/>
                <c:pt idx="0">
                  <c:v>Divorcées</c:v>
                </c:pt>
              </c:strCache>
            </c:strRef>
          </c:tx>
          <c:spPr>
            <a:solidFill>
              <a:schemeClr val="accent6">
                <a:lumMod val="60000"/>
                <a:lumOff val="40000"/>
              </a:schemeClr>
            </a:solidFill>
          </c:spPr>
          <c:val>
            <c:numRef>
              <c:f>'PAGE 39'!$D$7:$E$7</c:f>
              <c:numCache>
                <c:formatCode>0.0</c:formatCode>
                <c:ptCount val="2"/>
                <c:pt idx="0">
                  <c:v>8.0058013052936907</c:v>
                </c:pt>
                <c:pt idx="1">
                  <c:v>7.1149667646751151</c:v>
                </c:pt>
              </c:numCache>
            </c:numRef>
          </c:val>
        </c:ser>
        <c:axId val="79319424"/>
        <c:axId val="79320960"/>
      </c:barChart>
      <c:catAx>
        <c:axId val="7931942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320960"/>
        <c:crosses val="autoZero"/>
        <c:auto val="1"/>
        <c:lblAlgn val="ctr"/>
        <c:lblOffset val="100"/>
      </c:catAx>
      <c:valAx>
        <c:axId val="79320960"/>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319424"/>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31" l="0.70000000000000062" r="0.70000000000000062" t="0.750000000000013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1666666666668228E-2"/>
          <c:y val="4.8611111111111112E-2"/>
          <c:w val="0.87500000000001155"/>
          <c:h val="0.66319444444446363"/>
        </c:manualLayout>
      </c:layout>
      <c:barChart>
        <c:barDir val="col"/>
        <c:grouping val="percentStacked"/>
        <c:ser>
          <c:idx val="0"/>
          <c:order val="0"/>
          <c:tx>
            <c:strRef>
              <c:f>PAGE41!$A$4</c:f>
              <c:strCache>
                <c:ptCount val="1"/>
                <c:pt idx="0">
                  <c:v>Actifs occupés</c:v>
                </c:pt>
              </c:strCache>
            </c:strRef>
          </c:tx>
          <c:spPr>
            <a:solidFill>
              <a:schemeClr val="accent6">
                <a:lumMod val="60000"/>
                <a:lumOff val="40000"/>
              </a:schemeClr>
            </a:solidFill>
          </c:spPr>
          <c:cat>
            <c:numRef>
              <c:f>PAGE41!$C$3:$D$3</c:f>
              <c:numCache>
                <c:formatCode>General</c:formatCode>
                <c:ptCount val="2"/>
                <c:pt idx="0">
                  <c:v>2009</c:v>
                </c:pt>
                <c:pt idx="1">
                  <c:v>2019</c:v>
                </c:pt>
              </c:numCache>
            </c:numRef>
          </c:cat>
          <c:val>
            <c:numRef>
              <c:f>PAGE41!$C$4:$D$4</c:f>
              <c:numCache>
                <c:formatCode>0.0</c:formatCode>
                <c:ptCount val="2"/>
                <c:pt idx="0">
                  <c:v>22.153198150339723</c:v>
                </c:pt>
                <c:pt idx="1">
                  <c:v>19.909475986802903</c:v>
                </c:pt>
              </c:numCache>
            </c:numRef>
          </c:val>
        </c:ser>
        <c:ser>
          <c:idx val="1"/>
          <c:order val="1"/>
          <c:tx>
            <c:strRef>
              <c:f>PAGE41!$A$5</c:f>
              <c:strCache>
                <c:ptCount val="1"/>
                <c:pt idx="0">
                  <c:v>Chômeurs</c:v>
                </c:pt>
              </c:strCache>
            </c:strRef>
          </c:tx>
          <c:spPr>
            <a:solidFill>
              <a:schemeClr val="accent6">
                <a:lumMod val="75000"/>
              </a:schemeClr>
            </a:solidFill>
          </c:spPr>
          <c:val>
            <c:numRef>
              <c:f>PAGE41!$C$5:$D$5</c:f>
              <c:numCache>
                <c:formatCode>0.0</c:formatCode>
                <c:ptCount val="2"/>
                <c:pt idx="0">
                  <c:v>1.2220159482155617</c:v>
                </c:pt>
                <c:pt idx="1">
                  <c:v>1.181993030809027</c:v>
                </c:pt>
              </c:numCache>
            </c:numRef>
          </c:val>
        </c:ser>
        <c:ser>
          <c:idx val="2"/>
          <c:order val="2"/>
          <c:tx>
            <c:strRef>
              <c:f>PAGE41!$B$18</c:f>
              <c:strCache>
                <c:ptCount val="1"/>
                <c:pt idx="0">
                  <c:v>Inactives </c:v>
                </c:pt>
              </c:strCache>
            </c:strRef>
          </c:tx>
          <c:spPr>
            <a:solidFill>
              <a:schemeClr val="accent6">
                <a:lumMod val="50000"/>
              </a:schemeClr>
            </a:solidFill>
          </c:spPr>
          <c:val>
            <c:numRef>
              <c:f>PAGE41!$C$6:$D$6</c:f>
              <c:numCache>
                <c:formatCode>0.0</c:formatCode>
                <c:ptCount val="2"/>
                <c:pt idx="0">
                  <c:v>76.62478590144471</c:v>
                </c:pt>
                <c:pt idx="1">
                  <c:v>78.908530982388186</c:v>
                </c:pt>
              </c:numCache>
            </c:numRef>
          </c:val>
        </c:ser>
        <c:overlap val="100"/>
        <c:axId val="79682944"/>
        <c:axId val="79893632"/>
      </c:barChart>
      <c:catAx>
        <c:axId val="7968294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893632"/>
        <c:crosses val="autoZero"/>
        <c:auto val="1"/>
        <c:lblAlgn val="ctr"/>
        <c:lblOffset val="100"/>
      </c:catAx>
      <c:valAx>
        <c:axId val="79893632"/>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682944"/>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99" l="0.70000000000000062" r="0.70000000000000062" t="0.75000000000001199"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905525134231324"/>
          <c:y val="5.9213438320210039E-2"/>
          <c:w val="0.83371970635650305"/>
          <c:h val="0.72604808398950205"/>
        </c:manualLayout>
      </c:layout>
      <c:barChart>
        <c:barDir val="col"/>
        <c:grouping val="percentStacked"/>
        <c:ser>
          <c:idx val="0"/>
          <c:order val="0"/>
          <c:tx>
            <c:strRef>
              <c:f>PAGE42!$A$5</c:f>
              <c:strCache>
                <c:ptCount val="1"/>
                <c:pt idx="0">
                  <c:v>Actifs occupés</c:v>
                </c:pt>
              </c:strCache>
            </c:strRef>
          </c:tx>
          <c:spPr>
            <a:solidFill>
              <a:schemeClr val="accent6">
                <a:lumMod val="50000"/>
              </a:schemeClr>
            </a:solidFill>
          </c:spPr>
          <c:cat>
            <c:numRef>
              <c:f>PAGE42!$C$4:$D$4</c:f>
              <c:numCache>
                <c:formatCode>General</c:formatCode>
                <c:ptCount val="2"/>
                <c:pt idx="0">
                  <c:v>2009</c:v>
                </c:pt>
                <c:pt idx="1">
                  <c:v>2019</c:v>
                </c:pt>
              </c:numCache>
            </c:numRef>
          </c:cat>
          <c:val>
            <c:numRef>
              <c:f>PAGE42!$C$5:$D$5</c:f>
              <c:numCache>
                <c:formatCode>0.0</c:formatCode>
                <c:ptCount val="2"/>
                <c:pt idx="0">
                  <c:v>22.767128225789349</c:v>
                </c:pt>
                <c:pt idx="1">
                  <c:v>20.865920888121646</c:v>
                </c:pt>
              </c:numCache>
            </c:numRef>
          </c:val>
        </c:ser>
        <c:ser>
          <c:idx val="1"/>
          <c:order val="1"/>
          <c:tx>
            <c:strRef>
              <c:f>PAGE42!$A$6</c:f>
              <c:strCache>
                <c:ptCount val="1"/>
                <c:pt idx="0">
                  <c:v>Chômeurs</c:v>
                </c:pt>
              </c:strCache>
            </c:strRef>
          </c:tx>
          <c:spPr>
            <a:solidFill>
              <a:schemeClr val="accent6">
                <a:lumMod val="60000"/>
                <a:lumOff val="40000"/>
              </a:schemeClr>
            </a:solidFill>
          </c:spPr>
          <c:val>
            <c:numRef>
              <c:f>PAGE42!$C$6:$D$6</c:f>
              <c:numCache>
                <c:formatCode>0.0</c:formatCode>
                <c:ptCount val="2"/>
                <c:pt idx="0">
                  <c:v>1.5066053139379545</c:v>
                </c:pt>
                <c:pt idx="1">
                  <c:v>1.5724885223442036</c:v>
                </c:pt>
              </c:numCache>
            </c:numRef>
          </c:val>
        </c:ser>
        <c:ser>
          <c:idx val="2"/>
          <c:order val="2"/>
          <c:tx>
            <c:strRef>
              <c:f>PAGE42!$A$7</c:f>
              <c:strCache>
                <c:ptCount val="1"/>
                <c:pt idx="0">
                  <c:v>Inactive dont :</c:v>
                </c:pt>
              </c:strCache>
            </c:strRef>
          </c:tx>
          <c:spPr>
            <a:solidFill>
              <a:schemeClr val="accent6">
                <a:lumMod val="75000"/>
              </a:schemeClr>
            </a:solidFill>
          </c:spPr>
          <c:val>
            <c:numRef>
              <c:f>PAGE42!$C$7:$D$7</c:f>
              <c:numCache>
                <c:formatCode>0.0</c:formatCode>
                <c:ptCount val="2"/>
                <c:pt idx="0">
                  <c:v>75.726266460272697</c:v>
                </c:pt>
                <c:pt idx="1">
                  <c:v>77.561590589533978</c:v>
                </c:pt>
              </c:numCache>
            </c:numRef>
          </c:val>
        </c:ser>
        <c:overlap val="100"/>
        <c:axId val="79943936"/>
        <c:axId val="80318464"/>
      </c:barChart>
      <c:catAx>
        <c:axId val="7994393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0318464"/>
        <c:crosses val="autoZero"/>
        <c:auto val="1"/>
        <c:lblAlgn val="ctr"/>
        <c:lblOffset val="100"/>
      </c:catAx>
      <c:valAx>
        <c:axId val="80318464"/>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9943936"/>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99" l="0.70000000000000062" r="0.70000000000000062" t="0.75000000000001299"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percentStacked"/>
        <c:ser>
          <c:idx val="0"/>
          <c:order val="0"/>
          <c:tx>
            <c:strRef>
              <c:f>'PAGE 43'!$A$5</c:f>
              <c:strCache>
                <c:ptCount val="1"/>
                <c:pt idx="0">
                  <c:v>Actifs occupés</c:v>
                </c:pt>
              </c:strCache>
            </c:strRef>
          </c:tx>
          <c:spPr>
            <a:solidFill>
              <a:schemeClr val="accent6">
                <a:lumMod val="75000"/>
              </a:schemeClr>
            </a:solidFill>
          </c:spPr>
          <c:cat>
            <c:numRef>
              <c:f>'PAGE 43'!$C$4:$D$4</c:f>
              <c:numCache>
                <c:formatCode>General</c:formatCode>
                <c:ptCount val="2"/>
                <c:pt idx="0">
                  <c:v>2009</c:v>
                </c:pt>
                <c:pt idx="1">
                  <c:v>2019</c:v>
                </c:pt>
              </c:numCache>
            </c:numRef>
          </c:cat>
          <c:val>
            <c:numRef>
              <c:f>'PAGE 43'!$C$5:$D$5</c:f>
              <c:numCache>
                <c:formatCode>0.0</c:formatCode>
                <c:ptCount val="2"/>
                <c:pt idx="0">
                  <c:v>20.626277276023469</c:v>
                </c:pt>
                <c:pt idx="1">
                  <c:v>17.426856276277434</c:v>
                </c:pt>
              </c:numCache>
            </c:numRef>
          </c:val>
        </c:ser>
        <c:ser>
          <c:idx val="1"/>
          <c:order val="1"/>
          <c:tx>
            <c:strRef>
              <c:f>'PAGE 43'!$A$6</c:f>
              <c:strCache>
                <c:ptCount val="1"/>
                <c:pt idx="0">
                  <c:v>Chômeurs</c:v>
                </c:pt>
              </c:strCache>
            </c:strRef>
          </c:tx>
          <c:spPr>
            <a:solidFill>
              <a:schemeClr val="accent6">
                <a:lumMod val="60000"/>
                <a:lumOff val="40000"/>
              </a:schemeClr>
            </a:solidFill>
          </c:spPr>
          <c:val>
            <c:numRef>
              <c:f>'PAGE 43'!$C$6:$D$6</c:f>
              <c:numCache>
                <c:formatCode>0.0</c:formatCode>
                <c:ptCount val="2"/>
                <c:pt idx="0">
                  <c:v>0.51420660557716391</c:v>
                </c:pt>
                <c:pt idx="1">
                  <c:v>0.16839381268376422</c:v>
                </c:pt>
              </c:numCache>
            </c:numRef>
          </c:val>
        </c:ser>
        <c:ser>
          <c:idx val="2"/>
          <c:order val="2"/>
          <c:tx>
            <c:strRef>
              <c:f>'PAGE 43'!$B$17</c:f>
              <c:strCache>
                <c:ptCount val="1"/>
                <c:pt idx="0">
                  <c:v>Inactives</c:v>
                </c:pt>
              </c:strCache>
            </c:strRef>
          </c:tx>
          <c:spPr>
            <a:solidFill>
              <a:schemeClr val="accent6">
                <a:lumMod val="50000"/>
              </a:schemeClr>
            </a:solidFill>
          </c:spPr>
          <c:val>
            <c:numRef>
              <c:f>'PAGE 43'!$C$7:$D$7</c:f>
              <c:numCache>
                <c:formatCode>0.0</c:formatCode>
                <c:ptCount val="2"/>
                <c:pt idx="0">
                  <c:v>78.85951611839937</c:v>
                </c:pt>
                <c:pt idx="1">
                  <c:v>82.404749911038635</c:v>
                </c:pt>
              </c:numCache>
            </c:numRef>
          </c:val>
        </c:ser>
        <c:overlap val="100"/>
        <c:axId val="80581760"/>
        <c:axId val="80583296"/>
      </c:barChart>
      <c:catAx>
        <c:axId val="8058176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0583296"/>
        <c:crosses val="autoZero"/>
        <c:auto val="1"/>
        <c:lblAlgn val="ctr"/>
        <c:lblOffset val="100"/>
      </c:catAx>
      <c:valAx>
        <c:axId val="80583296"/>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0581760"/>
        <c:crosses val="autoZero"/>
        <c:crossBetween val="between"/>
        <c:maj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99" l="0.70000000000000062" r="0.70000000000000062" t="0.75000000000001299"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fr-FR"/>
  <c:style val="24"/>
  <c:chart>
    <c:plotArea>
      <c:layout>
        <c:manualLayout>
          <c:layoutTarget val="inner"/>
          <c:xMode val="edge"/>
          <c:yMode val="edge"/>
          <c:x val="0.32845221326806351"/>
          <c:y val="3.3409263477600648E-2"/>
          <c:w val="0.60438266331078161"/>
          <c:h val="0.85393503488601563"/>
        </c:manualLayout>
      </c:layout>
      <c:barChart>
        <c:barDir val="bar"/>
        <c:grouping val="clustered"/>
        <c:ser>
          <c:idx val="0"/>
          <c:order val="0"/>
          <c:tx>
            <c:strRef>
              <c:f>PAGE48!$C$6</c:f>
              <c:strCache>
                <c:ptCount val="1"/>
                <c:pt idx="0">
                  <c:v>Garçons</c:v>
                </c:pt>
              </c:strCache>
            </c:strRef>
          </c:tx>
          <c:cat>
            <c:multiLvlStrRef>
              <c:f>PAGE48!$A$7:$B$15</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Primaire (6-11ans)</c:v>
                  </c:pt>
                  <c:pt idx="3">
                    <c:v>Secondaire collègial (12-14ans)</c:v>
                  </c:pt>
                  <c:pt idx="6">
                    <c:v>Secondaire qualifiant (15-17ans)</c:v>
                  </c:pt>
                </c:lvl>
              </c:multiLvlStrCache>
            </c:multiLvlStrRef>
          </c:cat>
          <c:val>
            <c:numRef>
              <c:f>PAGE48!$C$7:$C$15</c:f>
              <c:numCache>
                <c:formatCode>0.0%</c:formatCode>
                <c:ptCount val="9"/>
                <c:pt idx="0">
                  <c:v>0.999</c:v>
                </c:pt>
                <c:pt idx="1">
                  <c:v>0.96899999999999997</c:v>
                </c:pt>
                <c:pt idx="2">
                  <c:v>1.038</c:v>
                </c:pt>
                <c:pt idx="3">
                  <c:v>0.61799999999999999</c:v>
                </c:pt>
                <c:pt idx="4">
                  <c:v>0.752</c:v>
                </c:pt>
                <c:pt idx="5">
                  <c:v>0.443</c:v>
                </c:pt>
                <c:pt idx="6">
                  <c:v>0.29899999999999999</c:v>
                </c:pt>
                <c:pt idx="7">
                  <c:v>0.44900000000000001</c:v>
                </c:pt>
                <c:pt idx="8">
                  <c:v>0.10299999999999999</c:v>
                </c:pt>
              </c:numCache>
            </c:numRef>
          </c:val>
        </c:ser>
        <c:ser>
          <c:idx val="1"/>
          <c:order val="1"/>
          <c:tx>
            <c:strRef>
              <c:f>PAGE48!$D$6</c:f>
              <c:strCache>
                <c:ptCount val="1"/>
                <c:pt idx="0">
                  <c:v>Filles</c:v>
                </c:pt>
              </c:strCache>
            </c:strRef>
          </c:tx>
          <c:cat>
            <c:multiLvlStrRef>
              <c:f>PAGE48!$A$7:$B$15</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Primaire (6-11ans)</c:v>
                  </c:pt>
                  <c:pt idx="3">
                    <c:v>Secondaire collègial (12-14ans)</c:v>
                  </c:pt>
                  <c:pt idx="6">
                    <c:v>Secondaire qualifiant (15-17ans)</c:v>
                  </c:pt>
                </c:lvl>
              </c:multiLvlStrCache>
            </c:multiLvlStrRef>
          </c:cat>
          <c:val>
            <c:numRef>
              <c:f>PAGE48!$D$7:$D$15</c:f>
              <c:numCache>
                <c:formatCode>0.0%</c:formatCode>
                <c:ptCount val="9"/>
                <c:pt idx="0">
                  <c:v>0.996</c:v>
                </c:pt>
                <c:pt idx="1">
                  <c:v>0.96899999999999997</c:v>
                </c:pt>
                <c:pt idx="2">
                  <c:v>1.032</c:v>
                </c:pt>
                <c:pt idx="3">
                  <c:v>0.65900000000000003</c:v>
                </c:pt>
                <c:pt idx="4">
                  <c:v>0.82199999999999995</c:v>
                </c:pt>
                <c:pt idx="5">
                  <c:v>0.44400000000000001</c:v>
                </c:pt>
                <c:pt idx="6">
                  <c:v>0.40200000000000002</c:v>
                </c:pt>
                <c:pt idx="7">
                  <c:v>0.59499999999999997</c:v>
                </c:pt>
                <c:pt idx="8">
                  <c:v>0.14199999999999999</c:v>
                </c:pt>
              </c:numCache>
            </c:numRef>
          </c:val>
        </c:ser>
        <c:axId val="81116544"/>
        <c:axId val="81122432"/>
      </c:barChart>
      <c:catAx>
        <c:axId val="81116544"/>
        <c:scaling>
          <c:orientation val="minMax"/>
        </c:scaling>
        <c:axPos val="l"/>
        <c:tickLblPos val="nextTo"/>
        <c:crossAx val="81122432"/>
        <c:crosses val="autoZero"/>
        <c:auto val="1"/>
        <c:lblAlgn val="ctr"/>
        <c:lblOffset val="100"/>
      </c:catAx>
      <c:valAx>
        <c:axId val="81122432"/>
        <c:scaling>
          <c:orientation val="minMax"/>
        </c:scaling>
        <c:axPos val="b"/>
        <c:numFmt formatCode="0%" sourceLinked="0"/>
        <c:tickLblPos val="nextTo"/>
        <c:crossAx val="81116544"/>
        <c:crosses val="autoZero"/>
        <c:crossBetween val="between"/>
      </c:valAx>
    </c:plotArea>
    <c:legend>
      <c:legendPos val="r"/>
      <c:layout>
        <c:manualLayout>
          <c:xMode val="edge"/>
          <c:yMode val="edge"/>
          <c:x val="8.1149248035390212E-2"/>
          <c:y val="0.9462173037026399"/>
          <c:w val="0.89511187956104898"/>
          <c:h val="3.6950119276092756E-2"/>
        </c:manualLayout>
      </c:layout>
    </c:legend>
    <c:plotVisOnly val="1"/>
  </c:chart>
  <c:spPr>
    <a:ln w="25400">
      <a:solidFill>
        <a:srgbClr val="F79646">
          <a:lumMod val="75000"/>
        </a:srgbClr>
      </a:solidFill>
    </a:ln>
  </c:spPr>
  <c:printSettings>
    <c:headerFooter/>
    <c:pageMargins b="0.75000000000000056" l="0.70000000000000051" r="0.70000000000000051" t="0.75000000000000056" header="0.30000000000000027" footer="0.30000000000000027"/>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fr-FR"/>
  <c:style val="40"/>
  <c:chart>
    <c:plotArea>
      <c:layout>
        <c:manualLayout>
          <c:layoutTarget val="inner"/>
          <c:xMode val="edge"/>
          <c:yMode val="edge"/>
          <c:x val="0.258574723614098"/>
          <c:y val="3.8495188101487311E-2"/>
          <c:w val="0.69321588589305128"/>
          <c:h val="0.81784198235063565"/>
        </c:manualLayout>
      </c:layout>
      <c:barChart>
        <c:barDir val="bar"/>
        <c:grouping val="clustered"/>
        <c:ser>
          <c:idx val="0"/>
          <c:order val="0"/>
          <c:tx>
            <c:strRef>
              <c:f>'PAGE 50'!$C$4</c:f>
              <c:strCache>
                <c:ptCount val="1"/>
                <c:pt idx="0">
                  <c:v>Garçons</c:v>
                </c:pt>
              </c:strCache>
            </c:strRef>
          </c:tx>
          <c:spPr>
            <a:solidFill>
              <a:schemeClr val="accent6">
                <a:lumMod val="50000"/>
              </a:schemeClr>
            </a:solidFill>
          </c:spPr>
          <c:cat>
            <c:multiLvlStrRef>
              <c:f>'PAGE 50'!$A$5:$B$13</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15-17ans</c:v>
                  </c:pt>
                  <c:pt idx="3">
                    <c:v>12-14ans</c:v>
                  </c:pt>
                  <c:pt idx="6">
                    <c:v>6-11ans</c:v>
                  </c:pt>
                </c:lvl>
              </c:multiLvlStrCache>
            </c:multiLvlStrRef>
          </c:cat>
          <c:val>
            <c:numRef>
              <c:f>'PAGE 50'!$C$5:$C$13</c:f>
              <c:numCache>
                <c:formatCode>0.00</c:formatCode>
                <c:ptCount val="9"/>
                <c:pt idx="0">
                  <c:v>68.2</c:v>
                </c:pt>
                <c:pt idx="1">
                  <c:v>83.7</c:v>
                </c:pt>
                <c:pt idx="2">
                  <c:v>47.9</c:v>
                </c:pt>
                <c:pt idx="3">
                  <c:v>94.2</c:v>
                </c:pt>
                <c:pt idx="4">
                  <c:v>99.7</c:v>
                </c:pt>
                <c:pt idx="5">
                  <c:v>87</c:v>
                </c:pt>
                <c:pt idx="6">
                  <c:v>100</c:v>
                </c:pt>
                <c:pt idx="7">
                  <c:v>97.1</c:v>
                </c:pt>
                <c:pt idx="8">
                  <c:v>103.9</c:v>
                </c:pt>
              </c:numCache>
            </c:numRef>
          </c:val>
        </c:ser>
        <c:ser>
          <c:idx val="1"/>
          <c:order val="1"/>
          <c:tx>
            <c:strRef>
              <c:f>'PAGE 50'!$D$4</c:f>
              <c:strCache>
                <c:ptCount val="1"/>
                <c:pt idx="0">
                  <c:v>Filles</c:v>
                </c:pt>
              </c:strCache>
            </c:strRef>
          </c:tx>
          <c:cat>
            <c:multiLvlStrRef>
              <c:f>'PAGE 50'!$A$5:$B$13</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15-17ans</c:v>
                  </c:pt>
                  <c:pt idx="3">
                    <c:v>12-14ans</c:v>
                  </c:pt>
                  <c:pt idx="6">
                    <c:v>6-11ans</c:v>
                  </c:pt>
                </c:lvl>
              </c:multiLvlStrCache>
            </c:multiLvlStrRef>
          </c:cat>
          <c:val>
            <c:numRef>
              <c:f>'PAGE 50'!$D$5:$D$13</c:f>
              <c:numCache>
                <c:formatCode>0.00</c:formatCode>
                <c:ptCount val="9"/>
                <c:pt idx="0">
                  <c:v>65.5</c:v>
                </c:pt>
                <c:pt idx="1">
                  <c:v>87.8</c:v>
                </c:pt>
                <c:pt idx="2">
                  <c:v>35.6</c:v>
                </c:pt>
                <c:pt idx="3">
                  <c:v>89.3</c:v>
                </c:pt>
                <c:pt idx="4">
                  <c:v>99.4</c:v>
                </c:pt>
                <c:pt idx="5">
                  <c:v>75.8</c:v>
                </c:pt>
                <c:pt idx="6">
                  <c:v>99.7</c:v>
                </c:pt>
                <c:pt idx="7">
                  <c:v>97</c:v>
                </c:pt>
                <c:pt idx="8">
                  <c:v>103.6</c:v>
                </c:pt>
              </c:numCache>
            </c:numRef>
          </c:val>
        </c:ser>
        <c:axId val="81208448"/>
        <c:axId val="81209984"/>
      </c:barChart>
      <c:catAx>
        <c:axId val="81208448"/>
        <c:scaling>
          <c:orientation val="minMax"/>
        </c:scaling>
        <c:axPos val="l"/>
        <c:tickLblPos val="nextTo"/>
        <c:crossAx val="81209984"/>
        <c:crossesAt val="0"/>
        <c:auto val="1"/>
        <c:lblAlgn val="ctr"/>
        <c:lblOffset val="100"/>
      </c:catAx>
      <c:valAx>
        <c:axId val="81209984"/>
        <c:scaling>
          <c:orientation val="minMax"/>
          <c:max val="100"/>
        </c:scaling>
        <c:axPos val="b"/>
        <c:majorGridlines/>
        <c:numFmt formatCode="#,##0" sourceLinked="0"/>
        <c:tickLblPos val="nextTo"/>
        <c:crossAx val="81208448"/>
        <c:crosses val="autoZero"/>
        <c:crossBetween val="between"/>
        <c:majorUnit val="20"/>
      </c:valAx>
      <c:spPr>
        <a:noFill/>
      </c:spPr>
    </c:plotArea>
    <c:legend>
      <c:legendPos val="r"/>
      <c:layout>
        <c:manualLayout>
          <c:xMode val="edge"/>
          <c:yMode val="edge"/>
          <c:x val="1.0204921567902701E-2"/>
          <c:y val="0.90915852053926327"/>
          <c:w val="0.97101573570909261"/>
          <c:h val="7.0571572254255616E-2"/>
        </c:manualLayout>
      </c:layout>
    </c:legend>
    <c:plotVisOnly val="1"/>
  </c:chart>
  <c:spPr>
    <a:ln w="38100">
      <a:solidFill>
        <a:srgbClr val="F79646">
          <a:lumMod val="75000"/>
        </a:srgbClr>
      </a:solidFill>
    </a:ln>
  </c:spPr>
  <c:printSettings>
    <c:headerFooter/>
    <c:pageMargins b="0.75000000000001166" l="0.70000000000000062" r="0.70000000000000062" t="0.75000000000001166"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fr-FR"/>
  <c:chart>
    <c:view3D>
      <c:rotY val="0"/>
      <c:depthPercent val="100"/>
      <c:perspective val="30"/>
    </c:view3D>
    <c:plotArea>
      <c:layout/>
      <c:bar3DChart>
        <c:barDir val="col"/>
        <c:grouping val="clustered"/>
        <c:ser>
          <c:idx val="0"/>
          <c:order val="0"/>
          <c:tx>
            <c:strRef>
              <c:f>'PAGE 51'!$C$4</c:f>
              <c:strCache>
                <c:ptCount val="1"/>
                <c:pt idx="0">
                  <c:v>2008/2009</c:v>
                </c:pt>
              </c:strCache>
            </c:strRef>
          </c:tx>
          <c:spPr>
            <a:solidFill>
              <a:schemeClr val="accent6">
                <a:lumMod val="75000"/>
              </a:schemeClr>
            </a:solidFill>
          </c:spPr>
          <c:cat>
            <c:strRef>
              <c:f>('[2]page--51 (2)'!$A$5,'[2]page--51 (2)'!$A$6,'[2]page--51 (2)'!$A$9,'[2]page--51 (2)'!$A$12)</c:f>
              <c:strCache>
                <c:ptCount val="4"/>
                <c:pt idx="0">
                  <c:v>Préscolaire</c:v>
                </c:pt>
                <c:pt idx="1">
                  <c:v>Primaire</c:v>
                </c:pt>
                <c:pt idx="2">
                  <c:v>Secondaire collégial</c:v>
                </c:pt>
                <c:pt idx="3">
                  <c:v>Secondaire qualifiant</c:v>
                </c:pt>
              </c:strCache>
            </c:strRef>
          </c:cat>
          <c:val>
            <c:numRef>
              <c:f>('[2]page--51 (2)'!$C$5:$C$6,'[2]page--51 (2)'!$C$9,'[2]page--51 (2)'!$C$12)</c:f>
              <c:numCache>
                <c:formatCode>General</c:formatCode>
                <c:ptCount val="4"/>
                <c:pt idx="0">
                  <c:v>0.41568202699573475</c:v>
                </c:pt>
                <c:pt idx="1">
                  <c:v>0.46688994080399315</c:v>
                </c:pt>
                <c:pt idx="2">
                  <c:v>0.44791885415638111</c:v>
                </c:pt>
                <c:pt idx="3">
                  <c:v>0.48562216153120724</c:v>
                </c:pt>
              </c:numCache>
            </c:numRef>
          </c:val>
        </c:ser>
        <c:ser>
          <c:idx val="1"/>
          <c:order val="1"/>
          <c:tx>
            <c:strRef>
              <c:f>'PAGE 51'!$D$4</c:f>
              <c:strCache>
                <c:ptCount val="1"/>
                <c:pt idx="0">
                  <c:v>2018/2019</c:v>
                </c:pt>
              </c:strCache>
            </c:strRef>
          </c:tx>
          <c:spPr>
            <a:solidFill>
              <a:schemeClr val="accent6">
                <a:lumMod val="50000"/>
              </a:schemeClr>
            </a:solidFill>
          </c:spPr>
          <c:cat>
            <c:strRef>
              <c:f>('[2]page--51 (2)'!$A$5,'[2]page--51 (2)'!$A$6,'[2]page--51 (2)'!$A$9,'[2]page--51 (2)'!$A$12)</c:f>
              <c:strCache>
                <c:ptCount val="4"/>
                <c:pt idx="0">
                  <c:v>Préscolaire</c:v>
                </c:pt>
                <c:pt idx="1">
                  <c:v>Primaire</c:v>
                </c:pt>
                <c:pt idx="2">
                  <c:v>Secondaire collégial</c:v>
                </c:pt>
                <c:pt idx="3">
                  <c:v>Secondaire qualifiant</c:v>
                </c:pt>
              </c:strCache>
            </c:strRef>
          </c:cat>
          <c:val>
            <c:numRef>
              <c:f>('[2]page--51 (2)'!$D$5:$D$6,'[2]page--51 (2)'!$D$9,'[2]page--51 (2)'!$D$12)</c:f>
              <c:numCache>
                <c:formatCode>General</c:formatCode>
                <c:ptCount val="4"/>
                <c:pt idx="0">
                  <c:v>0.44831787662760186</c:v>
                </c:pt>
                <c:pt idx="1">
                  <c:v>0.4760808425809977</c:v>
                </c:pt>
                <c:pt idx="2">
                  <c:v>0.46257865885000954</c:v>
                </c:pt>
                <c:pt idx="3">
                  <c:v>0.50252654474177971</c:v>
                </c:pt>
              </c:numCache>
            </c:numRef>
          </c:val>
        </c:ser>
        <c:shape val="box"/>
        <c:axId val="82044416"/>
        <c:axId val="82045952"/>
        <c:axId val="0"/>
      </c:bar3DChart>
      <c:catAx>
        <c:axId val="8204441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045952"/>
        <c:crosses val="autoZero"/>
        <c:auto val="1"/>
        <c:lblAlgn val="ctr"/>
        <c:lblOffset val="100"/>
      </c:catAx>
      <c:valAx>
        <c:axId val="82045952"/>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044416"/>
        <c:crosses val="autoZero"/>
        <c:crossBetween val="between"/>
      </c:valAx>
      <c:spPr>
        <a:noFill/>
        <a:ln w="25400">
          <a:noFill/>
        </a:ln>
      </c:spPr>
    </c:plotArea>
    <c:legend>
      <c:legendPos val="b"/>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465" l="0.70000000000000062" r="0.70000000000000062" t="0.75000000000001465" header="0.30000000000000032" footer="0.30000000000000032"/>
    <c:pageSetup orientation="portrait"/>
  </c:printSettings>
</c:chartSpace>
</file>

<file path=xl/charts/chart27.xml><?xml version="1.0" encoding="utf-8"?>
<c:chartSpace xmlns:c="http://schemas.openxmlformats.org/drawingml/2006/chart" xmlns:a="http://schemas.openxmlformats.org/drawingml/2006/main" xmlns:r="http://schemas.openxmlformats.org/officeDocument/2006/relationships">
  <c:lang val="fr-FR"/>
  <c:chart>
    <c:view3D>
      <c:rotY val="0"/>
      <c:depthPercent val="100"/>
      <c:perspective val="30"/>
    </c:view3D>
    <c:floor>
      <c:spPr>
        <a:noFill/>
        <a:ln w="9525">
          <a:noFill/>
        </a:ln>
        <a:scene3d>
          <a:camera prst="orthographicFront"/>
          <a:lightRig rig="threePt" dir="t"/>
        </a:scene3d>
        <a:sp3d>
          <a:contourClr>
            <a:srgbClr val="000000"/>
          </a:contourClr>
        </a:sp3d>
      </c:spPr>
    </c:floor>
    <c:plotArea>
      <c:layout/>
      <c:bar3DChart>
        <c:barDir val="col"/>
        <c:grouping val="clustered"/>
        <c:ser>
          <c:idx val="0"/>
          <c:order val="0"/>
          <c:spPr>
            <a:solidFill>
              <a:srgbClr val="D96709"/>
            </a:solidFill>
          </c:spPr>
          <c:dPt>
            <c:idx val="1"/>
            <c:spPr>
              <a:solidFill>
                <a:schemeClr val="accent6">
                  <a:lumMod val="50000"/>
                </a:schemeClr>
              </a:solidFill>
            </c:spPr>
          </c:dPt>
          <c:dPt>
            <c:idx val="3"/>
            <c:spPr>
              <a:solidFill>
                <a:schemeClr val="accent6">
                  <a:lumMod val="50000"/>
                </a:schemeClr>
              </a:solidFill>
            </c:spPr>
          </c:dPt>
          <c:cat>
            <c:multiLvlStrRef>
              <c:f>'PAGE 55'!$C$4:$F$5</c:f>
              <c:multiLvlStrCache>
                <c:ptCount val="4"/>
                <c:lvl>
                  <c:pt idx="0">
                    <c:v>Hommes</c:v>
                  </c:pt>
                  <c:pt idx="1">
                    <c:v>Femmes</c:v>
                  </c:pt>
                  <c:pt idx="2">
                    <c:v>Hommes</c:v>
                  </c:pt>
                  <c:pt idx="3">
                    <c:v>Femmes</c:v>
                  </c:pt>
                </c:lvl>
                <c:lvl>
                  <c:pt idx="0">
                    <c:v>2009</c:v>
                  </c:pt>
                  <c:pt idx="2">
                    <c:v>2019</c:v>
                  </c:pt>
                </c:lvl>
              </c:multiLvlStrCache>
            </c:multiLvlStrRef>
          </c:cat>
          <c:val>
            <c:numRef>
              <c:f>'PAGE 55'!$C$6:$F$6</c:f>
              <c:numCache>
                <c:formatCode>General</c:formatCode>
                <c:ptCount val="4"/>
                <c:pt idx="0">
                  <c:v>71.900000000000006</c:v>
                </c:pt>
                <c:pt idx="1">
                  <c:v>49.2</c:v>
                </c:pt>
                <c:pt idx="2">
                  <c:v>77.099999999999994</c:v>
                </c:pt>
                <c:pt idx="3">
                  <c:v>58.5</c:v>
                </c:pt>
              </c:numCache>
            </c:numRef>
          </c:val>
        </c:ser>
        <c:shape val="cylinder"/>
        <c:axId val="82195200"/>
        <c:axId val="82196736"/>
        <c:axId val="0"/>
      </c:bar3DChart>
      <c:catAx>
        <c:axId val="82195200"/>
        <c:scaling>
          <c:orientation val="minMax"/>
        </c:scaling>
        <c:axPos val="b"/>
        <c:numFmt formatCode="General" sourceLinked="1"/>
        <c:tickLblPos val="nextTo"/>
        <c:crossAx val="82196736"/>
        <c:crosses val="autoZero"/>
        <c:auto val="1"/>
        <c:lblAlgn val="ctr"/>
        <c:lblOffset val="100"/>
      </c:catAx>
      <c:valAx>
        <c:axId val="82196736"/>
        <c:scaling>
          <c:orientation val="minMax"/>
          <c:max val="100"/>
        </c:scaling>
        <c:axPos val="l"/>
        <c:majorGridlines/>
        <c:numFmt formatCode="General" sourceLinked="1"/>
        <c:tickLblPos val="nextTo"/>
        <c:crossAx val="82195200"/>
        <c:crosses val="autoZero"/>
        <c:crossBetween val="between"/>
        <c:majorUnit val="20"/>
      </c:valAx>
      <c:spPr>
        <a:noFill/>
        <a:ln w="25400">
          <a:noFill/>
        </a:ln>
      </c:spPr>
    </c:plotArea>
    <c:plotVisOnly val="1"/>
    <c:dispBlanksAs val="gap"/>
  </c:chart>
  <c:spPr>
    <a:ln w="38100">
      <a:solidFill>
        <a:schemeClr val="accent6">
          <a:lumMod val="75000"/>
        </a:schemeClr>
      </a:solidFill>
    </a:ln>
  </c:spPr>
  <c:printSettings>
    <c:headerFooter/>
    <c:pageMargins b="0.75000000000000899" l="0.70000000000000062" r="0.70000000000000062" t="0.75000000000000899" header="0.30000000000000032" footer="0.30000000000000032"/>
    <c:pageSetup/>
  </c:printSettings>
  <c:userShapes r:id="rId1"/>
</c:chartSpace>
</file>

<file path=xl/charts/chart2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5466413431989642"/>
          <c:y val="4.8535605180499965E-2"/>
          <c:w val="0.80555296165868717"/>
          <c:h val="0.60510337917162049"/>
        </c:manualLayout>
      </c:layout>
      <c:barChart>
        <c:barDir val="col"/>
        <c:grouping val="stacked"/>
        <c:ser>
          <c:idx val="0"/>
          <c:order val="0"/>
          <c:tx>
            <c:strRef>
              <c:f>'PAGE 61'!$A$20</c:f>
              <c:strCache>
                <c:ptCount val="1"/>
                <c:pt idx="0">
                  <c:v>Actifs occupés</c:v>
                </c:pt>
              </c:strCache>
            </c:strRef>
          </c:tx>
          <c:spPr>
            <a:solidFill>
              <a:schemeClr val="accent6">
                <a:lumMod val="50000"/>
              </a:schemeClr>
            </a:solidFill>
          </c:spPr>
          <c:cat>
            <c:multiLvlStrRef>
              <c:f>'PAGE 61'!$B$18:$E$19</c:f>
              <c:multiLvlStrCache>
                <c:ptCount val="4"/>
                <c:lvl>
                  <c:pt idx="0">
                    <c:v>Hommes</c:v>
                  </c:pt>
                  <c:pt idx="1">
                    <c:v>Femmes</c:v>
                  </c:pt>
                  <c:pt idx="2">
                    <c:v>Hommes</c:v>
                  </c:pt>
                  <c:pt idx="3">
                    <c:v>Femmes</c:v>
                  </c:pt>
                </c:lvl>
                <c:lvl>
                  <c:pt idx="0">
                    <c:v>2009</c:v>
                  </c:pt>
                  <c:pt idx="2">
                    <c:v>2019</c:v>
                  </c:pt>
                </c:lvl>
              </c:multiLvlStrCache>
            </c:multiLvlStrRef>
          </c:cat>
          <c:val>
            <c:numRef>
              <c:f>'PAGE 61'!$B$20:$E$20</c:f>
              <c:numCache>
                <c:formatCode>0.0</c:formatCode>
                <c:ptCount val="4"/>
                <c:pt idx="0">
                  <c:v>68.58288510825993</c:v>
                </c:pt>
                <c:pt idx="1">
                  <c:v>23.314519068494256</c:v>
                </c:pt>
                <c:pt idx="2">
                  <c:v>65.470641332288452</c:v>
                </c:pt>
                <c:pt idx="3">
                  <c:v>18.577913788995907</c:v>
                </c:pt>
              </c:numCache>
            </c:numRef>
          </c:val>
        </c:ser>
        <c:ser>
          <c:idx val="1"/>
          <c:order val="1"/>
          <c:tx>
            <c:strRef>
              <c:f>'PAGE 61'!$A$21</c:f>
              <c:strCache>
                <c:ptCount val="1"/>
                <c:pt idx="0">
                  <c:v>Chômeurs</c:v>
                </c:pt>
              </c:strCache>
            </c:strRef>
          </c:tx>
          <c:spPr>
            <a:solidFill>
              <a:schemeClr val="accent6">
                <a:lumMod val="60000"/>
                <a:lumOff val="40000"/>
              </a:schemeClr>
            </a:solidFill>
          </c:spPr>
          <c:cat>
            <c:multiLvlStrRef>
              <c:f>'PAGE 61'!$B$18:$E$19</c:f>
              <c:multiLvlStrCache>
                <c:ptCount val="4"/>
                <c:lvl>
                  <c:pt idx="0">
                    <c:v>Hommes</c:v>
                  </c:pt>
                  <c:pt idx="1">
                    <c:v>Femmes</c:v>
                  </c:pt>
                  <c:pt idx="2">
                    <c:v>Hommes</c:v>
                  </c:pt>
                  <c:pt idx="3">
                    <c:v>Femmes</c:v>
                  </c:pt>
                </c:lvl>
                <c:lvl>
                  <c:pt idx="0">
                    <c:v>2009</c:v>
                  </c:pt>
                  <c:pt idx="2">
                    <c:v>2019</c:v>
                  </c:pt>
                </c:lvl>
              </c:multiLvlStrCache>
            </c:multiLvlStrRef>
          </c:cat>
          <c:val>
            <c:numRef>
              <c:f>'PAGE 61'!$B$21:$E$21</c:f>
              <c:numCache>
                <c:formatCode>0.0</c:formatCode>
                <c:ptCount val="4"/>
                <c:pt idx="0">
                  <c:v>6.7534490572821406</c:v>
                </c:pt>
                <c:pt idx="1">
                  <c:v>2.4386618760199048</c:v>
                </c:pt>
                <c:pt idx="2">
                  <c:v>5.5501011440452785</c:v>
                </c:pt>
                <c:pt idx="3">
                  <c:v>2.8933050585578566</c:v>
                </c:pt>
              </c:numCache>
            </c:numRef>
          </c:val>
        </c:ser>
        <c:ser>
          <c:idx val="2"/>
          <c:order val="2"/>
          <c:tx>
            <c:strRef>
              <c:f>'PAGE 61'!$A$22</c:f>
              <c:strCache>
                <c:ptCount val="1"/>
                <c:pt idx="0">
                  <c:v>Inactifs</c:v>
                </c:pt>
              </c:strCache>
            </c:strRef>
          </c:tx>
          <c:spPr>
            <a:solidFill>
              <a:schemeClr val="accent6">
                <a:lumMod val="75000"/>
              </a:schemeClr>
            </a:solidFill>
          </c:spPr>
          <c:cat>
            <c:multiLvlStrRef>
              <c:f>'PAGE 61'!$B$18:$E$19</c:f>
              <c:multiLvlStrCache>
                <c:ptCount val="4"/>
                <c:lvl>
                  <c:pt idx="0">
                    <c:v>Hommes</c:v>
                  </c:pt>
                  <c:pt idx="1">
                    <c:v>Femmes</c:v>
                  </c:pt>
                  <c:pt idx="2">
                    <c:v>Hommes</c:v>
                  </c:pt>
                  <c:pt idx="3">
                    <c:v>Femmes</c:v>
                  </c:pt>
                </c:lvl>
                <c:lvl>
                  <c:pt idx="0">
                    <c:v>2009</c:v>
                  </c:pt>
                  <c:pt idx="2">
                    <c:v>2019</c:v>
                  </c:pt>
                </c:lvl>
              </c:multiLvlStrCache>
            </c:multiLvlStrRef>
          </c:cat>
          <c:val>
            <c:numRef>
              <c:f>'PAGE 61'!$B$22:$E$22</c:f>
              <c:numCache>
                <c:formatCode>0.0</c:formatCode>
                <c:ptCount val="4"/>
                <c:pt idx="0">
                  <c:v>24.663665834457937</c:v>
                </c:pt>
                <c:pt idx="1">
                  <c:v>74.246819055485844</c:v>
                </c:pt>
                <c:pt idx="2">
                  <c:v>28.979257523679127</c:v>
                </c:pt>
                <c:pt idx="3">
                  <c:v>78.528781152448587</c:v>
                </c:pt>
              </c:numCache>
            </c:numRef>
          </c:val>
        </c:ser>
        <c:overlap val="100"/>
        <c:axId val="82397440"/>
        <c:axId val="82399232"/>
      </c:barChart>
      <c:catAx>
        <c:axId val="82397440"/>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399232"/>
        <c:crossesAt val="0"/>
        <c:auto val="1"/>
        <c:lblAlgn val="ctr"/>
        <c:lblOffset val="100"/>
      </c:catAx>
      <c:valAx>
        <c:axId val="82399232"/>
        <c:scaling>
          <c:orientation val="minMax"/>
          <c:max val="100"/>
          <c:min val="0"/>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397440"/>
        <c:crosses val="autoZero"/>
        <c:crossBetween val="between"/>
        <c:majorUnit val="20"/>
      </c:valAx>
    </c:plotArea>
    <c:legend>
      <c:legendPos val="r"/>
      <c:layout>
        <c:manualLayout>
          <c:xMode val="edge"/>
          <c:yMode val="edge"/>
          <c:x val="1.8260274427721851E-2"/>
          <c:y val="0.87413644462325424"/>
          <c:w val="0.94193853616399681"/>
          <c:h val="0.1239619135199341"/>
        </c:manualLayout>
      </c:layout>
      <c:txPr>
        <a:bodyPr/>
        <a:lstStyle/>
        <a:p>
          <a:pPr>
            <a:defRPr sz="8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1" l="0.70000000000000062" r="0.70000000000000062" t="0.7500000000000101"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fr-FR"/>
  <c:style val="16"/>
  <c:chart>
    <c:plotArea>
      <c:layout>
        <c:manualLayout>
          <c:layoutTarget val="inner"/>
          <c:xMode val="edge"/>
          <c:yMode val="edge"/>
          <c:x val="0.12914863029056042"/>
          <c:y val="5.1400554097404488E-2"/>
          <c:w val="0.83736899721705638"/>
          <c:h val="0.64488043161272635"/>
        </c:manualLayout>
      </c:layout>
      <c:barChart>
        <c:barDir val="col"/>
        <c:grouping val="stacked"/>
        <c:ser>
          <c:idx val="0"/>
          <c:order val="0"/>
          <c:tx>
            <c:strRef>
              <c:f>'PAGE 62'!$A$18</c:f>
              <c:strCache>
                <c:ptCount val="1"/>
                <c:pt idx="0">
                  <c:v>Actifs occupés</c:v>
                </c:pt>
              </c:strCache>
            </c:strRef>
          </c:tx>
          <c:spPr>
            <a:solidFill>
              <a:schemeClr val="accent6">
                <a:lumMod val="50000"/>
              </a:schemeClr>
            </a:solidFill>
          </c:spPr>
          <c:cat>
            <c:multiLvlStrRef>
              <c:f>'PAGE 62'!$B$16:$E$17</c:f>
              <c:multiLvlStrCache>
                <c:ptCount val="4"/>
                <c:lvl>
                  <c:pt idx="0">
                    <c:v>Hommes</c:v>
                  </c:pt>
                  <c:pt idx="1">
                    <c:v>Femmes</c:v>
                  </c:pt>
                  <c:pt idx="2">
                    <c:v>Hommes</c:v>
                  </c:pt>
                  <c:pt idx="3">
                    <c:v>Femmes</c:v>
                  </c:pt>
                </c:lvl>
                <c:lvl>
                  <c:pt idx="0">
                    <c:v>2009</c:v>
                  </c:pt>
                  <c:pt idx="2">
                    <c:v>2019</c:v>
                  </c:pt>
                </c:lvl>
              </c:multiLvlStrCache>
            </c:multiLvlStrRef>
          </c:cat>
          <c:val>
            <c:numRef>
              <c:f>'PAGE 62'!$B$18:$E$18</c:f>
              <c:numCache>
                <c:formatCode>0.0</c:formatCode>
                <c:ptCount val="4"/>
                <c:pt idx="0">
                  <c:v>62.263802570778466</c:v>
                </c:pt>
                <c:pt idx="1">
                  <c:v>14.949017799731401</c:v>
                </c:pt>
                <c:pt idx="2" formatCode="#,##0.0">
                  <c:v>60.652218653244873</c:v>
                </c:pt>
                <c:pt idx="3" formatCode="#,##0.0">
                  <c:v>14.475236052254086</c:v>
                </c:pt>
              </c:numCache>
            </c:numRef>
          </c:val>
        </c:ser>
        <c:ser>
          <c:idx val="1"/>
          <c:order val="1"/>
          <c:tx>
            <c:strRef>
              <c:f>'PAGE 62'!$A$19</c:f>
              <c:strCache>
                <c:ptCount val="1"/>
                <c:pt idx="0">
                  <c:v>Chômeurs</c:v>
                </c:pt>
              </c:strCache>
            </c:strRef>
          </c:tx>
          <c:cat>
            <c:multiLvlStrRef>
              <c:f>'PAGE 62'!$B$16:$E$17</c:f>
              <c:multiLvlStrCache>
                <c:ptCount val="4"/>
                <c:lvl>
                  <c:pt idx="0">
                    <c:v>Hommes</c:v>
                  </c:pt>
                  <c:pt idx="1">
                    <c:v>Femmes</c:v>
                  </c:pt>
                  <c:pt idx="2">
                    <c:v>Hommes</c:v>
                  </c:pt>
                  <c:pt idx="3">
                    <c:v>Femmes</c:v>
                  </c:pt>
                </c:lvl>
                <c:lvl>
                  <c:pt idx="0">
                    <c:v>2009</c:v>
                  </c:pt>
                  <c:pt idx="2">
                    <c:v>2019</c:v>
                  </c:pt>
                </c:lvl>
              </c:multiLvlStrCache>
            </c:multiLvlStrRef>
          </c:cat>
          <c:val>
            <c:numRef>
              <c:f>'PAGE 62'!$B$19:$E$19</c:f>
              <c:numCache>
                <c:formatCode>0.0</c:formatCode>
                <c:ptCount val="4"/>
                <c:pt idx="0">
                  <c:v>8.5787077764226805</c:v>
                </c:pt>
                <c:pt idx="1">
                  <c:v>3.6924528525648164</c:v>
                </c:pt>
                <c:pt idx="2" formatCode="#,##0.0">
                  <c:v>6.9557232031706526</c:v>
                </c:pt>
                <c:pt idx="3" formatCode="#,##0.0">
                  <c:v>4.0336716101694794</c:v>
                </c:pt>
              </c:numCache>
            </c:numRef>
          </c:val>
        </c:ser>
        <c:ser>
          <c:idx val="2"/>
          <c:order val="2"/>
          <c:tx>
            <c:strRef>
              <c:f>'PAGE 62'!$A$20</c:f>
              <c:strCache>
                <c:ptCount val="1"/>
                <c:pt idx="0">
                  <c:v>Inactifs</c:v>
                </c:pt>
              </c:strCache>
            </c:strRef>
          </c:tx>
          <c:spPr>
            <a:solidFill>
              <a:schemeClr val="accent6">
                <a:lumMod val="75000"/>
              </a:schemeClr>
            </a:solidFill>
          </c:spPr>
          <c:cat>
            <c:multiLvlStrRef>
              <c:f>'PAGE 62'!$B$16:$E$17</c:f>
              <c:multiLvlStrCache>
                <c:ptCount val="4"/>
                <c:lvl>
                  <c:pt idx="0">
                    <c:v>Hommes</c:v>
                  </c:pt>
                  <c:pt idx="1">
                    <c:v>Femmes</c:v>
                  </c:pt>
                  <c:pt idx="2">
                    <c:v>Hommes</c:v>
                  </c:pt>
                  <c:pt idx="3">
                    <c:v>Femmes</c:v>
                  </c:pt>
                </c:lvl>
                <c:lvl>
                  <c:pt idx="0">
                    <c:v>2009</c:v>
                  </c:pt>
                  <c:pt idx="2">
                    <c:v>2019</c:v>
                  </c:pt>
                </c:lvl>
              </c:multiLvlStrCache>
            </c:multiLvlStrRef>
          </c:cat>
          <c:val>
            <c:numRef>
              <c:f>'PAGE 62'!$B$20:$E$20</c:f>
              <c:numCache>
                <c:formatCode>0.0</c:formatCode>
                <c:ptCount val="4"/>
                <c:pt idx="0">
                  <c:v>29.157489652798851</c:v>
                </c:pt>
                <c:pt idx="1">
                  <c:v>81.358529347703779</c:v>
                </c:pt>
                <c:pt idx="2" formatCode="#,##0.0">
                  <c:v>32.392058143588002</c:v>
                </c:pt>
                <c:pt idx="3" formatCode="#,##0.0">
                  <c:v>81.491092337578237</c:v>
                </c:pt>
              </c:numCache>
            </c:numRef>
          </c:val>
        </c:ser>
        <c:overlap val="100"/>
        <c:axId val="82539648"/>
        <c:axId val="82541184"/>
      </c:barChart>
      <c:catAx>
        <c:axId val="82539648"/>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541184"/>
        <c:crosses val="autoZero"/>
        <c:auto val="1"/>
        <c:lblAlgn val="ctr"/>
        <c:lblOffset val="100"/>
      </c:catAx>
      <c:valAx>
        <c:axId val="82541184"/>
        <c:scaling>
          <c:orientation val="minMax"/>
          <c:max val="100"/>
        </c:scaling>
        <c:axPos val="l"/>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539648"/>
        <c:crosses val="autoZero"/>
        <c:crossBetween val="between"/>
      </c:valAx>
    </c:plotArea>
    <c:legend>
      <c:legendPos val="r"/>
      <c:layout>
        <c:manualLayout>
          <c:xMode val="edge"/>
          <c:yMode val="edge"/>
          <c:x val="7.4771754009218426E-4"/>
          <c:y val="0.89757222585443586"/>
          <c:w val="0.93130467543231754"/>
          <c:h val="7.9855216653875724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1" l="0.70000000000000062" r="0.70000000000000062" t="0.7500000000000101"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850288713910771"/>
          <c:y val="5.1400554097404488E-2"/>
          <c:w val="0.85151548556430445"/>
          <c:h val="0.64025080198309825"/>
        </c:manualLayout>
      </c:layout>
      <c:barChart>
        <c:barDir val="col"/>
        <c:grouping val="stacked"/>
        <c:ser>
          <c:idx val="0"/>
          <c:order val="0"/>
          <c:tx>
            <c:strRef>
              <c:f>'PAGE 63'!$A$19</c:f>
              <c:strCache>
                <c:ptCount val="1"/>
                <c:pt idx="0">
                  <c:v>Actifs occupés</c:v>
                </c:pt>
              </c:strCache>
            </c:strRef>
          </c:tx>
          <c:spPr>
            <a:solidFill>
              <a:schemeClr val="accent6">
                <a:lumMod val="50000"/>
              </a:schemeClr>
            </a:solidFill>
          </c:spPr>
          <c:cat>
            <c:multiLvlStrRef>
              <c:f>'PAGE 63'!$B$17:$E$18</c:f>
              <c:multiLvlStrCache>
                <c:ptCount val="4"/>
                <c:lvl>
                  <c:pt idx="0">
                    <c:v>Hommes</c:v>
                  </c:pt>
                  <c:pt idx="1">
                    <c:v>Femmes</c:v>
                  </c:pt>
                  <c:pt idx="2">
                    <c:v>Hommes</c:v>
                  </c:pt>
                  <c:pt idx="3">
                    <c:v>Femmes</c:v>
                  </c:pt>
                </c:lvl>
                <c:lvl>
                  <c:pt idx="0">
                    <c:v>2009</c:v>
                  </c:pt>
                  <c:pt idx="2">
                    <c:v>2019</c:v>
                  </c:pt>
                </c:lvl>
              </c:multiLvlStrCache>
            </c:multiLvlStrRef>
          </c:cat>
          <c:val>
            <c:numRef>
              <c:f>'PAGE 63'!$B$19:$E$19</c:f>
              <c:numCache>
                <c:formatCode>0.0</c:formatCode>
                <c:ptCount val="4"/>
                <c:pt idx="0">
                  <c:v>77.745264137439904</c:v>
                </c:pt>
                <c:pt idx="1">
                  <c:v>35.538324628993955</c:v>
                </c:pt>
                <c:pt idx="2">
                  <c:v>73.932169732546171</c:v>
                </c:pt>
                <c:pt idx="3">
                  <c:v>26.321020139498629</c:v>
                </c:pt>
              </c:numCache>
            </c:numRef>
          </c:val>
        </c:ser>
        <c:ser>
          <c:idx val="1"/>
          <c:order val="1"/>
          <c:tx>
            <c:strRef>
              <c:f>'PAGE 63'!$A$20</c:f>
              <c:strCache>
                <c:ptCount val="1"/>
                <c:pt idx="0">
                  <c:v>Chômeurs</c:v>
                </c:pt>
              </c:strCache>
            </c:strRef>
          </c:tx>
          <c:spPr>
            <a:solidFill>
              <a:schemeClr val="accent6">
                <a:lumMod val="60000"/>
                <a:lumOff val="40000"/>
              </a:schemeClr>
            </a:solidFill>
          </c:spPr>
          <c:cat>
            <c:multiLvlStrRef>
              <c:f>'PAGE 63'!$B$17:$E$18</c:f>
              <c:multiLvlStrCache>
                <c:ptCount val="4"/>
                <c:lvl>
                  <c:pt idx="0">
                    <c:v>Hommes</c:v>
                  </c:pt>
                  <c:pt idx="1">
                    <c:v>Femmes</c:v>
                  </c:pt>
                  <c:pt idx="2">
                    <c:v>Hommes</c:v>
                  </c:pt>
                  <c:pt idx="3">
                    <c:v>Femmes</c:v>
                  </c:pt>
                </c:lvl>
                <c:lvl>
                  <c:pt idx="0">
                    <c:v>2009</c:v>
                  </c:pt>
                  <c:pt idx="2">
                    <c:v>2019</c:v>
                  </c:pt>
                </c:lvl>
              </c:multiLvlStrCache>
            </c:multiLvlStrRef>
          </c:cat>
          <c:val>
            <c:numRef>
              <c:f>'PAGE 63'!$B$20:$E$20</c:f>
              <c:numCache>
                <c:formatCode>0.0</c:formatCode>
                <c:ptCount val="4"/>
                <c:pt idx="0">
                  <c:v>4.1069078684489533</c:v>
                </c:pt>
                <c:pt idx="1">
                  <c:v>0.60660225180798288</c:v>
                </c:pt>
                <c:pt idx="2">
                  <c:v>3.0817184873967984</c:v>
                </c:pt>
                <c:pt idx="3">
                  <c:v>0.74105717210359401</c:v>
                </c:pt>
              </c:numCache>
            </c:numRef>
          </c:val>
        </c:ser>
        <c:ser>
          <c:idx val="2"/>
          <c:order val="2"/>
          <c:tx>
            <c:strRef>
              <c:f>'PAGE 63'!$A$21</c:f>
              <c:strCache>
                <c:ptCount val="1"/>
                <c:pt idx="0">
                  <c:v>Inactifs</c:v>
                </c:pt>
              </c:strCache>
            </c:strRef>
          </c:tx>
          <c:spPr>
            <a:solidFill>
              <a:schemeClr val="accent6">
                <a:lumMod val="75000"/>
              </a:schemeClr>
            </a:solidFill>
          </c:spPr>
          <c:cat>
            <c:multiLvlStrRef>
              <c:f>'PAGE 63'!$B$17:$E$18</c:f>
              <c:multiLvlStrCache>
                <c:ptCount val="4"/>
                <c:lvl>
                  <c:pt idx="0">
                    <c:v>Hommes</c:v>
                  </c:pt>
                  <c:pt idx="1">
                    <c:v>Femmes</c:v>
                  </c:pt>
                  <c:pt idx="2">
                    <c:v>Hommes</c:v>
                  </c:pt>
                  <c:pt idx="3">
                    <c:v>Femmes</c:v>
                  </c:pt>
                </c:lvl>
                <c:lvl>
                  <c:pt idx="0">
                    <c:v>2009</c:v>
                  </c:pt>
                  <c:pt idx="2">
                    <c:v>2019</c:v>
                  </c:pt>
                </c:lvl>
              </c:multiLvlStrCache>
            </c:multiLvlStrRef>
          </c:cat>
          <c:val>
            <c:numRef>
              <c:f>'PAGE 63'!$B$21:$E$21</c:f>
              <c:numCache>
                <c:formatCode>0.0</c:formatCode>
                <c:ptCount val="4"/>
                <c:pt idx="0">
                  <c:v>18.14782799411114</c:v>
                </c:pt>
                <c:pt idx="1">
                  <c:v>63.85507311919806</c:v>
                </c:pt>
                <c:pt idx="2">
                  <c:v>22.986111780051097</c:v>
                </c:pt>
                <c:pt idx="3">
                  <c:v>72.937922688387019</c:v>
                </c:pt>
              </c:numCache>
            </c:numRef>
          </c:val>
        </c:ser>
        <c:overlap val="100"/>
        <c:axId val="82595840"/>
        <c:axId val="82597376"/>
      </c:barChart>
      <c:catAx>
        <c:axId val="82595840"/>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597376"/>
        <c:crosses val="autoZero"/>
        <c:auto val="1"/>
        <c:lblAlgn val="ctr"/>
        <c:lblOffset val="100"/>
      </c:catAx>
      <c:valAx>
        <c:axId val="82597376"/>
        <c:scaling>
          <c:orientation val="minMax"/>
          <c:max val="100"/>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2595840"/>
        <c:crosses val="autoZero"/>
        <c:crossBetween val="between"/>
      </c:valAx>
    </c:plotArea>
    <c:legend>
      <c:legendPos val="r"/>
      <c:layout>
        <c:manualLayout>
          <c:xMode val="edge"/>
          <c:yMode val="edge"/>
          <c:x val="1.5074160186404499E-2"/>
          <c:y val="0.92203369124314005"/>
          <c:w val="0.9266482501143255"/>
          <c:h val="7.5225501392478411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1" l="0.70000000000000062" r="0.70000000000000062" t="0.7500000000000101"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520576918176491"/>
          <c:y val="4.7774158523344185E-2"/>
          <c:w val="0.829195525316617"/>
          <c:h val="0.55465045696649573"/>
        </c:manualLayout>
      </c:layout>
      <c:barChart>
        <c:barDir val="col"/>
        <c:grouping val="clustered"/>
        <c:ser>
          <c:idx val="0"/>
          <c:order val="0"/>
          <c:tx>
            <c:strRef>
              <c:f>'PAGE 78'!$B$3</c:f>
              <c:strCache>
                <c:ptCount val="1"/>
                <c:pt idx="0">
                  <c:v>2009</c:v>
                </c:pt>
              </c:strCache>
            </c:strRef>
          </c:tx>
          <c:spPr>
            <a:solidFill>
              <a:schemeClr val="accent6">
                <a:lumMod val="50000"/>
              </a:schemeClr>
            </a:solidFill>
          </c:spPr>
          <c:cat>
            <c:strRef>
              <c:f>'PAGE 78'!$A$4:$A$9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78'!$B$4:$B$9</c:f>
              <c:numCache>
                <c:formatCode>0.0</c:formatCode>
                <c:ptCount val="6"/>
                <c:pt idx="0">
                  <c:v>39.011329723461827</c:v>
                </c:pt>
                <c:pt idx="1">
                  <c:v>28.899901861476369</c:v>
                </c:pt>
                <c:pt idx="2">
                  <c:v>0.92249642505454321</c:v>
                </c:pt>
                <c:pt idx="3">
                  <c:v>18.394249368508923</c:v>
                </c:pt>
                <c:pt idx="4">
                  <c:v>18.158051986853899</c:v>
                </c:pt>
                <c:pt idx="5">
                  <c:v>26.401862388819755</c:v>
                </c:pt>
              </c:numCache>
            </c:numRef>
          </c:val>
        </c:ser>
        <c:ser>
          <c:idx val="1"/>
          <c:order val="1"/>
          <c:tx>
            <c:strRef>
              <c:f>'PAGE 78'!$C$3</c:f>
              <c:strCache>
                <c:ptCount val="1"/>
                <c:pt idx="0">
                  <c:v>2019</c:v>
                </c:pt>
              </c:strCache>
            </c:strRef>
          </c:tx>
          <c:spPr>
            <a:solidFill>
              <a:schemeClr val="accent6">
                <a:lumMod val="75000"/>
              </a:schemeClr>
            </a:solidFill>
          </c:spPr>
          <c:cat>
            <c:strRef>
              <c:f>'PAGE 78'!$A$4:$A$9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78'!$C$4:$C$9</c:f>
              <c:numCache>
                <c:formatCode>0.0</c:formatCode>
                <c:ptCount val="6"/>
                <c:pt idx="0">
                  <c:v>32.698212293029123</c:v>
                </c:pt>
                <c:pt idx="1">
                  <c:v>26.42418335530806</c:v>
                </c:pt>
                <c:pt idx="2">
                  <c:v>1.0159567884664582</c:v>
                </c:pt>
                <c:pt idx="3">
                  <c:v>19.452455730952167</c:v>
                </c:pt>
                <c:pt idx="4" formatCode="General">
                  <c:v>0</c:v>
                </c:pt>
                <c:pt idx="5">
                  <c:v>22.670473398948193</c:v>
                </c:pt>
              </c:numCache>
            </c:numRef>
          </c:val>
        </c:ser>
        <c:axId val="88612224"/>
        <c:axId val="88622208"/>
      </c:barChart>
      <c:catAx>
        <c:axId val="88612224"/>
        <c:scaling>
          <c:orientation val="minMax"/>
        </c:scaling>
        <c:axPos val="b"/>
        <c:numFmt formatCode="General" sourceLinked="1"/>
        <c:tickLblPos val="nextTo"/>
        <c:txPr>
          <a:bodyPr rot="-2700000" vert="horz"/>
          <a:lstStyle/>
          <a:p>
            <a:pPr>
              <a:defRPr sz="750" b="0" i="0" u="none" strike="noStrike" baseline="0">
                <a:solidFill>
                  <a:srgbClr val="000000"/>
                </a:solidFill>
                <a:latin typeface="Calibri"/>
                <a:ea typeface="Calibri"/>
                <a:cs typeface="Calibri"/>
              </a:defRPr>
            </a:pPr>
            <a:endParaRPr lang="fr-FR"/>
          </a:p>
        </c:txPr>
        <c:crossAx val="88622208"/>
        <c:crosses val="autoZero"/>
        <c:auto val="1"/>
        <c:lblAlgn val="ctr"/>
        <c:lblOffset val="100"/>
      </c:catAx>
      <c:valAx>
        <c:axId val="88622208"/>
        <c:scaling>
          <c:orientation val="minMax"/>
        </c:scaling>
        <c:axPos val="l"/>
        <c:majorGridlines/>
        <c:numFmt formatCode="0.0" sourceLinked="1"/>
        <c:tickLblPos val="nextTo"/>
        <c:txPr>
          <a:bodyPr rot="0" vert="horz"/>
          <a:lstStyle/>
          <a:p>
            <a:pPr>
              <a:defRPr sz="800" b="0" i="0" u="none" strike="noStrike" baseline="0">
                <a:solidFill>
                  <a:srgbClr val="000000"/>
                </a:solidFill>
                <a:latin typeface="Calibri"/>
                <a:ea typeface="Calibri"/>
                <a:cs typeface="Calibri"/>
              </a:defRPr>
            </a:pPr>
            <a:endParaRPr lang="fr-FR"/>
          </a:p>
        </c:txPr>
        <c:crossAx val="88612224"/>
        <c:crosses val="autoZero"/>
        <c:crossBetween val="between"/>
      </c:valAx>
    </c:plotArea>
    <c:legend>
      <c:legendPos val="b"/>
      <c:layout>
        <c:manualLayout>
          <c:xMode val="edge"/>
          <c:yMode val="edge"/>
          <c:x val="8.5045322942880294E-2"/>
          <c:y val="0.93014610958646449"/>
          <c:w val="0.70963444002489651"/>
          <c:h val="4.4696709328272084E-2"/>
        </c:manualLayout>
      </c:layout>
      <c:txPr>
        <a:bodyPr/>
        <a:lstStyle/>
        <a:p>
          <a:pPr>
            <a:defRPr sz="9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800" b="0" i="0" u="none" strike="noStrike" baseline="0">
          <a:solidFill>
            <a:srgbClr val="000000"/>
          </a:solidFill>
          <a:latin typeface="Calibri"/>
          <a:ea typeface="Calibri"/>
          <a:cs typeface="Calibri"/>
        </a:defRPr>
      </a:pPr>
      <a:endParaRPr lang="fr-FR"/>
    </a:p>
  </c:txPr>
  <c:printSettings>
    <c:headerFooter/>
    <c:pageMargins b="0.75000000000001221" l="0.70000000000000062" r="0.70000000000000062" t="0.75000000000001221"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 79'!$B$3</c:f>
              <c:strCache>
                <c:ptCount val="1"/>
                <c:pt idx="0">
                  <c:v>2009</c:v>
                </c:pt>
              </c:strCache>
            </c:strRef>
          </c:tx>
          <c:spPr>
            <a:solidFill>
              <a:schemeClr val="accent6">
                <a:lumMod val="50000"/>
              </a:schemeClr>
            </a:solidFill>
          </c:spPr>
          <c:cat>
            <c:strRef>
              <c:f>'PAGE 79'!$A$4:$A$9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79'!$B$4:$B$9</c:f>
              <c:numCache>
                <c:formatCode>0.0</c:formatCode>
                <c:ptCount val="6"/>
                <c:pt idx="0">
                  <c:v>22.290365307897893</c:v>
                </c:pt>
                <c:pt idx="1">
                  <c:v>28.824514575809914</c:v>
                </c:pt>
                <c:pt idx="2">
                  <c:v>1.313183173236171</c:v>
                </c:pt>
                <c:pt idx="3">
                  <c:v>20.903479149159502</c:v>
                </c:pt>
                <c:pt idx="4">
                  <c:v>26.227434747614119</c:v>
                </c:pt>
                <c:pt idx="5">
                  <c:v>20.265180441158336</c:v>
                </c:pt>
              </c:numCache>
            </c:numRef>
          </c:val>
        </c:ser>
        <c:ser>
          <c:idx val="1"/>
          <c:order val="1"/>
          <c:tx>
            <c:strRef>
              <c:f>'PAGE 79'!$C$3</c:f>
              <c:strCache>
                <c:ptCount val="1"/>
                <c:pt idx="0">
                  <c:v>2019</c:v>
                </c:pt>
              </c:strCache>
            </c:strRef>
          </c:tx>
          <c:spPr>
            <a:solidFill>
              <a:srgbClr val="D96709"/>
            </a:solidFill>
          </c:spPr>
          <c:cat>
            <c:strRef>
              <c:f>'PAGE 79'!$A$4:$A$9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79'!$C$4:$C$9</c:f>
              <c:numCache>
                <c:formatCode>0.0</c:formatCode>
                <c:ptCount val="6"/>
                <c:pt idx="0">
                  <c:v>19.180987067048921</c:v>
                </c:pt>
                <c:pt idx="1">
                  <c:v>26.730994298717285</c:v>
                </c:pt>
                <c:pt idx="2">
                  <c:v>1.4401649269133407</c:v>
                </c:pt>
                <c:pt idx="3">
                  <c:v>21.83396145498439</c:v>
                </c:pt>
                <c:pt idx="4" formatCode="General">
                  <c:v>0</c:v>
                </c:pt>
                <c:pt idx="5">
                  <c:v>20.171499973594745</c:v>
                </c:pt>
              </c:numCache>
            </c:numRef>
          </c:val>
        </c:ser>
        <c:axId val="88692224"/>
        <c:axId val="88693760"/>
      </c:barChart>
      <c:catAx>
        <c:axId val="88692224"/>
        <c:scaling>
          <c:orientation val="minMax"/>
        </c:scaling>
        <c:axPos val="b"/>
        <c:numFmt formatCode="General" sourceLinked="1"/>
        <c:tickLblPos val="nextTo"/>
        <c:txPr>
          <a:bodyPr rot="-2700000" vert="horz"/>
          <a:lstStyle/>
          <a:p>
            <a:pPr>
              <a:defRPr sz="800" b="0" i="0" u="none" strike="noStrike" baseline="0">
                <a:solidFill>
                  <a:srgbClr val="000000"/>
                </a:solidFill>
                <a:latin typeface="Calibri"/>
                <a:ea typeface="Calibri"/>
                <a:cs typeface="Calibri"/>
              </a:defRPr>
            </a:pPr>
            <a:endParaRPr lang="fr-FR"/>
          </a:p>
        </c:txPr>
        <c:crossAx val="88693760"/>
        <c:crosses val="autoZero"/>
        <c:auto val="1"/>
        <c:lblAlgn val="ctr"/>
        <c:lblOffset val="100"/>
      </c:catAx>
      <c:valAx>
        <c:axId val="88693760"/>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692224"/>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21" l="0.70000000000000062" r="0.70000000000000062" t="0.75000000000001221"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5129775444736426"/>
          <c:y val="2.5347953001201951E-2"/>
          <c:w val="0.81248825378309264"/>
          <c:h val="0.57392073654344733"/>
        </c:manualLayout>
      </c:layout>
      <c:barChart>
        <c:barDir val="col"/>
        <c:grouping val="clustered"/>
        <c:ser>
          <c:idx val="0"/>
          <c:order val="0"/>
          <c:tx>
            <c:strRef>
              <c:f>'PAGE 80'!$B$4</c:f>
              <c:strCache>
                <c:ptCount val="1"/>
                <c:pt idx="0">
                  <c:v>2009</c:v>
                </c:pt>
              </c:strCache>
            </c:strRef>
          </c:tx>
          <c:spPr>
            <a:solidFill>
              <a:schemeClr val="accent6">
                <a:lumMod val="75000"/>
              </a:schemeClr>
            </a:solidFill>
          </c:spPr>
          <c:cat>
            <c:strRef>
              <c:f>'PAGE 80'!$A$5:$A$10</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80'!$B$5:$B$10</c:f>
              <c:numCache>
                <c:formatCode>0.0</c:formatCode>
                <c:ptCount val="6"/>
                <c:pt idx="0">
                  <c:v>40.10207290045016</c:v>
                </c:pt>
                <c:pt idx="1">
                  <c:v>29.229744972818022</c:v>
                </c:pt>
                <c:pt idx="2">
                  <c:v>0.270756377279672</c:v>
                </c:pt>
                <c:pt idx="3">
                  <c:v>6.3974632989361213</c:v>
                </c:pt>
                <c:pt idx="4">
                  <c:v>3.1976124493711362</c:v>
                </c:pt>
                <c:pt idx="5">
                  <c:v>32.439848847363734</c:v>
                </c:pt>
              </c:numCache>
            </c:numRef>
          </c:val>
        </c:ser>
        <c:ser>
          <c:idx val="1"/>
          <c:order val="1"/>
          <c:tx>
            <c:strRef>
              <c:f>'PAGE 80'!$C$4</c:f>
              <c:strCache>
                <c:ptCount val="1"/>
                <c:pt idx="0">
                  <c:v>2019</c:v>
                </c:pt>
              </c:strCache>
            </c:strRef>
          </c:tx>
          <c:spPr>
            <a:solidFill>
              <a:schemeClr val="accent6">
                <a:lumMod val="50000"/>
              </a:schemeClr>
            </a:solidFill>
          </c:spPr>
          <c:cat>
            <c:strRef>
              <c:f>'PAGE 80'!$A$5:$A$10</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80'!$C$5:$C$10</c:f>
              <c:numCache>
                <c:formatCode>0.0</c:formatCode>
                <c:ptCount val="6"/>
                <c:pt idx="0">
                  <c:v>33.971885226908597</c:v>
                </c:pt>
                <c:pt idx="1">
                  <c:v>24.881648718692144</c:v>
                </c:pt>
                <c:pt idx="2">
                  <c:v>0.26304509832363188</c:v>
                </c:pt>
                <c:pt idx="3">
                  <c:v>7.2255873695241233</c:v>
                </c:pt>
                <c:pt idx="4" formatCode="General">
                  <c:v>0</c:v>
                </c:pt>
                <c:pt idx="5">
                  <c:v>26.003836676228069</c:v>
                </c:pt>
              </c:numCache>
            </c:numRef>
          </c:val>
        </c:ser>
        <c:axId val="88731008"/>
        <c:axId val="88806528"/>
      </c:barChart>
      <c:catAx>
        <c:axId val="88731008"/>
        <c:scaling>
          <c:orientation val="minMax"/>
        </c:scaling>
        <c:axPos val="b"/>
        <c:numFmt formatCode="General" sourceLinked="1"/>
        <c:tickLblPos val="nextTo"/>
        <c:txPr>
          <a:bodyPr rot="-2700000" vert="horz"/>
          <a:lstStyle/>
          <a:p>
            <a:pPr>
              <a:defRPr sz="750" b="1" i="0" u="none" strike="noStrike" baseline="0">
                <a:solidFill>
                  <a:srgbClr val="000000"/>
                </a:solidFill>
                <a:latin typeface="Calibri"/>
                <a:ea typeface="Calibri"/>
                <a:cs typeface="Calibri"/>
              </a:defRPr>
            </a:pPr>
            <a:endParaRPr lang="fr-FR"/>
          </a:p>
        </c:txPr>
        <c:crossAx val="88806528"/>
        <c:crosses val="autoZero"/>
        <c:auto val="1"/>
        <c:lblAlgn val="ctr"/>
        <c:lblOffset val="100"/>
      </c:catAx>
      <c:valAx>
        <c:axId val="88806528"/>
        <c:scaling>
          <c:orientation val="minMax"/>
        </c:scaling>
        <c:axPos val="l"/>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731008"/>
        <c:crosses val="autoZero"/>
        <c:crossBetween val="between"/>
        <c:majorUnit val="3"/>
        <c:minorUnit val="1"/>
      </c:valAx>
    </c:plotArea>
    <c:legend>
      <c:legendPos val="b"/>
      <c:txPr>
        <a:bodyPr/>
        <a:lstStyle/>
        <a:p>
          <a:pPr>
            <a:defRPr sz="8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1" l="0.70000000000000062" r="0.70000000000000062" t="0.7500000000000121" header="0.30000000000000032" footer="0.30000000000000032"/>
    <c:pageSetup orientation="portrait"/>
  </c:printSettings>
</c:chartSpace>
</file>

<file path=xl/charts/chart34.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1"/>
          <c:order val="0"/>
          <c:tx>
            <c:strRef>
              <c:f>'PAGE 87'!$C$3</c:f>
              <c:strCache>
                <c:ptCount val="1"/>
                <c:pt idx="0">
                  <c:v>2019</c:v>
                </c:pt>
              </c:strCache>
            </c:strRef>
          </c:tx>
          <c:spPr>
            <a:solidFill>
              <a:schemeClr val="accent6">
                <a:lumMod val="50000"/>
              </a:schemeClr>
            </a:solidFill>
          </c:spPr>
          <c:cat>
            <c:strRef>
              <c:f>'PAGE 87'!$A$4:$A$11</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87'!$C$4:$C$11</c:f>
              <c:numCache>
                <c:formatCode>0.0</c:formatCode>
                <c:ptCount val="8"/>
                <c:pt idx="0">
                  <c:v>20.754054045131134</c:v>
                </c:pt>
                <c:pt idx="1">
                  <c:v>11.923138725626519</c:v>
                </c:pt>
                <c:pt idx="2">
                  <c:v>8.6829701408224107</c:v>
                </c:pt>
                <c:pt idx="3">
                  <c:v>55.488898688178416</c:v>
                </c:pt>
                <c:pt idx="4">
                  <c:v>14.527349700056346</c:v>
                </c:pt>
                <c:pt idx="5">
                  <c:v>9.6636400020183597</c:v>
                </c:pt>
                <c:pt idx="6">
                  <c:v>50.81954567472382</c:v>
                </c:pt>
                <c:pt idx="7">
                  <c:v>22.67827424221251</c:v>
                </c:pt>
              </c:numCache>
            </c:numRef>
          </c:val>
        </c:ser>
        <c:ser>
          <c:idx val="0"/>
          <c:order val="1"/>
          <c:tx>
            <c:strRef>
              <c:f>'PAGE 87'!$B$3</c:f>
              <c:strCache>
                <c:ptCount val="1"/>
                <c:pt idx="0">
                  <c:v>2009</c:v>
                </c:pt>
              </c:strCache>
            </c:strRef>
          </c:tx>
          <c:spPr>
            <a:solidFill>
              <a:schemeClr val="accent6">
                <a:lumMod val="75000"/>
              </a:schemeClr>
            </a:solidFill>
          </c:spPr>
          <c:cat>
            <c:strRef>
              <c:f>'PAGE 87'!$A$4:$A$11</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87'!$B$4:$B$11</c:f>
              <c:numCache>
                <c:formatCode>0.0</c:formatCode>
                <c:ptCount val="8"/>
                <c:pt idx="0">
                  <c:v>20.571256900503343</c:v>
                </c:pt>
                <c:pt idx="1">
                  <c:v>14.50999010017023</c:v>
                </c:pt>
                <c:pt idx="2">
                  <c:v>8.2089129387766668</c:v>
                </c:pt>
                <c:pt idx="3">
                  <c:v>55.8442891617577</c:v>
                </c:pt>
                <c:pt idx="4">
                  <c:v>10.076723578992867</c:v>
                </c:pt>
                <c:pt idx="5">
                  <c:v>8.092719312885956</c:v>
                </c:pt>
                <c:pt idx="6">
                  <c:v>58.501930501930502</c:v>
                </c:pt>
                <c:pt idx="7">
                  <c:v>26.401862388819755</c:v>
                </c:pt>
              </c:numCache>
            </c:numRef>
          </c:val>
        </c:ser>
        <c:axId val="89358336"/>
        <c:axId val="89359872"/>
      </c:barChart>
      <c:catAx>
        <c:axId val="89358336"/>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89359872"/>
        <c:crosses val="autoZero"/>
        <c:auto val="1"/>
        <c:lblAlgn val="ctr"/>
        <c:lblOffset val="100"/>
      </c:catAx>
      <c:valAx>
        <c:axId val="89359872"/>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358336"/>
        <c:crosses val="autoZero"/>
        <c:crossBetween val="between"/>
      </c:valAx>
    </c:plotArea>
    <c:legend>
      <c:legendPos val="b"/>
      <c:layout>
        <c:manualLayout>
          <c:xMode val="edge"/>
          <c:yMode val="edge"/>
          <c:x val="6.1736848111377397E-2"/>
          <c:y val="0.8772110598244186"/>
          <c:w val="0.8797469156935166"/>
          <c:h val="8.8306181554891866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32" l="0.70000000000000062" r="0.70000000000000062" t="0.75000000000001232"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1"/>
          <c:order val="0"/>
          <c:tx>
            <c:strRef>
              <c:f>'PAGE 88'!$C$4</c:f>
              <c:strCache>
                <c:ptCount val="1"/>
                <c:pt idx="0">
                  <c:v>2019</c:v>
                </c:pt>
              </c:strCache>
            </c:strRef>
          </c:tx>
          <c:spPr>
            <a:solidFill>
              <a:schemeClr val="accent6">
                <a:lumMod val="75000"/>
              </a:schemeClr>
            </a:solidFill>
          </c:spPr>
          <c:cat>
            <c:strRef>
              <c:f>'PAGE 88'!$A$5:$A$12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88'!$C$5:$C$12</c:f>
              <c:numCache>
                <c:formatCode>0.0</c:formatCode>
                <c:ptCount val="8"/>
                <c:pt idx="0">
                  <c:v>25.104737976774416</c:v>
                </c:pt>
                <c:pt idx="1">
                  <c:v>9.604215003239446</c:v>
                </c:pt>
                <c:pt idx="2">
                  <c:v>9.8428854330918085</c:v>
                </c:pt>
                <c:pt idx="3">
                  <c:v>24.318807196043544</c:v>
                </c:pt>
                <c:pt idx="4">
                  <c:v>18.886337704938882</c:v>
                </c:pt>
                <c:pt idx="5">
                  <c:v>8.3639017258338004</c:v>
                </c:pt>
                <c:pt idx="6">
                  <c:v>49.336457068722517</c:v>
                </c:pt>
                <c:pt idx="7">
                  <c:v>20.194929970029612</c:v>
                </c:pt>
              </c:numCache>
            </c:numRef>
          </c:val>
        </c:ser>
        <c:ser>
          <c:idx val="0"/>
          <c:order val="1"/>
          <c:tx>
            <c:strRef>
              <c:f>'PAGE 88'!$B$4</c:f>
              <c:strCache>
                <c:ptCount val="1"/>
                <c:pt idx="0">
                  <c:v>2009</c:v>
                </c:pt>
              </c:strCache>
            </c:strRef>
          </c:tx>
          <c:spPr>
            <a:solidFill>
              <a:schemeClr val="accent6">
                <a:lumMod val="50000"/>
              </a:schemeClr>
            </a:solidFill>
          </c:spPr>
          <c:cat>
            <c:strRef>
              <c:f>'PAGE 88'!$A$5:$A$12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88'!$B$6:$B$12</c:f>
              <c:numCache>
                <c:formatCode>0.0</c:formatCode>
                <c:ptCount val="7"/>
                <c:pt idx="0">
                  <c:v>10.586712801817944</c:v>
                </c:pt>
                <c:pt idx="1">
                  <c:v>9.1886999859493681</c:v>
                </c:pt>
                <c:pt idx="2">
                  <c:v>24.248175642993839</c:v>
                </c:pt>
                <c:pt idx="3">
                  <c:v>13.008113631305262</c:v>
                </c:pt>
                <c:pt idx="4">
                  <c:v>7.4177335229966808</c:v>
                </c:pt>
                <c:pt idx="5">
                  <c:v>55.517711171662128</c:v>
                </c:pt>
                <c:pt idx="6">
                  <c:v>20.265180441158336</c:v>
                </c:pt>
              </c:numCache>
            </c:numRef>
          </c:val>
        </c:ser>
        <c:axId val="89479040"/>
        <c:axId val="89480576"/>
      </c:barChart>
      <c:catAx>
        <c:axId val="89479040"/>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89480576"/>
        <c:crosses val="autoZero"/>
        <c:auto val="1"/>
        <c:lblAlgn val="ctr"/>
        <c:lblOffset val="100"/>
      </c:catAx>
      <c:valAx>
        <c:axId val="89480576"/>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479040"/>
        <c:crosses val="autoZero"/>
        <c:crossBetween val="between"/>
      </c:valAx>
    </c:plotArea>
    <c:legend>
      <c:legendPos val="b"/>
      <c:layout>
        <c:manualLayout>
          <c:xMode val="edge"/>
          <c:yMode val="edge"/>
          <c:x val="8.0407049855868773E-2"/>
          <c:y val="0.87929222830197074"/>
          <c:w val="0.84246164561125159"/>
          <c:h val="8.6809466613283565E-2"/>
        </c:manualLayout>
      </c:layout>
      <c:txPr>
        <a:bodyPr/>
        <a:lstStyle/>
        <a:p>
          <a:pPr>
            <a:defRPr sz="9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32" l="0.70000000000000062" r="0.70000000000000062" t="0.75000000000001232" header="0.30000000000000032" footer="0.30000000000000032"/>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1"/>
          <c:order val="0"/>
          <c:tx>
            <c:strRef>
              <c:f>'PAGE 89'!$C$4</c:f>
              <c:strCache>
                <c:ptCount val="1"/>
                <c:pt idx="0">
                  <c:v>2019</c:v>
                </c:pt>
              </c:strCache>
            </c:strRef>
          </c:tx>
          <c:spPr>
            <a:solidFill>
              <a:schemeClr val="accent6">
                <a:lumMod val="50000"/>
              </a:schemeClr>
            </a:solidFill>
          </c:spPr>
          <c:cat>
            <c:strRef>
              <c:f>'PAGE 89'!$A$5:$A$12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Lit>
              <c:formatCode>General</c:formatCode>
              <c:ptCount val="1"/>
              <c:pt idx="0">
                <c:v>0</c:v>
              </c:pt>
            </c:numLit>
          </c:val>
        </c:ser>
        <c:ser>
          <c:idx val="0"/>
          <c:order val="1"/>
          <c:tx>
            <c:strRef>
              <c:f>'PAGE 89'!$B$4</c:f>
              <c:strCache>
                <c:ptCount val="1"/>
                <c:pt idx="0">
                  <c:v>2009</c:v>
                </c:pt>
              </c:strCache>
            </c:strRef>
          </c:tx>
          <c:spPr>
            <a:solidFill>
              <a:schemeClr val="accent6">
                <a:lumMod val="75000"/>
              </a:schemeClr>
            </a:solidFill>
          </c:spPr>
          <c:cat>
            <c:strRef>
              <c:f>'PAGE 89'!$A$5:$A$12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89'!$C$5:$C$12</c:f>
              <c:numCache>
                <c:formatCode>0.0</c:formatCode>
                <c:ptCount val="8"/>
                <c:pt idx="0">
                  <c:v>8.0101356853684536</c:v>
                </c:pt>
                <c:pt idx="1">
                  <c:v>14.110524329887973</c:v>
                </c:pt>
                <c:pt idx="2">
                  <c:v>2.0244205055930755</c:v>
                </c:pt>
                <c:pt idx="3">
                  <c:v>58.803539187567054</c:v>
                </c:pt>
                <c:pt idx="4">
                  <c:v>5.9105110034286783</c:v>
                </c:pt>
                <c:pt idx="5">
                  <c:v>11.99511813786861</c:v>
                </c:pt>
                <c:pt idx="6">
                  <c:v>56.447082088485224</c:v>
                </c:pt>
                <c:pt idx="7">
                  <c:v>25.995064237092691</c:v>
                </c:pt>
              </c:numCache>
            </c:numRef>
          </c:val>
        </c:ser>
        <c:axId val="89575424"/>
        <c:axId val="89576960"/>
      </c:barChart>
      <c:catAx>
        <c:axId val="89575424"/>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89576960"/>
        <c:crosses val="autoZero"/>
        <c:auto val="1"/>
        <c:lblAlgn val="ctr"/>
        <c:lblOffset val="100"/>
      </c:catAx>
      <c:valAx>
        <c:axId val="89576960"/>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575424"/>
        <c:crosses val="autoZero"/>
        <c:crossBetween val="between"/>
      </c:valAx>
    </c:plotArea>
    <c:legend>
      <c:legendPos val="b"/>
      <c:layout>
        <c:manualLayout>
          <c:xMode val="edge"/>
          <c:yMode val="edge"/>
          <c:x val="3.4848271084758492E-2"/>
          <c:y val="0.89449246621950063"/>
          <c:w val="0.9109327435765443"/>
          <c:h val="7.5877904150870104E-2"/>
        </c:manualLayout>
      </c:layout>
      <c:txPr>
        <a:bodyPr/>
        <a:lstStyle/>
        <a:p>
          <a:pPr>
            <a:defRPr sz="9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32" l="0.70000000000000062" r="0.70000000000000062" t="0.75000000000001232" header="0.30000000000000032" footer="0.30000000000000032"/>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 90'!$A$5</c:f>
              <c:strCache>
                <c:ptCount val="1"/>
                <c:pt idx="0">
                  <c:v>Secteur public et semi public</c:v>
                </c:pt>
              </c:strCache>
            </c:strRef>
          </c:tx>
          <c:spPr>
            <a:solidFill>
              <a:schemeClr val="accent6">
                <a:lumMod val="50000"/>
              </a:schemeClr>
            </a:solidFill>
          </c:spPr>
          <c:cat>
            <c:numRef>
              <c:f>('PAGE 90'!$B$4,'PAGE 90'!$C$4)</c:f>
              <c:numCache>
                <c:formatCode>General</c:formatCode>
                <c:ptCount val="2"/>
                <c:pt idx="0">
                  <c:v>2009</c:v>
                </c:pt>
                <c:pt idx="1">
                  <c:v>2019</c:v>
                </c:pt>
              </c:numCache>
            </c:numRef>
          </c:cat>
          <c:val>
            <c:numRef>
              <c:f>'PAGE 90'!$B$5:$C$5</c:f>
              <c:numCache>
                <c:formatCode>0.0</c:formatCode>
                <c:ptCount val="2"/>
                <c:pt idx="0">
                  <c:v>25.093255996687986</c:v>
                </c:pt>
                <c:pt idx="1">
                  <c:v>24.629861976979143</c:v>
                </c:pt>
              </c:numCache>
            </c:numRef>
          </c:val>
        </c:ser>
        <c:ser>
          <c:idx val="2"/>
          <c:order val="1"/>
          <c:tx>
            <c:strRef>
              <c:f>'PAGE 90'!$A$6</c:f>
              <c:strCache>
                <c:ptCount val="1"/>
                <c:pt idx="0">
                  <c:v>Secteur privé</c:v>
                </c:pt>
              </c:strCache>
            </c:strRef>
          </c:tx>
          <c:spPr>
            <a:solidFill>
              <a:srgbClr val="D96709"/>
            </a:solidFill>
          </c:spPr>
          <c:cat>
            <c:numRef>
              <c:f>('PAGE 90'!$B$4,'PAGE 90'!$C$4)</c:f>
              <c:numCache>
                <c:formatCode>General</c:formatCode>
                <c:ptCount val="2"/>
                <c:pt idx="0">
                  <c:v>2009</c:v>
                </c:pt>
                <c:pt idx="1">
                  <c:v>2019</c:v>
                </c:pt>
              </c:numCache>
            </c:numRef>
          </c:cat>
          <c:val>
            <c:numRef>
              <c:f>'PAGE 90'!$B$6:$C$6</c:f>
              <c:numCache>
                <c:formatCode>0.0</c:formatCode>
                <c:ptCount val="2"/>
                <c:pt idx="0">
                  <c:v>26.6</c:v>
                </c:pt>
                <c:pt idx="1">
                  <c:v>22.48346666439916</c:v>
                </c:pt>
              </c:numCache>
            </c:numRef>
          </c:val>
        </c:ser>
        <c:axId val="89622400"/>
        <c:axId val="89623936"/>
      </c:barChart>
      <c:catAx>
        <c:axId val="8962240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623936"/>
        <c:crosses val="autoZero"/>
        <c:auto val="1"/>
        <c:lblAlgn val="ctr"/>
        <c:lblOffset val="100"/>
      </c:catAx>
      <c:valAx>
        <c:axId val="8962393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622400"/>
        <c:crosses val="autoZero"/>
        <c:crossBetween val="between"/>
      </c:valAx>
    </c:plotArea>
    <c:legend>
      <c:legendPos val="b"/>
      <c:txPr>
        <a:bodyPr/>
        <a:lstStyle/>
        <a:p>
          <a:pPr>
            <a:defRPr sz="9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88" l="0.70000000000000062" r="0.70000000000000062" t="0.75000000000001188" header="0.30000000000000032" footer="0.30000000000000032"/>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 91'!$A$5</c:f>
              <c:strCache>
                <c:ptCount val="1"/>
                <c:pt idx="0">
                  <c:v>Secteur public et semi public</c:v>
                </c:pt>
              </c:strCache>
            </c:strRef>
          </c:tx>
          <c:spPr>
            <a:solidFill>
              <a:schemeClr val="accent6">
                <a:lumMod val="50000"/>
              </a:schemeClr>
            </a:solidFill>
          </c:spPr>
          <c:dLbls>
            <c:showVal val="1"/>
          </c:dLbls>
          <c:cat>
            <c:numRef>
              <c:f>('PAGE 91'!$B$4,'PAGE 91'!$C$4)</c:f>
              <c:numCache>
                <c:formatCode>General</c:formatCode>
                <c:ptCount val="2"/>
                <c:pt idx="0">
                  <c:v>2009</c:v>
                </c:pt>
                <c:pt idx="1">
                  <c:v>2019</c:v>
                </c:pt>
              </c:numCache>
            </c:numRef>
          </c:cat>
          <c:val>
            <c:numRef>
              <c:f>'PAGE 91'!$B$5:$C$5</c:f>
              <c:numCache>
                <c:formatCode>0.0</c:formatCode>
                <c:ptCount val="2"/>
                <c:pt idx="0">
                  <c:v>26.429836825538064</c:v>
                </c:pt>
                <c:pt idx="1">
                  <c:v>26.860990090516168</c:v>
                </c:pt>
              </c:numCache>
            </c:numRef>
          </c:val>
        </c:ser>
        <c:ser>
          <c:idx val="2"/>
          <c:order val="1"/>
          <c:tx>
            <c:strRef>
              <c:f>'PAGE 91'!$A$6</c:f>
              <c:strCache>
                <c:ptCount val="1"/>
                <c:pt idx="0">
                  <c:v>Secteur privé</c:v>
                </c:pt>
              </c:strCache>
            </c:strRef>
          </c:tx>
          <c:spPr>
            <a:solidFill>
              <a:srgbClr val="D96709"/>
            </a:solidFill>
          </c:spPr>
          <c:dLbls>
            <c:showVal val="1"/>
          </c:dLbls>
          <c:cat>
            <c:numRef>
              <c:f>('PAGE 91'!$B$4,'PAGE 91'!$C$4)</c:f>
              <c:numCache>
                <c:formatCode>General</c:formatCode>
                <c:ptCount val="2"/>
                <c:pt idx="0">
                  <c:v>2009</c:v>
                </c:pt>
                <c:pt idx="1">
                  <c:v>2019</c:v>
                </c:pt>
              </c:numCache>
            </c:numRef>
          </c:cat>
          <c:val>
            <c:numRef>
              <c:f>'PAGE 91'!$B$6:$C$6</c:f>
              <c:numCache>
                <c:formatCode>0.0</c:formatCode>
                <c:ptCount val="2"/>
                <c:pt idx="0">
                  <c:v>19</c:v>
                </c:pt>
                <c:pt idx="1">
                  <c:v>19.126154036314428</c:v>
                </c:pt>
              </c:numCache>
            </c:numRef>
          </c:val>
        </c:ser>
        <c:axId val="89735936"/>
        <c:axId val="89737472"/>
      </c:barChart>
      <c:catAx>
        <c:axId val="8973593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737472"/>
        <c:crosses val="autoZero"/>
        <c:auto val="1"/>
        <c:lblAlgn val="ctr"/>
        <c:lblOffset val="100"/>
      </c:catAx>
      <c:valAx>
        <c:axId val="89737472"/>
        <c:scaling>
          <c:orientation val="minMax"/>
        </c:scaling>
        <c:axPos val="l"/>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735936"/>
        <c:crosses val="autoZero"/>
        <c:crossBetween val="between"/>
      </c:valAx>
    </c:plotArea>
    <c:legend>
      <c:legendPos val="b"/>
      <c:txPr>
        <a:bodyPr/>
        <a:lstStyle/>
        <a:p>
          <a:pPr>
            <a:defRPr sz="800" b="0" i="0" u="none" strike="noStrike" baseline="0">
              <a:solidFill>
                <a:srgbClr val="000000"/>
              </a:solidFill>
              <a:latin typeface="Calibri"/>
              <a:ea typeface="Calibri"/>
              <a:cs typeface="Calibri"/>
            </a:defRPr>
          </a:pPr>
          <a:endParaRPr lang="fr-FR"/>
        </a:p>
      </c:txPr>
    </c:legend>
    <c:plotVisOnly val="1"/>
    <c:dispBlanksAs val="gap"/>
  </c:chart>
  <c:spPr>
    <a:no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88" l="0.70000000000000062" r="0.70000000000000062" t="0.75000000000001188" header="0.30000000000000032" footer="0.30000000000000032"/>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 92'!$A$5</c:f>
              <c:strCache>
                <c:ptCount val="1"/>
                <c:pt idx="0">
                  <c:v>Secteur public et semi public</c:v>
                </c:pt>
              </c:strCache>
            </c:strRef>
          </c:tx>
          <c:spPr>
            <a:solidFill>
              <a:schemeClr val="accent6">
                <a:lumMod val="50000"/>
              </a:schemeClr>
            </a:solidFill>
          </c:spPr>
          <c:cat>
            <c:numRef>
              <c:f>('PAGE 92'!$B$4,'PAGE 92'!$C$4)</c:f>
              <c:numCache>
                <c:formatCode>General</c:formatCode>
                <c:ptCount val="2"/>
                <c:pt idx="0">
                  <c:v>2009</c:v>
                </c:pt>
                <c:pt idx="1">
                  <c:v>2019</c:v>
                </c:pt>
              </c:numCache>
            </c:numRef>
          </c:cat>
          <c:val>
            <c:numRef>
              <c:f>'PAGE 92'!$B$5:$C$5</c:f>
              <c:numCache>
                <c:formatCode>0.0</c:formatCode>
                <c:ptCount val="2"/>
                <c:pt idx="0">
                  <c:v>10.462167379537455</c:v>
                </c:pt>
                <c:pt idx="1">
                  <c:v>9.7595207650397011</c:v>
                </c:pt>
              </c:numCache>
            </c:numRef>
          </c:val>
        </c:ser>
        <c:ser>
          <c:idx val="2"/>
          <c:order val="1"/>
          <c:tx>
            <c:strRef>
              <c:f>'PAGE 92'!$A$6</c:f>
              <c:strCache>
                <c:ptCount val="1"/>
                <c:pt idx="0">
                  <c:v>Secteur privé</c:v>
                </c:pt>
              </c:strCache>
            </c:strRef>
          </c:tx>
          <c:spPr>
            <a:solidFill>
              <a:srgbClr val="D96709"/>
            </a:solidFill>
          </c:spPr>
          <c:cat>
            <c:numRef>
              <c:f>('PAGE 92'!$B$4,'PAGE 92'!$C$4)</c:f>
              <c:numCache>
                <c:formatCode>General</c:formatCode>
                <c:ptCount val="2"/>
                <c:pt idx="0">
                  <c:v>2009</c:v>
                </c:pt>
                <c:pt idx="1">
                  <c:v>2019</c:v>
                </c:pt>
              </c:numCache>
            </c:numRef>
          </c:cat>
          <c:val>
            <c:numRef>
              <c:f>'PAGE 92'!$B$6:$C$6</c:f>
              <c:numCache>
                <c:formatCode>0.0</c:formatCode>
                <c:ptCount val="2"/>
                <c:pt idx="0">
                  <c:v>32.9</c:v>
                </c:pt>
                <c:pt idx="1">
                  <c:v>26.478338724298276</c:v>
                </c:pt>
              </c:numCache>
            </c:numRef>
          </c:val>
        </c:ser>
        <c:axId val="89873024"/>
        <c:axId val="89878912"/>
      </c:barChart>
      <c:catAx>
        <c:axId val="8987302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878912"/>
        <c:crosses val="autoZero"/>
        <c:auto val="1"/>
        <c:lblAlgn val="ctr"/>
        <c:lblOffset val="100"/>
      </c:catAx>
      <c:valAx>
        <c:axId val="89878912"/>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873024"/>
        <c:crosses val="autoZero"/>
        <c:crossBetween val="between"/>
      </c:valAx>
    </c:plotArea>
    <c:legend>
      <c:legendPos val="b"/>
      <c:txPr>
        <a:bodyPr/>
        <a:lstStyle/>
        <a:p>
          <a:pPr>
            <a:defRPr sz="90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88" l="0.70000000000000062" r="0.70000000000000062" t="0.75000000000001188"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 93'!$B$3</c:f>
              <c:strCache>
                <c:ptCount val="1"/>
                <c:pt idx="0">
                  <c:v>2009</c:v>
                </c:pt>
              </c:strCache>
            </c:strRef>
          </c:tx>
          <c:spPr>
            <a:solidFill>
              <a:schemeClr val="accent6">
                <a:lumMod val="75000"/>
              </a:schemeClr>
            </a:solidFill>
          </c:spPr>
          <c:cat>
            <c:strRef>
              <c:f>('PAGE 93'!$A$4,'PAGE 93'!$A$7,'PAGE 93'!$A$10)</c:f>
              <c:strCache>
                <c:ptCount val="3"/>
                <c:pt idx="0">
                  <c:v>Ensemble</c:v>
                </c:pt>
                <c:pt idx="1">
                  <c:v>Urbain</c:v>
                </c:pt>
                <c:pt idx="2">
                  <c:v>Rural</c:v>
                </c:pt>
              </c:strCache>
            </c:strRef>
          </c:cat>
          <c:val>
            <c:numRef>
              <c:f>('PAGE 93'!$B$6,'PAGE 93'!$B$9,'PAGE 93'!$B$12)</c:f>
              <c:numCache>
                <c:formatCode>0.0</c:formatCode>
                <c:ptCount val="3"/>
                <c:pt idx="0">
                  <c:v>27.6</c:v>
                </c:pt>
                <c:pt idx="1">
                  <c:v>31.3</c:v>
                </c:pt>
                <c:pt idx="2">
                  <c:v>13.4</c:v>
                </c:pt>
              </c:numCache>
            </c:numRef>
          </c:val>
        </c:ser>
        <c:ser>
          <c:idx val="1"/>
          <c:order val="1"/>
          <c:tx>
            <c:strRef>
              <c:f>'PAGE 93'!$C$3</c:f>
              <c:strCache>
                <c:ptCount val="1"/>
                <c:pt idx="0">
                  <c:v>2019</c:v>
                </c:pt>
              </c:strCache>
            </c:strRef>
          </c:tx>
          <c:spPr>
            <a:solidFill>
              <a:schemeClr val="accent6">
                <a:lumMod val="50000"/>
              </a:schemeClr>
            </a:solidFill>
          </c:spPr>
          <c:cat>
            <c:strRef>
              <c:f>('PAGE 93'!$A$4,'PAGE 93'!$A$7,'PAGE 93'!$A$10)</c:f>
              <c:strCache>
                <c:ptCount val="3"/>
                <c:pt idx="0">
                  <c:v>Ensemble</c:v>
                </c:pt>
                <c:pt idx="1">
                  <c:v>Urbain</c:v>
                </c:pt>
                <c:pt idx="2">
                  <c:v>Rural</c:v>
                </c:pt>
              </c:strCache>
            </c:strRef>
          </c:cat>
          <c:val>
            <c:numRef>
              <c:f>('PAGE 93'!$C$6,'PAGE 93'!$C$9,'PAGE 93'!$C$12)</c:f>
              <c:numCache>
                <c:formatCode>0.0</c:formatCode>
                <c:ptCount val="3"/>
                <c:pt idx="0">
                  <c:v>35</c:v>
                </c:pt>
                <c:pt idx="1">
                  <c:v>38.1</c:v>
                </c:pt>
                <c:pt idx="2">
                  <c:v>19.2</c:v>
                </c:pt>
              </c:numCache>
            </c:numRef>
          </c:val>
        </c:ser>
        <c:axId val="90023040"/>
        <c:axId val="90024576"/>
      </c:barChart>
      <c:catAx>
        <c:axId val="9002304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0024576"/>
        <c:crosses val="autoZero"/>
        <c:auto val="1"/>
        <c:lblAlgn val="ctr"/>
        <c:lblOffset val="100"/>
      </c:catAx>
      <c:valAx>
        <c:axId val="9002457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0023040"/>
        <c:crosses val="autoZero"/>
        <c:crossBetween val="between"/>
      </c:valAx>
    </c:plotArea>
    <c:legend>
      <c:legendPos val="b"/>
      <c:layout>
        <c:manualLayout>
          <c:xMode val="edge"/>
          <c:yMode val="edge"/>
          <c:x val="0.19949718149638276"/>
          <c:y val="0.86992221862678698"/>
          <c:w val="0.60423379280979761"/>
          <c:h val="9.3548101007921963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41275">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88" l="0.70000000000000062" r="0.70000000000000062" t="0.75000000000001188"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fr-FR"/>
  <c:style val="32"/>
  <c:chart>
    <c:plotArea>
      <c:layout>
        <c:manualLayout>
          <c:layoutTarget val="inner"/>
          <c:xMode val="edge"/>
          <c:yMode val="edge"/>
          <c:x val="2.6975813149938552E-2"/>
          <c:y val="0.13658644321236699"/>
          <c:w val="0.97296982485032513"/>
          <c:h val="0.51874574393797102"/>
        </c:manualLayout>
      </c:layout>
      <c:barChart>
        <c:barDir val="col"/>
        <c:grouping val="clustered"/>
        <c:ser>
          <c:idx val="0"/>
          <c:order val="0"/>
          <c:tx>
            <c:strRef>
              <c:f>'PAGE 105'!$A$4</c:f>
              <c:strCache>
                <c:ptCount val="1"/>
                <c:pt idx="0">
                  <c:v>Temps physiologique</c:v>
                </c:pt>
              </c:strCache>
            </c:strRef>
          </c:tx>
          <c:spPr>
            <a:solidFill>
              <a:schemeClr val="accent6">
                <a:lumMod val="50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105'!$B$4:$D$4</c:f>
              <c:numCache>
                <c:formatCode>h:mm;@</c:formatCode>
                <c:ptCount val="3"/>
                <c:pt idx="0">
                  <c:v>0.42777777777777781</c:v>
                </c:pt>
                <c:pt idx="1">
                  <c:v>0.4548611111111111</c:v>
                </c:pt>
                <c:pt idx="2">
                  <c:v>0.44166666666666665</c:v>
                </c:pt>
              </c:numCache>
            </c:numRef>
          </c:val>
        </c:ser>
        <c:ser>
          <c:idx val="1"/>
          <c:order val="1"/>
          <c:tx>
            <c:strRef>
              <c:f>'PAGE 105'!$A$5</c:f>
              <c:strCache>
                <c:ptCount val="1"/>
                <c:pt idx="0">
                  <c:v>Travail professionnel</c:v>
                </c:pt>
              </c:strCache>
            </c:strRef>
          </c:tx>
          <c:spPr>
            <a:solidFill>
              <a:schemeClr val="accent6">
                <a:lumMod val="75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105'!$B$5:$D$5</c:f>
              <c:numCache>
                <c:formatCode>h:mm;@</c:formatCode>
                <c:ptCount val="3"/>
                <c:pt idx="0">
                  <c:v>0.22569444444444445</c:v>
                </c:pt>
                <c:pt idx="1">
                  <c:v>5.6250000000000001E-2</c:v>
                </c:pt>
                <c:pt idx="2">
                  <c:v>0.1388888888888889</c:v>
                </c:pt>
              </c:numCache>
            </c:numRef>
          </c:val>
        </c:ser>
        <c:ser>
          <c:idx val="2"/>
          <c:order val="2"/>
          <c:tx>
            <c:strRef>
              <c:f>'PAGE 105'!$A$6</c:f>
              <c:strCache>
                <c:ptCount val="1"/>
                <c:pt idx="0">
                  <c:v>Formation et éducation</c:v>
                </c:pt>
              </c:strCache>
            </c:strRef>
          </c:tx>
          <c:spPr>
            <a:gradFill flip="none" rotWithShape="1">
              <a:gsLst>
                <a:gs pos="0">
                  <a:srgbClr val="F79646">
                    <a:lumMod val="40000"/>
                    <a:lumOff val="60000"/>
                    <a:shade val="30000"/>
                    <a:satMod val="115000"/>
                  </a:srgbClr>
                </a:gs>
                <a:gs pos="50000">
                  <a:srgbClr val="F79646">
                    <a:lumMod val="40000"/>
                    <a:lumOff val="60000"/>
                    <a:shade val="67500"/>
                    <a:satMod val="115000"/>
                  </a:srgbClr>
                </a:gs>
                <a:gs pos="100000">
                  <a:srgbClr val="F79646">
                    <a:lumMod val="40000"/>
                    <a:lumOff val="60000"/>
                    <a:shade val="100000"/>
                    <a:satMod val="115000"/>
                  </a:srgbClr>
                </a:gs>
              </a:gsLst>
              <a:path path="circle">
                <a:fillToRect r="100000" b="100000"/>
              </a:path>
              <a:tileRect l="-100000" t="-100000"/>
            </a:gra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105'!$B$6:$D$6</c:f>
              <c:numCache>
                <c:formatCode>h:mm;@</c:formatCode>
                <c:ptCount val="3"/>
                <c:pt idx="0">
                  <c:v>2.361111111111111E-2</c:v>
                </c:pt>
                <c:pt idx="1">
                  <c:v>1.7361111111111112E-2</c:v>
                </c:pt>
                <c:pt idx="2">
                  <c:v>2.013888888888889E-2</c:v>
                </c:pt>
              </c:numCache>
            </c:numRef>
          </c:val>
        </c:ser>
        <c:ser>
          <c:idx val="3"/>
          <c:order val="3"/>
          <c:tx>
            <c:strRef>
              <c:f>'PAGE 105'!$A$7</c:f>
              <c:strCache>
                <c:ptCount val="1"/>
                <c:pt idx="0">
                  <c:v>Travail domestique et soins donnés aux autres membres du ménage</c:v>
                </c:pt>
              </c:strCache>
            </c:strRef>
          </c:tx>
          <c:spPr>
            <a:solidFill>
              <a:schemeClr val="accent6">
                <a:lumMod val="60000"/>
                <a:lumOff val="40000"/>
              </a:schemeClr>
            </a:solidFill>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105'!$B$7:$D$7</c:f>
              <c:numCache>
                <c:formatCode>h:mm;@</c:formatCode>
                <c:ptCount val="3"/>
                <c:pt idx="0">
                  <c:v>2.9861111111111113E-2</c:v>
                </c:pt>
                <c:pt idx="1">
                  <c:v>0.20833333333333334</c:v>
                </c:pt>
                <c:pt idx="2">
                  <c:v>0.12152777777777778</c:v>
                </c:pt>
              </c:numCache>
            </c:numRef>
          </c:val>
        </c:ser>
        <c:ser>
          <c:idx val="4"/>
          <c:order val="4"/>
          <c:tx>
            <c:strRef>
              <c:f>'PAGE 105'!$A$8</c:f>
              <c:strCache>
                <c:ptCount val="1"/>
                <c:pt idx="0">
                  <c:v>Loisirs</c:v>
                </c:pt>
              </c:strCache>
            </c:strRef>
          </c:tx>
          <c:spPr>
            <a:solidFill>
              <a:srgbClr val="F89D52"/>
            </a:solidFill>
            <a:ln>
              <a:noFill/>
            </a:ln>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105'!$B$8:$D$8</c:f>
              <c:numCache>
                <c:formatCode>h:mm;@</c:formatCode>
                <c:ptCount val="3"/>
                <c:pt idx="0">
                  <c:v>0.20277777777777775</c:v>
                </c:pt>
                <c:pt idx="1">
                  <c:v>0.17500000000000002</c:v>
                </c:pt>
                <c:pt idx="2">
                  <c:v>0.18888888888888888</c:v>
                </c:pt>
              </c:numCache>
            </c:numRef>
          </c:val>
        </c:ser>
        <c:ser>
          <c:idx val="5"/>
          <c:order val="5"/>
          <c:tx>
            <c:strRef>
              <c:f>'PAGE 105'!$A$9</c:f>
              <c:strCache>
                <c:ptCount val="1"/>
                <c:pt idx="0">
                  <c:v>Sociabilité</c:v>
                </c:pt>
              </c:strCache>
            </c:strRef>
          </c:tx>
          <c:spPr>
            <a:solidFill>
              <a:schemeClr val="accent6">
                <a:lumMod val="60000"/>
                <a:lumOff val="40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105'!$B$9:$D$9</c:f>
              <c:numCache>
                <c:formatCode>h:mm;@</c:formatCode>
                <c:ptCount val="3"/>
                <c:pt idx="0">
                  <c:v>4.0972222222222222E-2</c:v>
                </c:pt>
                <c:pt idx="1">
                  <c:v>5.486111111111111E-2</c:v>
                </c:pt>
                <c:pt idx="2">
                  <c:v>4.7916666666666663E-2</c:v>
                </c:pt>
              </c:numCache>
            </c:numRef>
          </c:val>
        </c:ser>
        <c:ser>
          <c:idx val="6"/>
          <c:order val="6"/>
          <c:tx>
            <c:strRef>
              <c:f>'PAGE 105'!$A$10</c:f>
              <c:strCache>
                <c:ptCount val="1"/>
                <c:pt idx="0">
                  <c:v>Pratiques religieuses</c:v>
                </c:pt>
              </c:strCache>
            </c:strRef>
          </c:tx>
          <c:spPr>
            <a:gradFill flip="none" rotWithShape="1">
              <a:gsLst>
                <a:gs pos="0">
                  <a:srgbClr val="F79646">
                    <a:lumMod val="40000"/>
                    <a:lumOff val="60000"/>
                    <a:shade val="30000"/>
                    <a:satMod val="115000"/>
                  </a:srgbClr>
                </a:gs>
                <a:gs pos="50000">
                  <a:srgbClr val="F79646">
                    <a:lumMod val="40000"/>
                    <a:lumOff val="60000"/>
                    <a:shade val="67500"/>
                    <a:satMod val="115000"/>
                  </a:srgbClr>
                </a:gs>
                <a:gs pos="100000">
                  <a:srgbClr val="F79646">
                    <a:lumMod val="40000"/>
                    <a:lumOff val="60000"/>
                    <a:shade val="100000"/>
                    <a:satMod val="115000"/>
                  </a:srgbClr>
                </a:gs>
              </a:gsLst>
              <a:path path="circle">
                <a:fillToRect r="100000" b="100000"/>
              </a:path>
              <a:tileRect l="-100000" t="-100000"/>
            </a:gra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 105'!$B$3:$D$3</c:f>
              <c:strCache>
                <c:ptCount val="3"/>
                <c:pt idx="0">
                  <c:v>Hommes</c:v>
                </c:pt>
                <c:pt idx="1">
                  <c:v>Femmes</c:v>
                </c:pt>
                <c:pt idx="2">
                  <c:v>Ensemble</c:v>
                </c:pt>
              </c:strCache>
            </c:strRef>
          </c:cat>
          <c:val>
            <c:numRef>
              <c:f>'PAGE 105'!$B$10:$D$10</c:f>
              <c:numCache>
                <c:formatCode>h:mm;@</c:formatCode>
                <c:ptCount val="3"/>
                <c:pt idx="0">
                  <c:v>4.9305555555555554E-2</c:v>
                </c:pt>
                <c:pt idx="1">
                  <c:v>3.3333333333333333E-2</c:v>
                </c:pt>
                <c:pt idx="2">
                  <c:v>4.0972222222222222E-2</c:v>
                </c:pt>
              </c:numCache>
            </c:numRef>
          </c:val>
        </c:ser>
        <c:gapWidth val="75"/>
        <c:axId val="96109312"/>
        <c:axId val="96110848"/>
      </c:barChart>
      <c:catAx>
        <c:axId val="96109312"/>
        <c:scaling>
          <c:orientation val="minMax"/>
        </c:scaling>
        <c:axPos val="b"/>
        <c:numFmt formatCode="General" sourceLinked="1"/>
        <c:majorTickMark val="none"/>
        <c:tickLblPos val="nextTo"/>
        <c:txPr>
          <a:bodyPr rot="0" vert="horz"/>
          <a:lstStyle/>
          <a:p>
            <a:pPr>
              <a:defRPr sz="900" b="0" i="0" u="none" strike="noStrike" baseline="0">
                <a:solidFill>
                  <a:srgbClr val="000000"/>
                </a:solidFill>
                <a:latin typeface="Calibri"/>
                <a:ea typeface="Calibri"/>
                <a:cs typeface="Calibri"/>
              </a:defRPr>
            </a:pPr>
            <a:endParaRPr lang="fr-FR"/>
          </a:p>
        </c:txPr>
        <c:crossAx val="96110848"/>
        <c:crosses val="autoZero"/>
        <c:auto val="1"/>
        <c:lblAlgn val="ctr"/>
        <c:lblOffset val="100"/>
      </c:catAx>
      <c:valAx>
        <c:axId val="96110848"/>
        <c:scaling>
          <c:orientation val="minMax"/>
        </c:scaling>
        <c:delete val="1"/>
        <c:axPos val="l"/>
        <c:numFmt formatCode="h:mm;@" sourceLinked="1"/>
        <c:tickLblPos val="none"/>
        <c:crossAx val="96109312"/>
        <c:crosses val="autoZero"/>
        <c:crossBetween val="between"/>
      </c:valAx>
      <c:spPr>
        <a:noFill/>
        <a:ln w="25400">
          <a:noFill/>
        </a:ln>
      </c:spPr>
    </c:plotArea>
    <c:legend>
      <c:legendPos val="b"/>
      <c:layout>
        <c:manualLayout>
          <c:xMode val="edge"/>
          <c:yMode val="edge"/>
          <c:x val="2.413692145975611E-2"/>
          <c:y val="0.70635998940499423"/>
          <c:w val="0.958814189995291"/>
          <c:h val="0.29363962532206483"/>
        </c:manualLayout>
      </c:layout>
      <c:txPr>
        <a:bodyPr/>
        <a:lstStyle/>
        <a:p>
          <a:pPr>
            <a:defRPr sz="800" b="0" i="0" u="none" strike="noStrike" baseline="0">
              <a:solidFill>
                <a:srgbClr val="000000"/>
              </a:solidFill>
              <a:latin typeface="Calibri"/>
              <a:ea typeface="Calibri"/>
              <a:cs typeface="Calibri"/>
            </a:defRPr>
          </a:pPr>
          <a:endParaRPr lang="fr-FR"/>
        </a:p>
      </c:txPr>
    </c:legend>
    <c:plotVisOnly val="1"/>
    <c:dispBlanksAs val="gap"/>
  </c:chart>
  <c:spPr>
    <a:ln w="254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4803149606299824" l="0.7086614173228416" r="0.84000000000000064" t="0.74803149606299824" header="0.30000000000000032" footer="0.30000000000000032"/>
    <c:pageSetup orientation="portrait"/>
  </c:printSettings>
</c:chartSpace>
</file>

<file path=xl/charts/chart42.xml><?xml version="1.0" encoding="utf-8"?>
<c:chartSpace xmlns:c="http://schemas.openxmlformats.org/drawingml/2006/chart" xmlns:a="http://schemas.openxmlformats.org/drawingml/2006/main" xmlns:r="http://schemas.openxmlformats.org/officeDocument/2006/relationships">
  <c:lang val="fr-FR"/>
  <c:style val="12"/>
  <c:chart>
    <c:autoTitleDeleted val="1"/>
    <c:plotArea>
      <c:layout>
        <c:manualLayout>
          <c:layoutTarget val="inner"/>
          <c:xMode val="edge"/>
          <c:yMode val="edge"/>
          <c:x val="2.6600166251039076E-2"/>
          <c:y val="2.0008778178541992E-2"/>
          <c:w val="0.9534497090606816"/>
          <c:h val="0.35752207235850603"/>
        </c:manualLayout>
      </c:layout>
      <c:barChart>
        <c:barDir val="col"/>
        <c:grouping val="clustered"/>
        <c:ser>
          <c:idx val="1"/>
          <c:order val="0"/>
          <c:tx>
            <c:strRef>
              <c:f>'PAGE 107'!$D$3</c:f>
              <c:strCache>
                <c:ptCount val="1"/>
                <c:pt idx="0">
                  <c:v>Femmes</c:v>
                </c:pt>
              </c:strCache>
            </c:strRef>
          </c:tx>
          <c:spPr>
            <a:solidFill>
              <a:schemeClr val="accent6">
                <a:lumMod val="75000"/>
              </a:schemeClr>
            </a:solidFill>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 107'!$B$4:$C$21</c:f>
              <c:multiLvlStrCache>
                <c:ptCount val="18"/>
                <c:lvl>
                  <c:pt idx="0">
                    <c:v>Sans niveau</c:v>
                  </c:pt>
                  <c:pt idx="1">
                    <c:v>Fondamental</c:v>
                  </c:pt>
                  <c:pt idx="2">
                    <c:v>Secondaire</c:v>
                  </c:pt>
                  <c:pt idx="3">
                    <c:v>Supérieur</c:v>
                  </c:pt>
                  <c:pt idx="4">
                    <c:v>celibataire</c:v>
                  </c:pt>
                  <c:pt idx="5">
                    <c:v>marié</c:v>
                  </c:pt>
                  <c:pt idx="6">
                    <c:v>veuf</c:v>
                  </c:pt>
                  <c:pt idx="7">
                    <c:v>divorcé</c:v>
                  </c:pt>
                  <c:pt idx="8">
                    <c:v>pas d'enfants de moins de 15 ans</c:v>
                  </c:pt>
                  <c:pt idx="9">
                    <c:v>ayant 1 à 2 enfants</c:v>
                  </c:pt>
                  <c:pt idx="10">
                    <c:v>ayant 3 enfants et plus</c:v>
                  </c:pt>
                  <c:pt idx="11">
                    <c:v>de lundi au jeudi</c:v>
                  </c:pt>
                  <c:pt idx="12">
                    <c:v>vendredi</c:v>
                  </c:pt>
                  <c:pt idx="13">
                    <c:v>samedi</c:v>
                  </c:pt>
                  <c:pt idx="14">
                    <c:v>dimanche</c:v>
                  </c:pt>
                  <c:pt idx="15">
                    <c:v>Hors Ramadan</c:v>
                  </c:pt>
                  <c:pt idx="16">
                    <c:v>Ramadan</c:v>
                  </c:pt>
                  <c:pt idx="17">
                    <c:v>Total</c:v>
                  </c:pt>
                </c:lvl>
                <c:lvl>
                  <c:pt idx="0">
                    <c:v>Niveau scolaire</c:v>
                  </c:pt>
                  <c:pt idx="4">
                    <c:v>Etat matrimonial</c:v>
                  </c:pt>
                  <c:pt idx="8">
                    <c:v>Nombre d'enfants dans le ménage</c:v>
                  </c:pt>
                  <c:pt idx="11">
                    <c:v>Jour de la semaine</c:v>
                  </c:pt>
                  <c:pt idx="15">
                    <c:v>Ramadan et Hors Ramadan</c:v>
                  </c:pt>
                </c:lvl>
              </c:multiLvlStrCache>
            </c:multiLvlStrRef>
          </c:cat>
          <c:val>
            <c:numRef>
              <c:f>'PAGE 107'!$D$4:$D$21</c:f>
              <c:numCache>
                <c:formatCode>h:mm;@</c:formatCode>
                <c:ptCount val="18"/>
                <c:pt idx="0">
                  <c:v>0.21666666666666667</c:v>
                </c:pt>
                <c:pt idx="1">
                  <c:v>0.21944444444444444</c:v>
                </c:pt>
                <c:pt idx="2">
                  <c:v>0.16874999999999998</c:v>
                </c:pt>
                <c:pt idx="3">
                  <c:v>0.15</c:v>
                </c:pt>
                <c:pt idx="4">
                  <c:v>0.14375000000000002</c:v>
                </c:pt>
                <c:pt idx="5">
                  <c:v>0.24444444444444444</c:v>
                </c:pt>
                <c:pt idx="6">
                  <c:v>0.13333333333333333</c:v>
                </c:pt>
                <c:pt idx="7">
                  <c:v>0.16111111111111112</c:v>
                </c:pt>
                <c:pt idx="8">
                  <c:v>0.16319444444444445</c:v>
                </c:pt>
                <c:pt idx="9">
                  <c:v>0.21944444444444444</c:v>
                </c:pt>
                <c:pt idx="10">
                  <c:v>0.25208333333333333</c:v>
                </c:pt>
                <c:pt idx="11">
                  <c:v>0.20833333333333334</c:v>
                </c:pt>
                <c:pt idx="12">
                  <c:v>0.20416666666666669</c:v>
                </c:pt>
                <c:pt idx="13">
                  <c:v>0.21249999999999999</c:v>
                </c:pt>
                <c:pt idx="14">
                  <c:v>0.20555555555555557</c:v>
                </c:pt>
                <c:pt idx="15">
                  <c:v>0.20486111111111113</c:v>
                </c:pt>
                <c:pt idx="16">
                  <c:v>0.23819444444444446</c:v>
                </c:pt>
                <c:pt idx="17">
                  <c:v>0.2076388888888889</c:v>
                </c:pt>
              </c:numCache>
            </c:numRef>
          </c:val>
        </c:ser>
        <c:axId val="96291840"/>
        <c:axId val="96301824"/>
      </c:barChart>
      <c:catAx>
        <c:axId val="96291840"/>
        <c:scaling>
          <c:orientation val="minMax"/>
        </c:scaling>
        <c:axPos val="b"/>
        <c:numFmt formatCode="General" sourceLinked="0"/>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96301824"/>
        <c:crosses val="autoZero"/>
        <c:auto val="1"/>
        <c:lblAlgn val="ctr"/>
        <c:lblOffset val="100"/>
      </c:catAx>
      <c:valAx>
        <c:axId val="96301824"/>
        <c:scaling>
          <c:orientation val="minMax"/>
        </c:scaling>
        <c:delete val="1"/>
        <c:axPos val="l"/>
        <c:numFmt formatCode="h:mm;@" sourceLinked="1"/>
        <c:tickLblPos val="none"/>
        <c:crossAx val="96291840"/>
        <c:crosses val="autoZero"/>
        <c:crossBetween val="between"/>
      </c:valAx>
      <c:spPr>
        <a:ln>
          <a:noFill/>
        </a:ln>
      </c:spPr>
    </c:plotArea>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99" l="0.70000000000000062" r="0.70000000000000062" t="0.75000000000000999" header="0.30000000000000032" footer="0.30000000000000032"/>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fr-FR"/>
  <c:style val="8"/>
  <c:chart>
    <c:plotArea>
      <c:layout>
        <c:manualLayout>
          <c:layoutTarget val="inner"/>
          <c:xMode val="edge"/>
          <c:yMode val="edge"/>
          <c:x val="1.7203814869675947E-2"/>
          <c:y val="3.6105787007571256E-2"/>
          <c:w val="0.95876252310566357"/>
          <c:h val="0.58360719544202333"/>
        </c:manualLayout>
      </c:layout>
      <c:barChart>
        <c:barDir val="col"/>
        <c:grouping val="stacked"/>
        <c:ser>
          <c:idx val="0"/>
          <c:order val="0"/>
          <c:tx>
            <c:strRef>
              <c:f>'PAGE 108'!$B$5</c:f>
              <c:strCache>
                <c:ptCount val="1"/>
                <c:pt idx="0">
                  <c:v>Activités internes</c:v>
                </c:pt>
              </c:strCache>
            </c:strRef>
          </c:tx>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 108'!$C$3:$K$4</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 108'!$C$5:$K$5</c:f>
              <c:numCache>
                <c:formatCode>h:mm;@</c:formatCode>
                <c:ptCount val="9"/>
                <c:pt idx="0">
                  <c:v>3.472222222222222E-3</c:v>
                </c:pt>
                <c:pt idx="1">
                  <c:v>0.15</c:v>
                </c:pt>
                <c:pt idx="2">
                  <c:v>7.9166666666666663E-2</c:v>
                </c:pt>
                <c:pt idx="3">
                  <c:v>2.0833333333333333E-3</c:v>
                </c:pt>
                <c:pt idx="4">
                  <c:v>0.18888888888888888</c:v>
                </c:pt>
                <c:pt idx="5">
                  <c:v>9.7916666666666666E-2</c:v>
                </c:pt>
                <c:pt idx="6">
                  <c:v>3.472222222222222E-3</c:v>
                </c:pt>
                <c:pt idx="7">
                  <c:v>0.16527777777777777</c:v>
                </c:pt>
                <c:pt idx="8">
                  <c:v>8.6805555555555566E-2</c:v>
                </c:pt>
              </c:numCache>
            </c:numRef>
          </c:val>
        </c:ser>
        <c:ser>
          <c:idx val="1"/>
          <c:order val="1"/>
          <c:tx>
            <c:strRef>
              <c:f>'PAGE 108'!$B$6</c:f>
              <c:strCache>
                <c:ptCount val="1"/>
                <c:pt idx="0">
                  <c:v>Activités externes</c:v>
                </c:pt>
              </c:strCache>
            </c:strRef>
          </c:tx>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 108'!$C$3:$K$4</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 108'!$C$6:$K$6</c:f>
              <c:numCache>
                <c:formatCode>h:mm;@</c:formatCode>
                <c:ptCount val="9"/>
                <c:pt idx="0">
                  <c:v>1.8055555555555557E-2</c:v>
                </c:pt>
                <c:pt idx="1">
                  <c:v>1.6666666666666666E-2</c:v>
                </c:pt>
                <c:pt idx="2">
                  <c:v>1.7361111111111112E-2</c:v>
                </c:pt>
                <c:pt idx="3">
                  <c:v>2.7777777777777776E-2</c:v>
                </c:pt>
                <c:pt idx="4">
                  <c:v>2.013888888888889E-2</c:v>
                </c:pt>
                <c:pt idx="5">
                  <c:v>2.4305555555555556E-2</c:v>
                </c:pt>
                <c:pt idx="6">
                  <c:v>2.1527777777777781E-2</c:v>
                </c:pt>
                <c:pt idx="7">
                  <c:v>1.8055555555555557E-2</c:v>
                </c:pt>
                <c:pt idx="8">
                  <c:v>2.013888888888889E-2</c:v>
                </c:pt>
              </c:numCache>
            </c:numRef>
          </c:val>
        </c:ser>
        <c:overlap val="100"/>
        <c:axId val="96433664"/>
        <c:axId val="96435200"/>
      </c:barChart>
      <c:catAx>
        <c:axId val="96433664"/>
        <c:scaling>
          <c:orientation val="minMax"/>
        </c:scaling>
        <c:axPos val="b"/>
        <c:numFmt formatCode="General" sourceLinked="0"/>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96435200"/>
        <c:crosses val="autoZero"/>
        <c:auto val="1"/>
        <c:lblAlgn val="ctr"/>
        <c:lblOffset val="100"/>
      </c:catAx>
      <c:valAx>
        <c:axId val="96435200"/>
        <c:scaling>
          <c:orientation val="minMax"/>
        </c:scaling>
        <c:delete val="1"/>
        <c:axPos val="l"/>
        <c:majorGridlines/>
        <c:numFmt formatCode="h:mm;@" sourceLinked="1"/>
        <c:tickLblPos val="none"/>
        <c:crossAx val="96433664"/>
        <c:crosses val="autoZero"/>
        <c:crossBetween val="between"/>
      </c:valAx>
    </c:plotArea>
    <c:legend>
      <c:legendPos val="r"/>
      <c:layout>
        <c:manualLayout>
          <c:xMode val="edge"/>
          <c:yMode val="edge"/>
          <c:x val="2.0202220485151419E-2"/>
          <c:y val="0.83468964026555936"/>
          <c:w val="0.95974757392614285"/>
          <c:h val="0.12411647367608228"/>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solidFill>
      <a:schemeClr val="bg1"/>
    </a:solid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99" l="0.70000000000000062" r="0.70000000000000062" t="0.75000000000000999" header="0.30000000000000032" footer="0.30000000000000032"/>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fr-FR"/>
  <c:style val="16"/>
  <c:chart>
    <c:title>
      <c:txPr>
        <a:bodyPr/>
        <a:lstStyle/>
        <a:p>
          <a:pPr>
            <a:defRPr sz="1800" b="1" i="0" u="none" strike="noStrike" baseline="0">
              <a:solidFill>
                <a:srgbClr val="000000"/>
              </a:solidFill>
              <a:latin typeface="Calibri"/>
              <a:ea typeface="Calibri"/>
              <a:cs typeface="Calibri"/>
            </a:defRPr>
          </a:pPr>
          <a:endParaRPr lang="fr-FR"/>
        </a:p>
      </c:txPr>
    </c:title>
    <c:plotArea>
      <c:layout>
        <c:manualLayout>
          <c:layoutTarget val="inner"/>
          <c:xMode val="edge"/>
          <c:yMode val="edge"/>
          <c:x val="0.28212808398951222"/>
          <c:y val="2.4221835596290792E-2"/>
          <c:w val="0.68120524934383264"/>
          <c:h val="0.94236890092610859"/>
        </c:manualLayout>
      </c:layout>
      <c:barChart>
        <c:barDir val="bar"/>
        <c:grouping val="stacked"/>
        <c:ser>
          <c:idx val="0"/>
          <c:order val="0"/>
          <c:tx>
            <c:strRef>
              <c:f>'PAGE 109'!$D$4</c:f>
              <c:strCache>
                <c:ptCount val="1"/>
              </c:strCache>
            </c:strRef>
          </c:tx>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dLblPos val="inEnd"/>
            <c:showVal val="1"/>
          </c:dLbls>
          <c:cat>
            <c:multiLvlStrRef>
              <c:f>'PAGE 109'!$B$5:$C$13</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 109'!$D$5:$D$13</c:f>
              <c:numCache>
                <c:formatCode>h:mm;@</c:formatCode>
                <c:ptCount val="9"/>
                <c:pt idx="0">
                  <c:v>0.21666666666666667</c:v>
                </c:pt>
                <c:pt idx="1">
                  <c:v>4.7222222222222221E-2</c:v>
                </c:pt>
                <c:pt idx="2">
                  <c:v>0.12986111111111112</c:v>
                </c:pt>
                <c:pt idx="3">
                  <c:v>0.23819444444444446</c:v>
                </c:pt>
                <c:pt idx="4">
                  <c:v>6.9444444444444448E-2</c:v>
                </c:pt>
                <c:pt idx="5">
                  <c:v>0.15208333333333332</c:v>
                </c:pt>
                <c:pt idx="6">
                  <c:v>0.22569444444444445</c:v>
                </c:pt>
                <c:pt idx="7">
                  <c:v>5.6250000000000001E-2</c:v>
                </c:pt>
                <c:pt idx="8">
                  <c:v>0.1388888888888889</c:v>
                </c:pt>
              </c:numCache>
            </c:numRef>
          </c:val>
        </c:ser>
        <c:overlap val="100"/>
        <c:axId val="96526336"/>
        <c:axId val="96527872"/>
      </c:barChart>
      <c:catAx>
        <c:axId val="96526336"/>
        <c:scaling>
          <c:orientation val="minMax"/>
        </c:scaling>
        <c:axPos val="l"/>
        <c:numFmt formatCode="General" sourceLinked="0"/>
        <c:tickLblPos val="nextTo"/>
        <c:txPr>
          <a:bodyPr rot="0" vert="horz"/>
          <a:lstStyle/>
          <a:p>
            <a:pPr>
              <a:defRPr sz="1100" b="1" i="0" u="none" strike="noStrike" baseline="0">
                <a:solidFill>
                  <a:srgbClr val="000000"/>
                </a:solidFill>
                <a:latin typeface="Calibri"/>
                <a:ea typeface="Calibri"/>
                <a:cs typeface="Calibri"/>
              </a:defRPr>
            </a:pPr>
            <a:endParaRPr lang="fr-FR"/>
          </a:p>
        </c:txPr>
        <c:crossAx val="96527872"/>
        <c:crosses val="autoZero"/>
        <c:auto val="1"/>
        <c:lblAlgn val="ctr"/>
        <c:lblOffset val="100"/>
      </c:catAx>
      <c:valAx>
        <c:axId val="96527872"/>
        <c:scaling>
          <c:orientation val="minMax"/>
        </c:scaling>
        <c:delete val="1"/>
        <c:axPos val="b"/>
        <c:majorGridlines/>
        <c:numFmt formatCode="h:mm;@" sourceLinked="1"/>
        <c:tickLblPos val="none"/>
        <c:crossAx val="96526336"/>
        <c:crosses val="autoZero"/>
        <c:crossBetween val="between"/>
      </c:valAx>
    </c:plotArea>
    <c:plotVisOnly val="1"/>
    <c:dispBlanksAs val="gap"/>
  </c:chart>
  <c:spPr>
    <a:ln w="254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99" l="0.70000000000000062" r="0.70000000000000062" t="0.75000000000000999" header="0.30000000000000032" footer="0.30000000000000032"/>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0"/>
          <c:order val="0"/>
          <c:tx>
            <c:strRef>
              <c:f>'PAGE 111'!$B$5</c:f>
              <c:strCache>
                <c:ptCount val="1"/>
                <c:pt idx="0">
                  <c:v>Hommes</c:v>
                </c:pt>
              </c:strCache>
            </c:strRef>
          </c:tx>
          <c:spPr>
            <a:solidFill>
              <a:schemeClr val="accent6">
                <a:lumMod val="60000"/>
                <a:lumOff val="4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111'!$C$5:$C$7</c:f>
              <c:strCache>
                <c:ptCount val="3"/>
                <c:pt idx="0">
                  <c:v>Urbain</c:v>
                </c:pt>
                <c:pt idx="1">
                  <c:v>Rural</c:v>
                </c:pt>
                <c:pt idx="2">
                  <c:v>Total</c:v>
                </c:pt>
              </c:strCache>
            </c:strRef>
          </c:cat>
          <c:val>
            <c:numRef>
              <c:f>'PAGE 111'!$D$5:$D$7</c:f>
              <c:numCache>
                <c:formatCode>h:mm;@</c:formatCode>
                <c:ptCount val="3"/>
                <c:pt idx="0">
                  <c:v>0.31875000000000003</c:v>
                </c:pt>
                <c:pt idx="1">
                  <c:v>0.29652777777777778</c:v>
                </c:pt>
                <c:pt idx="2">
                  <c:v>0.30902777777777779</c:v>
                </c:pt>
              </c:numCache>
            </c:numRef>
          </c:val>
        </c:ser>
        <c:ser>
          <c:idx val="1"/>
          <c:order val="1"/>
          <c:tx>
            <c:strRef>
              <c:f>'PAGE 111'!$B$8</c:f>
              <c:strCache>
                <c:ptCount val="1"/>
                <c:pt idx="0">
                  <c:v>Femmes</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111'!$C$5:$C$7</c:f>
              <c:strCache>
                <c:ptCount val="3"/>
                <c:pt idx="0">
                  <c:v>Urbain</c:v>
                </c:pt>
                <c:pt idx="1">
                  <c:v>Rural</c:v>
                </c:pt>
                <c:pt idx="2">
                  <c:v>Total</c:v>
                </c:pt>
              </c:strCache>
            </c:strRef>
          </c:cat>
          <c:val>
            <c:numRef>
              <c:f>'PAGE 111'!$D$8:$D$10</c:f>
              <c:numCache>
                <c:formatCode>h:mm;@</c:formatCode>
                <c:ptCount val="3"/>
                <c:pt idx="0">
                  <c:v>0.25763888888888892</c:v>
                </c:pt>
                <c:pt idx="1">
                  <c:v>0.15625</c:v>
                </c:pt>
                <c:pt idx="2">
                  <c:v>0.19722222222222222</c:v>
                </c:pt>
              </c:numCache>
            </c:numRef>
          </c:val>
        </c:ser>
        <c:ser>
          <c:idx val="2"/>
          <c:order val="2"/>
          <c:tx>
            <c:strRef>
              <c:f>'PAGE 111'!$B$11</c:f>
              <c:strCache>
                <c:ptCount val="1"/>
                <c:pt idx="0">
                  <c:v>Ensemble</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111'!$C$5:$C$7</c:f>
              <c:strCache>
                <c:ptCount val="3"/>
                <c:pt idx="0">
                  <c:v>Urbain</c:v>
                </c:pt>
                <c:pt idx="1">
                  <c:v>Rural</c:v>
                </c:pt>
                <c:pt idx="2">
                  <c:v>Total</c:v>
                </c:pt>
              </c:strCache>
            </c:strRef>
          </c:cat>
          <c:val>
            <c:numRef>
              <c:f>'PAGE 111'!$D$11:$D$13</c:f>
              <c:numCache>
                <c:formatCode>h:mm;@</c:formatCode>
                <c:ptCount val="3"/>
                <c:pt idx="0">
                  <c:v>0.30555555555555552</c:v>
                </c:pt>
                <c:pt idx="1">
                  <c:v>0.24722222222222223</c:v>
                </c:pt>
                <c:pt idx="2">
                  <c:v>0.27708333333333335</c:v>
                </c:pt>
              </c:numCache>
            </c:numRef>
          </c:val>
        </c:ser>
        <c:dLbls>
          <c:showVal val="1"/>
        </c:dLbls>
        <c:gapWidth val="75"/>
        <c:axId val="96620928"/>
        <c:axId val="96622464"/>
      </c:barChart>
      <c:catAx>
        <c:axId val="96620928"/>
        <c:scaling>
          <c:orientation val="minMax"/>
        </c:scaling>
        <c:axPos val="l"/>
        <c:numFmt formatCode="General" sourceLinked="0"/>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6622464"/>
        <c:crosses val="autoZero"/>
        <c:auto val="1"/>
        <c:lblAlgn val="ctr"/>
        <c:lblOffset val="100"/>
      </c:catAx>
      <c:valAx>
        <c:axId val="96622464"/>
        <c:scaling>
          <c:orientation val="minMax"/>
        </c:scaling>
        <c:delete val="1"/>
        <c:axPos val="b"/>
        <c:numFmt formatCode="h:mm;@" sourceLinked="1"/>
        <c:tickLblPos val="none"/>
        <c:crossAx val="96620928"/>
        <c:crosses val="autoZero"/>
        <c:crossBetween val="between"/>
      </c:valAx>
    </c:plotArea>
    <c:legend>
      <c:legendPos val="b"/>
      <c:layout>
        <c:manualLayout>
          <c:xMode val="edge"/>
          <c:yMode val="edge"/>
          <c:x val="0.26360408563387477"/>
          <c:y val="0.93519529971226156"/>
          <c:w val="0.5017074913828542"/>
          <c:h val="4.729922982821911E-2"/>
        </c:manualLayout>
      </c:layout>
      <c:txPr>
        <a:bodyPr/>
        <a:lstStyle/>
        <a:p>
          <a:pPr>
            <a:defRPr sz="900" b="1"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33" l="0.70000000000000062" r="0.70000000000000062" t="0.75000000000001033" header="0.30000000000000032" footer="0.30000000000000032"/>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fr-FR"/>
  <c:chart>
    <c:view3D>
      <c:depthPercent val="100"/>
      <c:rAngAx val="1"/>
    </c:view3D>
    <c:plotArea>
      <c:layout>
        <c:manualLayout>
          <c:layoutTarget val="inner"/>
          <c:xMode val="edge"/>
          <c:yMode val="edge"/>
          <c:x val="0.1280800227427491"/>
          <c:y val="5.1400554097404488E-2"/>
          <c:w val="0.85009116933431184"/>
          <c:h val="0.71972987751533357"/>
        </c:manualLayout>
      </c:layout>
      <c:bar3DChart>
        <c:barDir val="col"/>
        <c:grouping val="stacked"/>
        <c:ser>
          <c:idx val="0"/>
          <c:order val="0"/>
          <c:tx>
            <c:strRef>
              <c:f>'PAGE 112'!$C$4</c:f>
              <c:strCache>
                <c:ptCount val="1"/>
                <c:pt idx="0">
                  <c:v>Travail professionnel</c:v>
                </c:pt>
              </c:strCache>
            </c:strRef>
          </c:tx>
          <c:spPr>
            <a:solidFill>
              <a:schemeClr val="accent6">
                <a:lumMod val="75000"/>
              </a:schemeClr>
            </a:solidFill>
          </c:spPr>
          <c:dLbls>
            <c:spPr>
              <a:noFill/>
              <a:ln w="25400">
                <a:noFill/>
              </a:ln>
            </c:spPr>
            <c:txPr>
              <a:bodyPr/>
              <a:lstStyle/>
              <a:p>
                <a:pPr>
                  <a:defRPr sz="1000" b="1" i="0" u="none" strike="noStrike" baseline="0">
                    <a:solidFill>
                      <a:schemeClr val="bg1"/>
                    </a:solidFill>
                    <a:latin typeface="Calibri"/>
                    <a:ea typeface="Calibri"/>
                    <a:cs typeface="Calibri"/>
                  </a:defRPr>
                </a:pPr>
                <a:endParaRPr lang="fr-FR"/>
              </a:p>
            </c:txPr>
            <c:showVal val="1"/>
          </c:dLbls>
          <c:cat>
            <c:strRef>
              <c:f>'PAGE 112'!$B$5:$B$7</c:f>
              <c:strCache>
                <c:ptCount val="3"/>
                <c:pt idx="0">
                  <c:v>Hommes </c:v>
                </c:pt>
                <c:pt idx="1">
                  <c:v>Femmes</c:v>
                </c:pt>
                <c:pt idx="2">
                  <c:v>Ensemble</c:v>
                </c:pt>
              </c:strCache>
            </c:strRef>
          </c:cat>
          <c:val>
            <c:numRef>
              <c:f>'PAGE 112'!$C$5:$C$7</c:f>
              <c:numCache>
                <c:formatCode>0%</c:formatCode>
                <c:ptCount val="3"/>
                <c:pt idx="0">
                  <c:v>0.88</c:v>
                </c:pt>
                <c:pt idx="1">
                  <c:v>0.21</c:v>
                </c:pt>
                <c:pt idx="2">
                  <c:v>0.53</c:v>
                </c:pt>
              </c:numCache>
            </c:numRef>
          </c:val>
        </c:ser>
        <c:ser>
          <c:idx val="1"/>
          <c:order val="1"/>
          <c:tx>
            <c:strRef>
              <c:f>'PAGE 112'!$D$4</c:f>
              <c:strCache>
                <c:ptCount val="1"/>
                <c:pt idx="0">
                  <c:v>Travail domestique </c:v>
                </c:pt>
              </c:strCache>
            </c:strRef>
          </c:tx>
          <c:spPr>
            <a:solidFill>
              <a:srgbClr val="9B4A07"/>
            </a:solidFill>
          </c:spPr>
          <c:dLbls>
            <c:spPr>
              <a:noFill/>
              <a:ln w="25400">
                <a:noFill/>
              </a:ln>
            </c:spPr>
            <c:txPr>
              <a:bodyPr/>
              <a:lstStyle/>
              <a:p>
                <a:pPr>
                  <a:defRPr sz="1000" b="1" i="0" u="none" strike="noStrike" baseline="0">
                    <a:solidFill>
                      <a:schemeClr val="bg1"/>
                    </a:solidFill>
                    <a:latin typeface="Calibri"/>
                    <a:ea typeface="Calibri"/>
                    <a:cs typeface="Calibri"/>
                  </a:defRPr>
                </a:pPr>
                <a:endParaRPr lang="fr-FR"/>
              </a:p>
            </c:txPr>
            <c:showVal val="1"/>
          </c:dLbls>
          <c:cat>
            <c:strRef>
              <c:f>'PAGE 112'!$B$5:$B$7</c:f>
              <c:strCache>
                <c:ptCount val="3"/>
                <c:pt idx="0">
                  <c:v>Hommes </c:v>
                </c:pt>
                <c:pt idx="1">
                  <c:v>Femmes</c:v>
                </c:pt>
                <c:pt idx="2">
                  <c:v>Ensemble</c:v>
                </c:pt>
              </c:strCache>
            </c:strRef>
          </c:cat>
          <c:val>
            <c:numRef>
              <c:f>'PAGE 112'!$D$5:$D$7</c:f>
              <c:numCache>
                <c:formatCode>0%</c:formatCode>
                <c:ptCount val="3"/>
                <c:pt idx="0">
                  <c:v>0.12</c:v>
                </c:pt>
                <c:pt idx="1">
                  <c:v>0.79</c:v>
                </c:pt>
                <c:pt idx="2">
                  <c:v>0.47</c:v>
                </c:pt>
              </c:numCache>
            </c:numRef>
          </c:val>
        </c:ser>
        <c:shape val="cylinder"/>
        <c:axId val="96689536"/>
        <c:axId val="96699520"/>
        <c:axId val="0"/>
      </c:bar3DChart>
      <c:catAx>
        <c:axId val="96689536"/>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6699520"/>
        <c:crosses val="autoZero"/>
        <c:auto val="1"/>
        <c:lblAlgn val="ctr"/>
        <c:lblOffset val="100"/>
      </c:catAx>
      <c:valAx>
        <c:axId val="96699520"/>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6689536"/>
        <c:crosses val="autoZero"/>
        <c:crossBetween val="between"/>
      </c:valAx>
      <c:spPr>
        <a:noFill/>
        <a:ln w="25400">
          <a:noFill/>
        </a:ln>
      </c:spPr>
    </c:plotArea>
    <c:legend>
      <c:legendPos val="r"/>
      <c:layout>
        <c:manualLayout>
          <c:xMode val="edge"/>
          <c:yMode val="edge"/>
          <c:x val="1.4275320848051888E-2"/>
          <c:y val="0.87366594976982281"/>
          <c:w val="0.96557351383709122"/>
          <c:h val="0.1017884502586171"/>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33" l="0.70000000000000062" r="0.70000000000000062" t="0.75000000000001033" header="0.30000000000000032" footer="0.30000000000000032"/>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fr-FR"/>
  <c:style val="8"/>
  <c:chart>
    <c:plotArea>
      <c:layout>
        <c:manualLayout>
          <c:layoutTarget val="inner"/>
          <c:xMode val="edge"/>
          <c:yMode val="edge"/>
          <c:x val="8.660259572816556E-2"/>
          <c:y val="2.6481859713868652E-2"/>
          <c:w val="0.88165295127582743"/>
          <c:h val="0.76349630714765249"/>
        </c:manualLayout>
      </c:layout>
      <c:barChart>
        <c:barDir val="col"/>
        <c:grouping val="clustered"/>
        <c:ser>
          <c:idx val="0"/>
          <c:order val="0"/>
          <c:tx>
            <c:strRef>
              <c:f>'PAGE 113'!$C$4</c:f>
              <c:strCache>
                <c:ptCount val="1"/>
                <c:pt idx="0">
                  <c:v>Travail professionnel</c:v>
                </c:pt>
              </c:strCache>
            </c:strRef>
          </c:tx>
          <c:spPr>
            <a:solidFill>
              <a:schemeClr val="accent6">
                <a:lumMod val="75000"/>
              </a:schemeClr>
            </a:solidFill>
          </c:spPr>
          <c:dLbls>
            <c:dLbl>
              <c:idx val="0"/>
              <c:tx>
                <c:rich>
                  <a:bodyPr/>
                  <a:lstStyle/>
                  <a:p>
                    <a:r>
                      <a:rPr lang="fr-FR"/>
                      <a:t>38mn</a:t>
                    </a:r>
                  </a:p>
                </c:rich>
              </c:tx>
            </c:dLbl>
            <c:dLbl>
              <c:idx val="1"/>
              <c:tx>
                <c:rich>
                  <a:bodyPr/>
                  <a:lstStyle/>
                  <a:p>
                    <a:r>
                      <a:rPr lang="fr-FR"/>
                      <a:t>25mn</a:t>
                    </a:r>
                  </a:p>
                </c:rich>
              </c:tx>
            </c:dLbl>
            <c:dLbl>
              <c:idx val="2"/>
              <c:tx>
                <c:rich>
                  <a:bodyPr/>
                  <a:lstStyle/>
                  <a:p>
                    <a:r>
                      <a:rPr lang="fr-FR"/>
                      <a:t>32mn</a:t>
                    </a:r>
                  </a:p>
                </c:rich>
              </c:tx>
            </c:dLbl>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113'!$B$5:$B$7</c:f>
              <c:strCache>
                <c:ptCount val="3"/>
                <c:pt idx="0">
                  <c:v>Garçons</c:v>
                </c:pt>
                <c:pt idx="1">
                  <c:v>Filles</c:v>
                </c:pt>
                <c:pt idx="2">
                  <c:v>Ensemble</c:v>
                </c:pt>
              </c:strCache>
            </c:strRef>
          </c:cat>
          <c:val>
            <c:numRef>
              <c:f>'PAGE 113'!$C$5:$C$7</c:f>
              <c:numCache>
                <c:formatCode>General</c:formatCode>
                <c:ptCount val="3"/>
                <c:pt idx="0">
                  <c:v>38</c:v>
                </c:pt>
                <c:pt idx="1">
                  <c:v>25</c:v>
                </c:pt>
                <c:pt idx="2">
                  <c:v>32</c:v>
                </c:pt>
              </c:numCache>
            </c:numRef>
          </c:val>
        </c:ser>
        <c:ser>
          <c:idx val="1"/>
          <c:order val="1"/>
          <c:tx>
            <c:strRef>
              <c:f>'PAGE 113'!$D$4</c:f>
              <c:strCache>
                <c:ptCount val="1"/>
                <c:pt idx="0">
                  <c:v>Travail domestique et soins donnés aux autres membres du ménage</c:v>
                </c:pt>
              </c:strCache>
            </c:strRef>
          </c:tx>
          <c:spPr>
            <a:solidFill>
              <a:schemeClr val="accent6">
                <a:lumMod val="50000"/>
              </a:schemeClr>
            </a:solidFill>
          </c:spPr>
          <c:dLbls>
            <c:dLbl>
              <c:idx val="0"/>
              <c:tx>
                <c:rich>
                  <a:bodyPr/>
                  <a:lstStyle/>
                  <a:p>
                    <a:r>
                      <a:rPr lang="fr-FR"/>
                      <a:t>22 mn</a:t>
                    </a:r>
                  </a:p>
                </c:rich>
              </c:tx>
            </c:dLbl>
            <c:dLbl>
              <c:idx val="1"/>
              <c:tx>
                <c:rich>
                  <a:bodyPr/>
                  <a:lstStyle/>
                  <a:p>
                    <a:r>
                      <a:rPr lang="fr-FR"/>
                      <a:t>76mn</a:t>
                    </a:r>
                  </a:p>
                </c:rich>
              </c:tx>
            </c:dLbl>
            <c:dLbl>
              <c:idx val="2"/>
              <c:tx>
                <c:rich>
                  <a:bodyPr/>
                  <a:lstStyle/>
                  <a:p>
                    <a:r>
                      <a:rPr lang="fr-FR"/>
                      <a:t>49mn</a:t>
                    </a:r>
                  </a:p>
                </c:rich>
              </c:tx>
            </c:dLbl>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113'!$B$5:$B$7</c:f>
              <c:strCache>
                <c:ptCount val="3"/>
                <c:pt idx="0">
                  <c:v>Garçons</c:v>
                </c:pt>
                <c:pt idx="1">
                  <c:v>Filles</c:v>
                </c:pt>
                <c:pt idx="2">
                  <c:v>Ensemble</c:v>
                </c:pt>
              </c:strCache>
            </c:strRef>
          </c:cat>
          <c:val>
            <c:numRef>
              <c:f>'PAGE 113'!$D$5:$D$7</c:f>
              <c:numCache>
                <c:formatCode>General</c:formatCode>
                <c:ptCount val="3"/>
                <c:pt idx="0">
                  <c:v>22</c:v>
                </c:pt>
                <c:pt idx="1">
                  <c:v>76</c:v>
                </c:pt>
                <c:pt idx="2">
                  <c:v>49</c:v>
                </c:pt>
              </c:numCache>
            </c:numRef>
          </c:val>
        </c:ser>
        <c:axId val="96811264"/>
        <c:axId val="96825344"/>
      </c:barChart>
      <c:catAx>
        <c:axId val="96811264"/>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6825344"/>
        <c:crosses val="autoZero"/>
        <c:auto val="1"/>
        <c:lblAlgn val="ctr"/>
        <c:lblOffset val="100"/>
      </c:catAx>
      <c:valAx>
        <c:axId val="96825344"/>
        <c:scaling>
          <c:orientation val="minMax"/>
        </c:scaling>
        <c:delete val="1"/>
        <c:axPos val="l"/>
        <c:numFmt formatCode="General" sourceLinked="1"/>
        <c:tickLblPos val="none"/>
        <c:crossAx val="96811264"/>
        <c:crosses val="autoZero"/>
        <c:crossBetween val="between"/>
      </c:valAx>
    </c:plotArea>
    <c:legend>
      <c:legendPos val="r"/>
      <c:layout>
        <c:manualLayout>
          <c:xMode val="edge"/>
          <c:yMode val="edge"/>
          <c:x val="2.5899552411021289E-2"/>
          <c:y val="0.83313849722273092"/>
          <c:w val="0.94736683276909162"/>
          <c:h val="0.16616175303668468"/>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33" l="0.70000000000000062" r="0.70000000000000062" t="0.75000000000001033" header="0.30000000000000032" footer="0.30000000000000032"/>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fr-FR"/>
  <c:style val="32"/>
  <c:chart>
    <c:view3D>
      <c:rAngAx val="1"/>
    </c:view3D>
    <c:plotArea>
      <c:layout>
        <c:manualLayout>
          <c:layoutTarget val="inner"/>
          <c:xMode val="edge"/>
          <c:yMode val="edge"/>
          <c:x val="0.10101331613841225"/>
          <c:y val="4.1586054280398896E-2"/>
          <c:w val="0.69839609157766158"/>
          <c:h val="0.69828313979159851"/>
        </c:manualLayout>
      </c:layout>
      <c:bar3DChart>
        <c:barDir val="col"/>
        <c:grouping val="stacked"/>
        <c:ser>
          <c:idx val="0"/>
          <c:order val="0"/>
          <c:tx>
            <c:strRef>
              <c:f>'PAGE 119'!$B$3</c:f>
              <c:strCache>
                <c:ptCount val="1"/>
                <c:pt idx="0">
                  <c:v>Urbain</c:v>
                </c:pt>
              </c:strCache>
            </c:strRef>
          </c:tx>
          <c:cat>
            <c:strRef>
              <c:f>'PAGE 119'!$A$4:$A$11</c:f>
              <c:strCache>
                <c:ptCount val="8"/>
                <c:pt idx="0">
                  <c:v>Physique</c:v>
                </c:pt>
                <c:pt idx="1">
                  <c:v>Sexuelle</c:v>
                </c:pt>
                <c:pt idx="2">
                  <c:v>physique et/ou sexuellle</c:v>
                </c:pt>
                <c:pt idx="3">
                  <c:v>Psychologique</c:v>
                </c:pt>
                <c:pt idx="4">
                  <c:v>physique et/ou sexuelle et/ou psychologique</c:v>
                </c:pt>
                <c:pt idx="5">
                  <c:v>Economique</c:v>
                </c:pt>
                <c:pt idx="6">
                  <c:v>Electronique </c:v>
                </c:pt>
                <c:pt idx="7">
                  <c:v>Tous contextes confondus</c:v>
                </c:pt>
              </c:strCache>
            </c:strRef>
          </c:cat>
          <c:val>
            <c:numRef>
              <c:f>'PAGE 119'!$B$4:$B$11</c:f>
              <c:numCache>
                <c:formatCode>General</c:formatCode>
                <c:ptCount val="8"/>
                <c:pt idx="0">
                  <c:v>13.2</c:v>
                </c:pt>
                <c:pt idx="1">
                  <c:v>14.8</c:v>
                </c:pt>
                <c:pt idx="2">
                  <c:v>23.4</c:v>
                </c:pt>
                <c:pt idx="3">
                  <c:v>47.8</c:v>
                </c:pt>
                <c:pt idx="4">
                  <c:v>52.2</c:v>
                </c:pt>
                <c:pt idx="5">
                  <c:v>14.2</c:v>
                </c:pt>
                <c:pt idx="6">
                  <c:v>15.5</c:v>
                </c:pt>
                <c:pt idx="7" formatCode="0.0">
                  <c:v>55</c:v>
                </c:pt>
              </c:numCache>
            </c:numRef>
          </c:val>
        </c:ser>
        <c:ser>
          <c:idx val="1"/>
          <c:order val="1"/>
          <c:tx>
            <c:strRef>
              <c:f>'PAGE 119'!$C$3</c:f>
              <c:strCache>
                <c:ptCount val="1"/>
                <c:pt idx="0">
                  <c:v>Rural</c:v>
                </c:pt>
              </c:strCache>
            </c:strRef>
          </c:tx>
          <c:cat>
            <c:strRef>
              <c:f>'PAGE 119'!$A$4:$A$11</c:f>
              <c:strCache>
                <c:ptCount val="8"/>
                <c:pt idx="0">
                  <c:v>Physique</c:v>
                </c:pt>
                <c:pt idx="1">
                  <c:v>Sexuelle</c:v>
                </c:pt>
                <c:pt idx="2">
                  <c:v>physique et/ou sexuellle</c:v>
                </c:pt>
                <c:pt idx="3">
                  <c:v>Psychologique</c:v>
                </c:pt>
                <c:pt idx="4">
                  <c:v>physique et/ou sexuelle et/ou psychologique</c:v>
                </c:pt>
                <c:pt idx="5">
                  <c:v>Economique</c:v>
                </c:pt>
                <c:pt idx="6">
                  <c:v>Electronique </c:v>
                </c:pt>
                <c:pt idx="7">
                  <c:v>Tous contextes confondus</c:v>
                </c:pt>
              </c:strCache>
            </c:strRef>
          </c:cat>
          <c:val>
            <c:numRef>
              <c:f>'PAGE 119'!$C$4:$C$11</c:f>
              <c:numCache>
                <c:formatCode>General</c:formatCode>
                <c:ptCount val="8"/>
                <c:pt idx="0">
                  <c:v>12.3</c:v>
                </c:pt>
                <c:pt idx="1">
                  <c:v>11.3</c:v>
                </c:pt>
                <c:pt idx="2">
                  <c:v>19.8</c:v>
                </c:pt>
                <c:pt idx="3">
                  <c:v>46.8</c:v>
                </c:pt>
                <c:pt idx="4">
                  <c:v>49.4</c:v>
                </c:pt>
                <c:pt idx="5">
                  <c:v>14.4</c:v>
                </c:pt>
                <c:pt idx="6">
                  <c:v>9.4</c:v>
                </c:pt>
                <c:pt idx="7" formatCode="0.0">
                  <c:v>58.3</c:v>
                </c:pt>
              </c:numCache>
            </c:numRef>
          </c:val>
        </c:ser>
        <c:ser>
          <c:idx val="2"/>
          <c:order val="2"/>
          <c:tx>
            <c:strRef>
              <c:f>'PAGE 119'!$D$3</c:f>
              <c:strCache>
                <c:ptCount val="1"/>
                <c:pt idx="0">
                  <c:v>Ensemble</c:v>
                </c:pt>
              </c:strCache>
            </c:strRef>
          </c:tx>
          <c:cat>
            <c:strRef>
              <c:f>'PAGE 119'!$A$4:$A$11</c:f>
              <c:strCache>
                <c:ptCount val="8"/>
                <c:pt idx="0">
                  <c:v>Physique</c:v>
                </c:pt>
                <c:pt idx="1">
                  <c:v>Sexuelle</c:v>
                </c:pt>
                <c:pt idx="2">
                  <c:v>physique et/ou sexuellle</c:v>
                </c:pt>
                <c:pt idx="3">
                  <c:v>Psychologique</c:v>
                </c:pt>
                <c:pt idx="4">
                  <c:v>physique et/ou sexuelle et/ou psychologique</c:v>
                </c:pt>
                <c:pt idx="5">
                  <c:v>Economique</c:v>
                </c:pt>
                <c:pt idx="6">
                  <c:v>Electronique </c:v>
                </c:pt>
                <c:pt idx="7">
                  <c:v>Tous contextes confondus</c:v>
                </c:pt>
              </c:strCache>
            </c:strRef>
          </c:cat>
          <c:val>
            <c:numRef>
              <c:f>'PAGE 119'!$D$4:$D$11</c:f>
              <c:numCache>
                <c:formatCode>General</c:formatCode>
                <c:ptCount val="8"/>
                <c:pt idx="0">
                  <c:v>12.9</c:v>
                </c:pt>
                <c:pt idx="1">
                  <c:v>13.6</c:v>
                </c:pt>
                <c:pt idx="2">
                  <c:v>22.2</c:v>
                </c:pt>
                <c:pt idx="3">
                  <c:v>47.5</c:v>
                </c:pt>
                <c:pt idx="4">
                  <c:v>51.3</c:v>
                </c:pt>
                <c:pt idx="5">
                  <c:v>14.3</c:v>
                </c:pt>
                <c:pt idx="6">
                  <c:v>13.8</c:v>
                </c:pt>
                <c:pt idx="7">
                  <c:v>57.1</c:v>
                </c:pt>
              </c:numCache>
            </c:numRef>
          </c:val>
        </c:ser>
        <c:shape val="box"/>
        <c:axId val="97227904"/>
        <c:axId val="97229440"/>
        <c:axId val="0"/>
      </c:bar3DChart>
      <c:catAx>
        <c:axId val="97227904"/>
        <c:scaling>
          <c:orientation val="minMax"/>
        </c:scaling>
        <c:axPos val="b"/>
        <c:tickLblPos val="nextTo"/>
        <c:txPr>
          <a:bodyPr/>
          <a:lstStyle/>
          <a:p>
            <a:pPr>
              <a:defRPr sz="700" baseline="0"/>
            </a:pPr>
            <a:endParaRPr lang="fr-FR"/>
          </a:p>
        </c:txPr>
        <c:crossAx val="97229440"/>
        <c:crosses val="autoZero"/>
        <c:auto val="1"/>
        <c:lblAlgn val="ctr"/>
        <c:lblOffset val="100"/>
      </c:catAx>
      <c:valAx>
        <c:axId val="97229440"/>
        <c:scaling>
          <c:orientation val="minMax"/>
        </c:scaling>
        <c:axPos val="l"/>
        <c:majorGridlines/>
        <c:numFmt formatCode="General" sourceLinked="1"/>
        <c:tickLblPos val="nextTo"/>
        <c:crossAx val="97227904"/>
        <c:crosses val="autoZero"/>
        <c:crossBetween val="between"/>
      </c:valAx>
    </c:plotArea>
    <c:legend>
      <c:legendPos val="r"/>
    </c:legend>
    <c:plotVisOnly val="1"/>
  </c:chart>
  <c:spPr>
    <a:ln w="25400">
      <a:solidFill>
        <a:schemeClr val="accent6">
          <a:lumMod val="75000"/>
        </a:schemeClr>
      </a:solidFill>
    </a:ln>
  </c:spPr>
  <c:printSettings>
    <c:headerFooter/>
    <c:pageMargins b="0.75000000000000155" l="0.70000000000000062" r="0.70000000000000062" t="0.75000000000000155" header="0.30000000000000032" footer="0.30000000000000032"/>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1"/>
  <c:lang val="fr-FR"/>
  <c:style val="24"/>
  <c:chart>
    <c:plotArea>
      <c:layout>
        <c:manualLayout>
          <c:layoutTarget val="inner"/>
          <c:xMode val="edge"/>
          <c:yMode val="edge"/>
          <c:x val="9.8218116436232877E-2"/>
          <c:y val="5.3441731335929582E-2"/>
          <c:w val="0.54894028010278262"/>
          <c:h val="0.7366747207140627"/>
        </c:manualLayout>
      </c:layout>
      <c:barChart>
        <c:barDir val="col"/>
        <c:grouping val="clustered"/>
        <c:axId val="98506240"/>
        <c:axId val="98507776"/>
      </c:barChart>
      <c:catAx>
        <c:axId val="98506240"/>
        <c:scaling>
          <c:orientation val="minMax"/>
        </c:scaling>
        <c:axPos val="b"/>
        <c:tickLblPos val="nextTo"/>
        <c:crossAx val="98507776"/>
        <c:crosses val="autoZero"/>
        <c:auto val="1"/>
        <c:lblAlgn val="ctr"/>
        <c:lblOffset val="100"/>
      </c:catAx>
      <c:valAx>
        <c:axId val="98507776"/>
        <c:scaling>
          <c:orientation val="minMax"/>
          <c:max val="0.70000000000000062"/>
        </c:scaling>
        <c:axPos val="l"/>
        <c:majorGridlines/>
        <c:numFmt formatCode="General" sourceLinked="1"/>
        <c:tickLblPos val="nextTo"/>
        <c:crossAx val="98506240"/>
        <c:crosses val="autoZero"/>
        <c:crossBetween val="between"/>
      </c:valAx>
    </c:plotArea>
    <c:plotVisOnly val="1"/>
  </c:chart>
  <c:spPr>
    <a:ln w="25400">
      <a:solidFill>
        <a:srgbClr val="F79646">
          <a:lumMod val="75000"/>
        </a:srgbClr>
      </a:solidFill>
    </a:ln>
  </c:spPr>
  <c:printSettings>
    <c:headerFooter/>
    <c:pageMargins b="0.75000000000000322" l="0.70000000000000062" r="0.70000000000000062" t="0.75000000000000322"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fr-FR"/>
  <c:style val="32"/>
  <c:chart>
    <c:view3D>
      <c:rAngAx val="1"/>
    </c:view3D>
    <c:sideWall>
      <c:spPr>
        <a:noFill/>
        <a:ln w="25400">
          <a:noFill/>
        </a:ln>
      </c:spPr>
    </c:sideWall>
    <c:backWall>
      <c:spPr>
        <a:noFill/>
        <a:ln w="25400">
          <a:noFill/>
        </a:ln>
      </c:spPr>
    </c:backWall>
    <c:plotArea>
      <c:layout>
        <c:manualLayout>
          <c:layoutTarget val="inner"/>
          <c:xMode val="edge"/>
          <c:yMode val="edge"/>
          <c:x val="0.41153850362139677"/>
          <c:y val="2.7402039733025515E-2"/>
          <c:w val="0.52911809943658761"/>
          <c:h val="0.85735851993778622"/>
        </c:manualLayout>
      </c:layout>
      <c:bar3DChart>
        <c:barDir val="bar"/>
        <c:grouping val="clustered"/>
        <c:ser>
          <c:idx val="0"/>
          <c:order val="0"/>
          <c:tx>
            <c:strRef>
              <c:f>'PAGE 123'!$F$3</c:f>
              <c:strCache>
                <c:ptCount val="1"/>
                <c:pt idx="0">
                  <c:v>2009</c:v>
                </c:pt>
              </c:strCache>
            </c:strRef>
          </c:tx>
          <c:cat>
            <c:strRef>
              <c:f>'PAGE 123'!$A$4:$A$8</c:f>
              <c:strCache>
                <c:ptCount val="5"/>
                <c:pt idx="0">
                  <c:v>Espace domestique (familial et/ou conjugal)</c:v>
                </c:pt>
                <c:pt idx="1">
                  <c:v>Lieu de travail</c:v>
                </c:pt>
                <c:pt idx="2">
                  <c:v>Etablissement d'enseignement et de formation</c:v>
                </c:pt>
                <c:pt idx="3">
                  <c:v>Espaces publics</c:v>
                </c:pt>
                <c:pt idx="4">
                  <c:v>Tous contextes confondus</c:v>
                </c:pt>
              </c:strCache>
            </c:strRef>
          </c:cat>
          <c:val>
            <c:numRef>
              <c:f>'PAGE 123'!$F$4:$F$8</c:f>
              <c:numCache>
                <c:formatCode>###0%</c:formatCode>
                <c:ptCount val="5"/>
                <c:pt idx="0">
                  <c:v>0.50968380808009361</c:v>
                </c:pt>
                <c:pt idx="1">
                  <c:v>0.15973730940698974</c:v>
                </c:pt>
                <c:pt idx="2">
                  <c:v>0.24157728456178787</c:v>
                </c:pt>
                <c:pt idx="3">
                  <c:v>0.32879794796554934</c:v>
                </c:pt>
                <c:pt idx="4">
                  <c:v>0.62843017907970944</c:v>
                </c:pt>
              </c:numCache>
            </c:numRef>
          </c:val>
        </c:ser>
        <c:ser>
          <c:idx val="1"/>
          <c:order val="1"/>
          <c:tx>
            <c:strRef>
              <c:f>'PAGE 123'!$G$3</c:f>
              <c:strCache>
                <c:ptCount val="1"/>
                <c:pt idx="0">
                  <c:v>2019</c:v>
                </c:pt>
              </c:strCache>
            </c:strRef>
          </c:tx>
          <c:cat>
            <c:strRef>
              <c:f>'PAGE 123'!$A$4:$A$8</c:f>
              <c:strCache>
                <c:ptCount val="5"/>
                <c:pt idx="0">
                  <c:v>Espace domestique (familial et/ou conjugal)</c:v>
                </c:pt>
                <c:pt idx="1">
                  <c:v>Lieu de travail</c:v>
                </c:pt>
                <c:pt idx="2">
                  <c:v>Etablissement d'enseignement et de formation</c:v>
                </c:pt>
                <c:pt idx="3">
                  <c:v>Espaces publics</c:v>
                </c:pt>
                <c:pt idx="4">
                  <c:v>Tous contextes confondus</c:v>
                </c:pt>
              </c:strCache>
            </c:strRef>
          </c:cat>
          <c:val>
            <c:numRef>
              <c:f>'PAGE 123'!$G$4:$G$8</c:f>
              <c:numCache>
                <c:formatCode>###0%</c:formatCode>
                <c:ptCount val="5"/>
                <c:pt idx="0">
                  <c:v>0.52068137704189454</c:v>
                </c:pt>
                <c:pt idx="1">
                  <c:v>0.15415653077751443</c:v>
                </c:pt>
                <c:pt idx="2">
                  <c:v>0.1888007249802813</c:v>
                </c:pt>
                <c:pt idx="3">
                  <c:v>0.12584222877761045</c:v>
                </c:pt>
                <c:pt idx="4">
                  <c:v>0.56507658971817498</c:v>
                </c:pt>
              </c:numCache>
            </c:numRef>
          </c:val>
        </c:ser>
        <c:shape val="cylinder"/>
        <c:axId val="98525568"/>
        <c:axId val="98527104"/>
        <c:axId val="0"/>
      </c:bar3DChart>
      <c:catAx>
        <c:axId val="98525568"/>
        <c:scaling>
          <c:orientation val="minMax"/>
        </c:scaling>
        <c:axPos val="l"/>
        <c:tickLblPos val="nextTo"/>
        <c:txPr>
          <a:bodyPr/>
          <a:lstStyle/>
          <a:p>
            <a:pPr>
              <a:defRPr sz="750" baseline="0"/>
            </a:pPr>
            <a:endParaRPr lang="fr-FR"/>
          </a:p>
        </c:txPr>
        <c:crossAx val="98527104"/>
        <c:crosses val="autoZero"/>
        <c:auto val="1"/>
        <c:lblAlgn val="ctr"/>
        <c:lblOffset val="100"/>
      </c:catAx>
      <c:valAx>
        <c:axId val="98527104"/>
        <c:scaling>
          <c:orientation val="minMax"/>
        </c:scaling>
        <c:axPos val="b"/>
        <c:numFmt formatCode="###0%" sourceLinked="1"/>
        <c:tickLblPos val="nextTo"/>
        <c:crossAx val="98525568"/>
        <c:crosses val="autoZero"/>
        <c:crossBetween val="between"/>
      </c:valAx>
    </c:plotArea>
    <c:legend>
      <c:legendPos val="r"/>
    </c:legend>
    <c:plotVisOnly val="1"/>
  </c:chart>
  <c:printSettings>
    <c:headerFooter/>
    <c:pageMargins b="0.75000000000000133" l="0.70000000000000062" r="0.70000000000000062" t="0.75000000000000133" header="0.30000000000000032" footer="0.30000000000000032"/>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1"/>
  <c:lang val="fr-FR"/>
  <c:style val="24"/>
  <c:chart>
    <c:plotArea>
      <c:layout/>
      <c:barChart>
        <c:barDir val="col"/>
        <c:grouping val="clustered"/>
        <c:axId val="98532736"/>
        <c:axId val="98600064"/>
      </c:barChart>
      <c:catAx>
        <c:axId val="98532736"/>
        <c:scaling>
          <c:orientation val="minMax"/>
        </c:scaling>
        <c:axPos val="b"/>
        <c:tickLblPos val="nextTo"/>
        <c:crossAx val="98600064"/>
        <c:crosses val="autoZero"/>
        <c:auto val="1"/>
        <c:lblAlgn val="ctr"/>
        <c:lblOffset val="100"/>
      </c:catAx>
      <c:valAx>
        <c:axId val="98600064"/>
        <c:scaling>
          <c:orientation val="minMax"/>
          <c:max val="0.70000000000000062"/>
        </c:scaling>
        <c:delete val="1"/>
        <c:axPos val="l"/>
        <c:numFmt formatCode="General" sourceLinked="1"/>
        <c:tickLblPos val="none"/>
        <c:crossAx val="98532736"/>
        <c:crosses val="autoZero"/>
        <c:crossBetween val="between"/>
      </c:valAx>
    </c:plotArea>
    <c:plotVisOnly val="1"/>
  </c:chart>
  <c:spPr>
    <a:ln w="25400">
      <a:solidFill>
        <a:srgbClr val="F79646">
          <a:lumMod val="75000"/>
        </a:srgbClr>
      </a:solidFill>
    </a:ln>
  </c:spPr>
  <c:printSettings>
    <c:headerFooter/>
    <c:pageMargins b="0.75000000000000322" l="0.70000000000000062" r="0.70000000000000062" t="0.75000000000000322" header="0.30000000000000032" footer="0.30000000000000032"/>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fr-FR"/>
  <c:style val="16"/>
  <c:chart>
    <c:view3D>
      <c:rAngAx val="1"/>
    </c:view3D>
    <c:plotArea>
      <c:layout>
        <c:manualLayout>
          <c:layoutTarget val="inner"/>
          <c:xMode val="edge"/>
          <c:yMode val="edge"/>
          <c:x val="0.41041537652747534"/>
          <c:y val="5.4522924411400352E-2"/>
          <c:w val="0.53289325456543679"/>
          <c:h val="0.82130531081384361"/>
        </c:manualLayout>
      </c:layout>
      <c:bar3DChart>
        <c:barDir val="bar"/>
        <c:grouping val="clustered"/>
        <c:ser>
          <c:idx val="1"/>
          <c:order val="0"/>
          <c:tx>
            <c:strRef>
              <c:f>'PAGE 124'!$G$3</c:f>
              <c:strCache>
                <c:ptCount val="1"/>
                <c:pt idx="0">
                  <c:v>2019</c:v>
                </c:pt>
              </c:strCache>
            </c:strRef>
          </c:tx>
          <c:cat>
            <c:strRef>
              <c:f>'PAGE 124'!$A$4:$A$8</c:f>
              <c:strCache>
                <c:ptCount val="5"/>
                <c:pt idx="0">
                  <c:v>Psychologique </c:v>
                </c:pt>
                <c:pt idx="1">
                  <c:v>Physique</c:v>
                </c:pt>
                <c:pt idx="2">
                  <c:v>Sexuelle</c:v>
                </c:pt>
                <c:pt idx="3">
                  <c:v>Economique </c:v>
                </c:pt>
                <c:pt idx="4">
                  <c:v>Toutes formes confondues</c:v>
                </c:pt>
              </c:strCache>
            </c:strRef>
          </c:cat>
          <c:val>
            <c:numRef>
              <c:f>'PAGE 124'!$G$4:$G$8</c:f>
              <c:numCache>
                <c:formatCode>###0%</c:formatCode>
                <c:ptCount val="5"/>
                <c:pt idx="0">
                  <c:v>0.49072147595485965</c:v>
                </c:pt>
                <c:pt idx="1">
                  <c:v>0.13322253152244465</c:v>
                </c:pt>
                <c:pt idx="2">
                  <c:v>0.14037273908406722</c:v>
                </c:pt>
                <c:pt idx="3">
                  <c:v>0.15066610097734956</c:v>
                </c:pt>
                <c:pt idx="4">
                  <c:v>0.56507658971817498</c:v>
                </c:pt>
              </c:numCache>
            </c:numRef>
          </c:val>
        </c:ser>
        <c:ser>
          <c:idx val="0"/>
          <c:order val="1"/>
          <c:tx>
            <c:strRef>
              <c:f>'PAGE 124'!$F$3</c:f>
              <c:strCache>
                <c:ptCount val="1"/>
                <c:pt idx="0">
                  <c:v>2009</c:v>
                </c:pt>
              </c:strCache>
            </c:strRef>
          </c:tx>
          <c:cat>
            <c:strRef>
              <c:f>'PAGE 124'!$A$4:$A$8</c:f>
              <c:strCache>
                <c:ptCount val="5"/>
                <c:pt idx="0">
                  <c:v>Psychologique </c:v>
                </c:pt>
                <c:pt idx="1">
                  <c:v>Physique</c:v>
                </c:pt>
                <c:pt idx="2">
                  <c:v>Sexuelle</c:v>
                </c:pt>
                <c:pt idx="3">
                  <c:v>Economique </c:v>
                </c:pt>
                <c:pt idx="4">
                  <c:v>Toutes formes confondues</c:v>
                </c:pt>
              </c:strCache>
            </c:strRef>
          </c:cat>
          <c:val>
            <c:numRef>
              <c:f>'PAGE 124'!$F$4:$F$8</c:f>
              <c:numCache>
                <c:formatCode>###0%</c:formatCode>
                <c:ptCount val="5"/>
                <c:pt idx="0">
                  <c:v>0.57669583683468184</c:v>
                </c:pt>
                <c:pt idx="1">
                  <c:v>0.15206568684793445</c:v>
                </c:pt>
                <c:pt idx="2">
                  <c:v>8.6765679787959155E-2</c:v>
                </c:pt>
                <c:pt idx="3">
                  <c:v>8.1792379433694468E-2</c:v>
                </c:pt>
                <c:pt idx="4">
                  <c:v>0.62843017907970944</c:v>
                </c:pt>
              </c:numCache>
            </c:numRef>
          </c:val>
        </c:ser>
        <c:shape val="cylinder"/>
        <c:axId val="98636928"/>
        <c:axId val="98638464"/>
        <c:axId val="0"/>
      </c:bar3DChart>
      <c:catAx>
        <c:axId val="98636928"/>
        <c:scaling>
          <c:orientation val="minMax"/>
        </c:scaling>
        <c:axPos val="l"/>
        <c:tickLblPos val="nextTo"/>
        <c:crossAx val="98638464"/>
        <c:crosses val="autoZero"/>
        <c:auto val="1"/>
        <c:lblAlgn val="ctr"/>
        <c:lblOffset val="100"/>
      </c:catAx>
      <c:valAx>
        <c:axId val="98638464"/>
        <c:scaling>
          <c:orientation val="minMax"/>
        </c:scaling>
        <c:axPos val="b"/>
        <c:numFmt formatCode="###0%" sourceLinked="1"/>
        <c:tickLblPos val="nextTo"/>
        <c:crossAx val="98636928"/>
        <c:crosses val="autoZero"/>
        <c:crossBetween val="between"/>
      </c:valAx>
    </c:plotArea>
    <c:legend>
      <c:legendPos val="r"/>
    </c:legend>
    <c:plotVisOnly val="1"/>
  </c:chart>
  <c:printSettings>
    <c:headerFooter/>
    <c:pageMargins b="0.75000000000000133" l="0.70000000000000062" r="0.70000000000000062" t="0.75000000000000133" header="0.30000000000000032" footer="0.30000000000000032"/>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1"/>
  <c:lang val="fr-FR"/>
  <c:style val="24"/>
  <c:chart>
    <c:plotArea>
      <c:layout/>
      <c:barChart>
        <c:barDir val="col"/>
        <c:grouping val="clustered"/>
        <c:axId val="98784768"/>
        <c:axId val="98786304"/>
      </c:barChart>
      <c:catAx>
        <c:axId val="98784768"/>
        <c:scaling>
          <c:orientation val="minMax"/>
        </c:scaling>
        <c:axPos val="b"/>
        <c:numFmt formatCode="General" sourceLinked="1"/>
        <c:tickLblPos val="nextTo"/>
        <c:crossAx val="98786304"/>
        <c:crosses val="autoZero"/>
        <c:auto val="1"/>
        <c:lblAlgn val="ctr"/>
        <c:lblOffset val="100"/>
      </c:catAx>
      <c:valAx>
        <c:axId val="98786304"/>
        <c:scaling>
          <c:orientation val="minMax"/>
          <c:max val="0.4"/>
        </c:scaling>
        <c:axPos val="l"/>
        <c:majorGridlines/>
        <c:numFmt formatCode="General" sourceLinked="1"/>
        <c:tickLblPos val="nextTo"/>
        <c:crossAx val="98784768"/>
        <c:crosses val="autoZero"/>
        <c:crossBetween val="between"/>
      </c:valAx>
    </c:plotArea>
    <c:legend>
      <c:legendPos val="r"/>
    </c:legend>
    <c:plotVisOnly val="1"/>
  </c:chart>
  <c:spPr>
    <a:ln w="25400">
      <a:solidFill>
        <a:schemeClr val="accent6">
          <a:lumMod val="75000"/>
        </a:schemeClr>
      </a:solidFill>
    </a:ln>
  </c:spPr>
  <c:printSettings>
    <c:headerFooter/>
    <c:pageMargins b="0.75000000000000433" l="0.70000000000000062" r="0.70000000000000062" t="0.75000000000000433" header="0.30000000000000032" footer="0.30000000000000032"/>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fr-FR"/>
  <c:style val="32"/>
  <c:chart>
    <c:plotArea>
      <c:layout/>
      <c:barChart>
        <c:barDir val="col"/>
        <c:grouping val="clustered"/>
        <c:ser>
          <c:idx val="0"/>
          <c:order val="0"/>
          <c:tx>
            <c:strRef>
              <c:f>'PAGE 125'!$B$4</c:f>
              <c:strCache>
                <c:ptCount val="1"/>
                <c:pt idx="0">
                  <c:v>Urbain </c:v>
                </c:pt>
              </c:strCache>
            </c:strRef>
          </c:tx>
          <c:cat>
            <c:strRef>
              <c:f>'PAGE 125'!$C$3:$E$3</c:f>
              <c:strCache>
                <c:ptCount val="3"/>
                <c:pt idx="0">
                  <c:v>Physique et/ou Sexuelle</c:v>
                </c:pt>
                <c:pt idx="1">
                  <c:v>Physique</c:v>
                </c:pt>
                <c:pt idx="2">
                  <c:v>Sexuelle</c:v>
                </c:pt>
              </c:strCache>
            </c:strRef>
          </c:cat>
          <c:val>
            <c:numRef>
              <c:f>'PAGE 125'!$C$4:$E$4</c:f>
              <c:numCache>
                <c:formatCode>###0.0%</c:formatCode>
                <c:ptCount val="3"/>
                <c:pt idx="0">
                  <c:v>0.38852316599126541</c:v>
                </c:pt>
                <c:pt idx="1">
                  <c:v>0.36349599202229238</c:v>
                </c:pt>
                <c:pt idx="2">
                  <c:v>6.6951653220634857E-2</c:v>
                </c:pt>
              </c:numCache>
            </c:numRef>
          </c:val>
        </c:ser>
        <c:ser>
          <c:idx val="1"/>
          <c:order val="1"/>
          <c:tx>
            <c:strRef>
              <c:f>'PAGE 125'!$B$5</c:f>
              <c:strCache>
                <c:ptCount val="1"/>
                <c:pt idx="0">
                  <c:v>Rural</c:v>
                </c:pt>
              </c:strCache>
            </c:strRef>
          </c:tx>
          <c:cat>
            <c:strRef>
              <c:f>'PAGE 125'!$C$3:$E$3</c:f>
              <c:strCache>
                <c:ptCount val="3"/>
                <c:pt idx="0">
                  <c:v>Physique et/ou Sexuelle</c:v>
                </c:pt>
                <c:pt idx="1">
                  <c:v>Physique</c:v>
                </c:pt>
                <c:pt idx="2">
                  <c:v>Sexuelle</c:v>
                </c:pt>
              </c:strCache>
            </c:strRef>
          </c:cat>
          <c:val>
            <c:numRef>
              <c:f>'PAGE 125'!$C$5:$E$5</c:f>
              <c:numCache>
                <c:formatCode>###0.0%</c:formatCode>
                <c:ptCount val="3"/>
                <c:pt idx="0">
                  <c:v>0.34319435570618373</c:v>
                </c:pt>
                <c:pt idx="1">
                  <c:v>0.33129628369599673</c:v>
                </c:pt>
                <c:pt idx="2">
                  <c:v>3.8923470037244258E-2</c:v>
                </c:pt>
              </c:numCache>
            </c:numRef>
          </c:val>
        </c:ser>
        <c:ser>
          <c:idx val="2"/>
          <c:order val="2"/>
          <c:tx>
            <c:strRef>
              <c:f>'PAGE 125'!$B$6</c:f>
              <c:strCache>
                <c:ptCount val="1"/>
                <c:pt idx="0">
                  <c:v>Ensemble</c:v>
                </c:pt>
              </c:strCache>
            </c:strRef>
          </c:tx>
          <c:cat>
            <c:strRef>
              <c:f>'PAGE 125'!$C$3:$E$3</c:f>
              <c:strCache>
                <c:ptCount val="3"/>
                <c:pt idx="0">
                  <c:v>Physique et/ou Sexuelle</c:v>
                </c:pt>
                <c:pt idx="1">
                  <c:v>Physique</c:v>
                </c:pt>
                <c:pt idx="2">
                  <c:v>Sexuelle</c:v>
                </c:pt>
              </c:strCache>
            </c:strRef>
          </c:cat>
          <c:val>
            <c:numRef>
              <c:f>'PAGE 125'!$C$6:$E$6</c:f>
              <c:numCache>
                <c:formatCode>###0.0%</c:formatCode>
                <c:ptCount val="3"/>
                <c:pt idx="0">
                  <c:v>0.37282408785506971</c:v>
                </c:pt>
                <c:pt idx="1">
                  <c:v>0.35234401750988065</c:v>
                </c:pt>
                <c:pt idx="2">
                  <c:v>5.7244435337694355E-2</c:v>
                </c:pt>
              </c:numCache>
            </c:numRef>
          </c:val>
        </c:ser>
        <c:axId val="98836480"/>
        <c:axId val="98838016"/>
      </c:barChart>
      <c:catAx>
        <c:axId val="98836480"/>
        <c:scaling>
          <c:orientation val="minMax"/>
        </c:scaling>
        <c:axPos val="b"/>
        <c:tickLblPos val="nextTo"/>
        <c:crossAx val="98838016"/>
        <c:crosses val="autoZero"/>
        <c:auto val="1"/>
        <c:lblAlgn val="ctr"/>
        <c:lblOffset val="100"/>
      </c:catAx>
      <c:valAx>
        <c:axId val="98838016"/>
        <c:scaling>
          <c:orientation val="minMax"/>
        </c:scaling>
        <c:axPos val="l"/>
        <c:majorGridlines/>
        <c:numFmt formatCode="###0.0%" sourceLinked="1"/>
        <c:tickLblPos val="nextTo"/>
        <c:crossAx val="98836480"/>
        <c:crosses val="autoZero"/>
        <c:crossBetween val="between"/>
      </c:valAx>
    </c:plotArea>
    <c:legend>
      <c:legendPos val="r"/>
      <c:layout>
        <c:manualLayout>
          <c:xMode val="edge"/>
          <c:yMode val="edge"/>
          <c:x val="0.79106269611035451"/>
          <c:y val="0.24781047105953871"/>
          <c:w val="0.18888717857636247"/>
          <c:h val="0.41081134595017732"/>
        </c:manualLayout>
      </c:layout>
    </c:legend>
    <c:plotVisOnly val="1"/>
  </c:chart>
  <c:printSettings>
    <c:headerFooter/>
    <c:pageMargins b="0.75000000000000133" l="0.70000000000000062" r="0.70000000000000062" t="0.75000000000000133" header="0.30000000000000032" footer="0.30000000000000032"/>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7385136316999993E-2"/>
          <c:y val="0.13566191182623921"/>
          <c:w val="0.86235434699828861"/>
          <c:h val="0.68524782228310677"/>
        </c:manualLayout>
      </c:layout>
      <c:barChart>
        <c:barDir val="col"/>
        <c:grouping val="clustered"/>
        <c:ser>
          <c:idx val="0"/>
          <c:order val="0"/>
          <c:tx>
            <c:strRef>
              <c:f>'PAGE 130'!$B$4</c:f>
              <c:strCache>
                <c:ptCount val="1"/>
                <c:pt idx="0">
                  <c:v>2007</c:v>
                </c:pt>
              </c:strCache>
            </c:strRef>
          </c:tx>
          <c:spPr>
            <a:solidFill>
              <a:schemeClr val="accent6">
                <a:lumMod val="50000"/>
              </a:schemeClr>
            </a:solidFill>
          </c:spPr>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showVal val="1"/>
          </c:dLbls>
          <c:cat>
            <c:strRef>
              <c:f>'PAGE 130'!$A$5:$A$7</c:f>
              <c:strCache>
                <c:ptCount val="3"/>
                <c:pt idx="0">
                  <c:v>Hommes</c:v>
                </c:pt>
                <c:pt idx="1">
                  <c:v>Femmes</c:v>
                </c:pt>
                <c:pt idx="2">
                  <c:v>Ensemble</c:v>
                </c:pt>
              </c:strCache>
            </c:strRef>
          </c:cat>
          <c:val>
            <c:numRef>
              <c:f>'PAGE 130'!$B$5:$B$7</c:f>
              <c:numCache>
                <c:formatCode>General</c:formatCode>
                <c:ptCount val="3"/>
                <c:pt idx="0">
                  <c:v>9.1999999999999993</c:v>
                </c:pt>
                <c:pt idx="1">
                  <c:v>7.4</c:v>
                </c:pt>
                <c:pt idx="2">
                  <c:v>8.9</c:v>
                </c:pt>
              </c:numCache>
            </c:numRef>
          </c:val>
        </c:ser>
        <c:ser>
          <c:idx val="1"/>
          <c:order val="1"/>
          <c:tx>
            <c:strRef>
              <c:f>'PAGE 130'!$C$4</c:f>
              <c:strCache>
                <c:ptCount val="1"/>
                <c:pt idx="0">
                  <c:v>2014</c:v>
                </c:pt>
              </c:strCache>
            </c:strRef>
          </c:tx>
          <c:spPr>
            <a:solidFill>
              <a:schemeClr val="accent6">
                <a:lumMod val="75000"/>
              </a:schemeClr>
            </a:solidFill>
          </c:spPr>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showVal val="1"/>
          </c:dLbls>
          <c:cat>
            <c:strRef>
              <c:f>'PAGE 130'!$A$5:$A$7</c:f>
              <c:strCache>
                <c:ptCount val="3"/>
                <c:pt idx="0">
                  <c:v>Hommes</c:v>
                </c:pt>
                <c:pt idx="1">
                  <c:v>Femmes</c:v>
                </c:pt>
                <c:pt idx="2">
                  <c:v>Ensemble</c:v>
                </c:pt>
              </c:strCache>
            </c:strRef>
          </c:cat>
          <c:val>
            <c:numRef>
              <c:f>'PAGE 130'!$C$5:$C$7</c:f>
              <c:numCache>
                <c:formatCode>General</c:formatCode>
                <c:ptCount val="3"/>
                <c:pt idx="0">
                  <c:v>4.9000000000000004</c:v>
                </c:pt>
                <c:pt idx="1">
                  <c:v>3.9</c:v>
                </c:pt>
                <c:pt idx="2">
                  <c:v>4.8</c:v>
                </c:pt>
              </c:numCache>
            </c:numRef>
          </c:val>
        </c:ser>
        <c:dLbls>
          <c:showVal val="1"/>
        </c:dLbls>
        <c:axId val="99078528"/>
        <c:axId val="99080064"/>
      </c:barChart>
      <c:catAx>
        <c:axId val="99078528"/>
        <c:scaling>
          <c:orientation val="minMax"/>
        </c:scaling>
        <c:axPos val="b"/>
        <c:numFmt formatCode="General" sourceLinked="1"/>
        <c:tickLblPos val="nextTo"/>
        <c:spPr>
          <a:ln>
            <a:solidFill>
              <a:schemeClr val="bg1">
                <a:lumMod val="65000"/>
              </a:schemeClr>
            </a:solidFill>
          </a:ln>
        </c:spPr>
        <c:txPr>
          <a:bodyPr rot="0" vert="horz"/>
          <a:lstStyle/>
          <a:p>
            <a:pPr>
              <a:defRPr sz="1000" b="1" i="0" u="none" strike="noStrike" baseline="0">
                <a:solidFill>
                  <a:srgbClr val="000000"/>
                </a:solidFill>
                <a:latin typeface="Calibri"/>
                <a:ea typeface="Calibri"/>
                <a:cs typeface="Calibri"/>
              </a:defRPr>
            </a:pPr>
            <a:endParaRPr lang="fr-FR"/>
          </a:p>
        </c:txPr>
        <c:crossAx val="99080064"/>
        <c:crosses val="autoZero"/>
        <c:auto val="1"/>
        <c:lblAlgn val="ctr"/>
        <c:lblOffset val="100"/>
      </c:catAx>
      <c:valAx>
        <c:axId val="99080064"/>
        <c:scaling>
          <c:orientation val="minMax"/>
        </c:scaling>
        <c:axPos val="l"/>
        <c:numFmt formatCode="General" sourceLinked="1"/>
        <c:tickLblPos val="nextTo"/>
        <c:spPr>
          <a:noFill/>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078528"/>
        <c:crosses val="autoZero"/>
        <c:crossBetween val="between"/>
      </c:valAx>
    </c:plotArea>
    <c:legend>
      <c:legendPos val="b"/>
      <c:layout>
        <c:manualLayout>
          <c:xMode val="edge"/>
          <c:yMode val="edge"/>
          <c:x val="6.3585250373115118E-2"/>
          <c:y val="0.89919633783150843"/>
          <c:w val="0.88079027435003565"/>
          <c:h val="8.0101451964968998E-2"/>
        </c:manualLayout>
      </c:layout>
      <c:txPr>
        <a:bodyPr/>
        <a:lstStyle/>
        <a:p>
          <a:pPr>
            <a:defRPr sz="845" b="1"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1"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06968503937008"/>
          <c:y val="0.15788203557888641"/>
          <c:w val="0.85263648293963268"/>
          <c:h val="0.62295312044328865"/>
        </c:manualLayout>
      </c:layout>
      <c:barChart>
        <c:barDir val="col"/>
        <c:grouping val="clustered"/>
        <c:ser>
          <c:idx val="0"/>
          <c:order val="0"/>
          <c:tx>
            <c:strRef>
              <c:f>'PAGE 131'!$B$3</c:f>
              <c:strCache>
                <c:ptCount val="1"/>
                <c:pt idx="0">
                  <c:v>2007</c:v>
                </c:pt>
              </c:strCache>
            </c:strRef>
          </c:tx>
          <c:spPr>
            <a:solidFill>
              <a:srgbClr val="F79646">
                <a:lumMod val="75000"/>
              </a:srgb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131'!$A$4:$A$6</c:f>
              <c:strCache>
                <c:ptCount val="3"/>
                <c:pt idx="0">
                  <c:v>Hommes</c:v>
                </c:pt>
                <c:pt idx="1">
                  <c:v>Femmes</c:v>
                </c:pt>
                <c:pt idx="2">
                  <c:v>Ensemble</c:v>
                </c:pt>
              </c:strCache>
            </c:strRef>
          </c:cat>
          <c:val>
            <c:numRef>
              <c:f>'PAGE 131'!$B$4:$B$6</c:f>
              <c:numCache>
                <c:formatCode>General</c:formatCode>
                <c:ptCount val="3"/>
                <c:pt idx="0">
                  <c:v>4.9000000000000004</c:v>
                </c:pt>
                <c:pt idx="1">
                  <c:v>4</c:v>
                </c:pt>
                <c:pt idx="2">
                  <c:v>4.8</c:v>
                </c:pt>
              </c:numCache>
            </c:numRef>
          </c:val>
        </c:ser>
        <c:ser>
          <c:idx val="1"/>
          <c:order val="1"/>
          <c:tx>
            <c:strRef>
              <c:f>'PAGE 131'!$C$3</c:f>
              <c:strCache>
                <c:ptCount val="1"/>
                <c:pt idx="0">
                  <c:v>2014</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131'!$A$4:$A$6</c:f>
              <c:strCache>
                <c:ptCount val="3"/>
                <c:pt idx="0">
                  <c:v>Hommes</c:v>
                </c:pt>
                <c:pt idx="1">
                  <c:v>Femmes</c:v>
                </c:pt>
                <c:pt idx="2">
                  <c:v>Ensemble</c:v>
                </c:pt>
              </c:strCache>
            </c:strRef>
          </c:cat>
          <c:val>
            <c:numRef>
              <c:f>'PAGE 131'!$C$4:$C$6</c:f>
              <c:numCache>
                <c:formatCode>General</c:formatCode>
                <c:ptCount val="3"/>
                <c:pt idx="0">
                  <c:v>1.6</c:v>
                </c:pt>
                <c:pt idx="1">
                  <c:v>1.9</c:v>
                </c:pt>
                <c:pt idx="2">
                  <c:v>1.6</c:v>
                </c:pt>
              </c:numCache>
            </c:numRef>
          </c:val>
        </c:ser>
        <c:dLbls>
          <c:showVal val="1"/>
        </c:dLbls>
        <c:axId val="99232768"/>
        <c:axId val="99263232"/>
      </c:barChart>
      <c:catAx>
        <c:axId val="99232768"/>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9263232"/>
        <c:crosses val="autoZero"/>
        <c:auto val="1"/>
        <c:lblAlgn val="ctr"/>
        <c:lblOffset val="100"/>
      </c:catAx>
      <c:valAx>
        <c:axId val="99263232"/>
        <c:scaling>
          <c:orientation val="minMax"/>
        </c:scaling>
        <c:axPos val="l"/>
        <c:title>
          <c:tx>
            <c:rich>
              <a:bodyPr/>
              <a:lstStyle/>
              <a:p>
                <a:pPr>
                  <a:defRPr sz="1000" b="0" i="0" u="none" strike="noStrike" baseline="0">
                    <a:solidFill>
                      <a:srgbClr val="000000"/>
                    </a:solidFill>
                    <a:latin typeface="Calibri"/>
                    <a:ea typeface="Calibri"/>
                    <a:cs typeface="Calibri"/>
                  </a:defRPr>
                </a:pPr>
                <a:r>
                  <a:rPr lang="fr-FR" b="0" i="0" baseline="0"/>
                  <a:t>Taux de pauvreté</a:t>
                </a:r>
              </a:p>
            </c:rich>
          </c:tx>
        </c:title>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9232768"/>
        <c:crosses val="autoZero"/>
        <c:crossBetween val="between"/>
      </c:valAx>
    </c:plotArea>
    <c:legend>
      <c:legendPos val="b"/>
      <c:layout>
        <c:manualLayout>
          <c:xMode val="edge"/>
          <c:yMode val="edge"/>
          <c:x val="5.2010858055945984E-2"/>
          <c:y val="0.89660935240237993"/>
          <c:w val="0.91275590551181074"/>
          <c:h val="7.4783509204206844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922462817147871"/>
          <c:y val="5.8629725404580446E-2"/>
          <c:w val="0.83855314960629856"/>
          <c:h val="0.66501425437435624"/>
        </c:manualLayout>
      </c:layout>
      <c:barChart>
        <c:barDir val="col"/>
        <c:grouping val="clustered"/>
        <c:ser>
          <c:idx val="0"/>
          <c:order val="0"/>
          <c:tx>
            <c:strRef>
              <c:f>'PAGE 132'!$B$3</c:f>
              <c:strCache>
                <c:ptCount val="1"/>
                <c:pt idx="0">
                  <c:v>2007</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132'!$A$4:$A$6</c:f>
              <c:strCache>
                <c:ptCount val="3"/>
                <c:pt idx="0">
                  <c:v>Hommes</c:v>
                </c:pt>
                <c:pt idx="1">
                  <c:v>Femmes</c:v>
                </c:pt>
                <c:pt idx="2">
                  <c:v>Ensemble</c:v>
                </c:pt>
              </c:strCache>
            </c:strRef>
          </c:cat>
          <c:val>
            <c:numRef>
              <c:f>'PAGE 132'!$B$4:$B$6</c:f>
              <c:numCache>
                <c:formatCode>General</c:formatCode>
                <c:ptCount val="3"/>
                <c:pt idx="0">
                  <c:v>14.3</c:v>
                </c:pt>
                <c:pt idx="1">
                  <c:v>15.1</c:v>
                </c:pt>
                <c:pt idx="2">
                  <c:v>14.4</c:v>
                </c:pt>
              </c:numCache>
            </c:numRef>
          </c:val>
        </c:ser>
        <c:ser>
          <c:idx val="1"/>
          <c:order val="1"/>
          <c:tx>
            <c:strRef>
              <c:f>'PAGE 132'!$C$3</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132'!$A$4:$A$6</c:f>
              <c:strCache>
                <c:ptCount val="3"/>
                <c:pt idx="0">
                  <c:v>Hommes</c:v>
                </c:pt>
                <c:pt idx="1">
                  <c:v>Femmes</c:v>
                </c:pt>
                <c:pt idx="2">
                  <c:v>Ensemble</c:v>
                </c:pt>
              </c:strCache>
            </c:strRef>
          </c:cat>
          <c:val>
            <c:numRef>
              <c:f>'PAGE 132'!$C$4:$C$6</c:f>
              <c:numCache>
                <c:formatCode>General</c:formatCode>
                <c:ptCount val="3"/>
                <c:pt idx="0">
                  <c:v>9.5</c:v>
                </c:pt>
                <c:pt idx="1">
                  <c:v>9.6</c:v>
                </c:pt>
                <c:pt idx="2">
                  <c:v>9.5</c:v>
                </c:pt>
              </c:numCache>
            </c:numRef>
          </c:val>
        </c:ser>
        <c:dLbls>
          <c:showVal val="1"/>
        </c:dLbls>
        <c:axId val="99338880"/>
        <c:axId val="99357056"/>
      </c:barChart>
      <c:catAx>
        <c:axId val="99338880"/>
        <c:scaling>
          <c:orientation val="minMax"/>
        </c:scaling>
        <c:axPos val="b"/>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357056"/>
        <c:crosses val="autoZero"/>
        <c:auto val="1"/>
        <c:lblAlgn val="ctr"/>
        <c:lblOffset val="100"/>
      </c:catAx>
      <c:valAx>
        <c:axId val="99357056"/>
        <c:scaling>
          <c:orientation val="minMax"/>
        </c:scaling>
        <c:axPos val="l"/>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338880"/>
        <c:crosses val="autoZero"/>
        <c:crossBetween val="between"/>
      </c:valAx>
    </c:plotArea>
    <c:legend>
      <c:legendPos val="b"/>
      <c:layout>
        <c:manualLayout>
          <c:xMode val="edge"/>
          <c:yMode val="edge"/>
          <c:x val="3.2566373914799211E-2"/>
          <c:y val="0.88097472404990451"/>
          <c:w val="0.94188925903492882"/>
          <c:h val="5.2797612627189523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4037276985946376"/>
          <c:y val="6.1098444783954216E-2"/>
          <c:w val="0.82436652380477748"/>
          <c:h val="0.63742116190700049"/>
        </c:manualLayout>
      </c:layout>
      <c:barChart>
        <c:barDir val="col"/>
        <c:grouping val="clustered"/>
        <c:ser>
          <c:idx val="0"/>
          <c:order val="0"/>
          <c:tx>
            <c:strRef>
              <c:f>'PAGE 133'!$B$4</c:f>
              <c:strCache>
                <c:ptCount val="1"/>
                <c:pt idx="0">
                  <c:v>2007</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133'!$A$5:$A$7</c:f>
              <c:strCache>
                <c:ptCount val="3"/>
                <c:pt idx="0">
                  <c:v>Hommes</c:v>
                </c:pt>
                <c:pt idx="1">
                  <c:v>Femmes</c:v>
                </c:pt>
                <c:pt idx="2">
                  <c:v>Ensemble</c:v>
                </c:pt>
              </c:strCache>
            </c:strRef>
          </c:cat>
          <c:val>
            <c:numRef>
              <c:f>'PAGE 133'!$B$5:$B$7</c:f>
              <c:numCache>
                <c:formatCode>General</c:formatCode>
                <c:ptCount val="3"/>
                <c:pt idx="0">
                  <c:v>17.600000000000001</c:v>
                </c:pt>
                <c:pt idx="1">
                  <c:v>16.399999999999999</c:v>
                </c:pt>
                <c:pt idx="2">
                  <c:v>17.5</c:v>
                </c:pt>
              </c:numCache>
            </c:numRef>
          </c:val>
        </c:ser>
        <c:ser>
          <c:idx val="1"/>
          <c:order val="1"/>
          <c:tx>
            <c:strRef>
              <c:f>'PAGE 133'!$C$4</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133'!$A$5:$A$7</c:f>
              <c:strCache>
                <c:ptCount val="3"/>
                <c:pt idx="0">
                  <c:v>Hommes</c:v>
                </c:pt>
                <c:pt idx="1">
                  <c:v>Femmes</c:v>
                </c:pt>
                <c:pt idx="2">
                  <c:v>Ensemble</c:v>
                </c:pt>
              </c:strCache>
            </c:strRef>
          </c:cat>
          <c:val>
            <c:numRef>
              <c:f>'PAGE 133'!$C$5:$C$7</c:f>
              <c:numCache>
                <c:formatCode>General</c:formatCode>
                <c:ptCount val="3"/>
                <c:pt idx="0">
                  <c:v>12.8</c:v>
                </c:pt>
                <c:pt idx="1">
                  <c:v>10.6</c:v>
                </c:pt>
                <c:pt idx="2">
                  <c:v>12.5</c:v>
                </c:pt>
              </c:numCache>
            </c:numRef>
          </c:val>
        </c:ser>
        <c:dLbls>
          <c:showVal val="1"/>
        </c:dLbls>
        <c:axId val="99452416"/>
        <c:axId val="99453952"/>
      </c:barChart>
      <c:catAx>
        <c:axId val="99452416"/>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99453952"/>
        <c:crosses val="autoZero"/>
        <c:auto val="1"/>
        <c:lblAlgn val="ctr"/>
        <c:lblOffset val="100"/>
      </c:catAx>
      <c:valAx>
        <c:axId val="99453952"/>
        <c:scaling>
          <c:orientation val="minMax"/>
        </c:scaling>
        <c:axPos val="l"/>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452416"/>
        <c:crosses val="autoZero"/>
        <c:crossBetween val="between"/>
      </c:valAx>
    </c:plotArea>
    <c:legend>
      <c:legendPos val="b"/>
      <c:layout>
        <c:manualLayout>
          <c:xMode val="edge"/>
          <c:yMode val="edge"/>
          <c:x val="4.3677853375123837E-2"/>
          <c:y val="0.86890508089473895"/>
          <c:w val="0.92838722829549225"/>
          <c:h val="7.6987111685666632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089129483814524"/>
          <c:y val="5.0649801606653666E-2"/>
          <c:w val="0.83855314960629856"/>
          <c:h val="0.6356074468353119"/>
        </c:manualLayout>
      </c:layout>
      <c:barChart>
        <c:barDir val="col"/>
        <c:grouping val="clustered"/>
        <c:ser>
          <c:idx val="0"/>
          <c:order val="0"/>
          <c:tx>
            <c:strRef>
              <c:f>'PAGE 134'!$B$4</c:f>
              <c:strCache>
                <c:ptCount val="1"/>
                <c:pt idx="0">
                  <c:v>2007</c:v>
                </c:pt>
              </c:strCache>
            </c:strRef>
          </c:tx>
          <c:spPr>
            <a:solidFill>
              <a:srgbClr val="F79646">
                <a:lumMod val="50000"/>
              </a:srgb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134'!$A$5:$A$7</c:f>
              <c:strCache>
                <c:ptCount val="3"/>
                <c:pt idx="0">
                  <c:v>Hommes</c:v>
                </c:pt>
                <c:pt idx="1">
                  <c:v>Femmes</c:v>
                </c:pt>
                <c:pt idx="2">
                  <c:v>Ensemble</c:v>
                </c:pt>
              </c:strCache>
            </c:strRef>
          </c:cat>
          <c:val>
            <c:numRef>
              <c:f>'PAGE 134'!$B$5:$B$7</c:f>
              <c:numCache>
                <c:formatCode>General</c:formatCode>
                <c:ptCount val="3"/>
                <c:pt idx="0">
                  <c:v>12.6</c:v>
                </c:pt>
                <c:pt idx="1">
                  <c:v>13.4</c:v>
                </c:pt>
                <c:pt idx="2">
                  <c:v>12.7</c:v>
                </c:pt>
              </c:numCache>
            </c:numRef>
          </c:val>
        </c:ser>
        <c:ser>
          <c:idx val="1"/>
          <c:order val="1"/>
          <c:tx>
            <c:strRef>
              <c:f>'PAGE 134'!$C$4</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134'!$A$5:$A$7</c:f>
              <c:strCache>
                <c:ptCount val="3"/>
                <c:pt idx="0">
                  <c:v>Hommes</c:v>
                </c:pt>
                <c:pt idx="1">
                  <c:v>Femmes</c:v>
                </c:pt>
                <c:pt idx="2">
                  <c:v>Ensemble</c:v>
                </c:pt>
              </c:strCache>
            </c:strRef>
          </c:cat>
          <c:val>
            <c:numRef>
              <c:f>'PAGE 134'!$C$5:$C$7</c:f>
              <c:numCache>
                <c:formatCode>General</c:formatCode>
                <c:ptCount val="3"/>
                <c:pt idx="0">
                  <c:v>7.8</c:v>
                </c:pt>
                <c:pt idx="1">
                  <c:v>8.1999999999999993</c:v>
                </c:pt>
                <c:pt idx="2">
                  <c:v>7.9</c:v>
                </c:pt>
              </c:numCache>
            </c:numRef>
          </c:val>
        </c:ser>
        <c:dLbls>
          <c:showVal val="1"/>
        </c:dLbls>
        <c:axId val="99807616"/>
        <c:axId val="99809152"/>
      </c:barChart>
      <c:catAx>
        <c:axId val="99807616"/>
        <c:scaling>
          <c:orientation val="minMax"/>
        </c:scaling>
        <c:axPos val="b"/>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809152"/>
        <c:crosses val="autoZero"/>
        <c:auto val="1"/>
        <c:lblAlgn val="ctr"/>
        <c:lblOffset val="100"/>
      </c:catAx>
      <c:valAx>
        <c:axId val="99809152"/>
        <c:scaling>
          <c:orientation val="minMax"/>
        </c:scaling>
        <c:axPos val="l"/>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807616"/>
        <c:crosses val="autoZero"/>
        <c:crossBetween val="between"/>
      </c:valAx>
      <c:spPr>
        <a:ln>
          <a:noFill/>
        </a:ln>
      </c:spPr>
    </c:plotArea>
    <c:legend>
      <c:legendPos val="b"/>
      <c:layout>
        <c:manualLayout>
          <c:xMode val="edge"/>
          <c:yMode val="edge"/>
          <c:x val="1.8677677485436271E-2"/>
          <c:y val="0.85479217536832364"/>
          <c:w val="0.9385135394661035"/>
          <c:h val="8.1595288393828666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413390933137262"/>
          <c:y val="5.4013511106874933E-2"/>
          <c:w val="0.85642166324541535"/>
          <c:h val="0.6456625179917026"/>
        </c:manualLayout>
      </c:layout>
      <c:barChart>
        <c:barDir val="col"/>
        <c:grouping val="clustered"/>
        <c:ser>
          <c:idx val="0"/>
          <c:order val="0"/>
          <c:tx>
            <c:strRef>
              <c:f>'PAGE 135'!$B$3</c:f>
              <c:strCache>
                <c:ptCount val="1"/>
                <c:pt idx="0">
                  <c:v>2007</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135'!$A$4:$A$6</c:f>
              <c:strCache>
                <c:ptCount val="3"/>
                <c:pt idx="0">
                  <c:v>Hommes</c:v>
                </c:pt>
                <c:pt idx="1">
                  <c:v>Femmes</c:v>
                </c:pt>
                <c:pt idx="2">
                  <c:v>Ensemble</c:v>
                </c:pt>
              </c:strCache>
            </c:strRef>
          </c:cat>
          <c:val>
            <c:numRef>
              <c:f>'PAGE 135'!$B$4:$B$6</c:f>
              <c:numCache>
                <c:formatCode>General</c:formatCode>
                <c:ptCount val="3"/>
                <c:pt idx="0">
                  <c:v>23.6</c:v>
                </c:pt>
                <c:pt idx="1">
                  <c:v>23.2</c:v>
                </c:pt>
                <c:pt idx="2">
                  <c:v>23.6</c:v>
                </c:pt>
              </c:numCache>
            </c:numRef>
          </c:val>
        </c:ser>
        <c:ser>
          <c:idx val="1"/>
          <c:order val="1"/>
          <c:tx>
            <c:strRef>
              <c:f>'PAGE 135'!$C$3</c:f>
              <c:strCache>
                <c:ptCount val="1"/>
                <c:pt idx="0">
                  <c:v>2014</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135'!$A$4:$A$6</c:f>
              <c:strCache>
                <c:ptCount val="3"/>
                <c:pt idx="0">
                  <c:v>Hommes</c:v>
                </c:pt>
                <c:pt idx="1">
                  <c:v>Femmes</c:v>
                </c:pt>
                <c:pt idx="2">
                  <c:v>Ensemble</c:v>
                </c:pt>
              </c:strCache>
            </c:strRef>
          </c:cat>
          <c:val>
            <c:numRef>
              <c:f>'PAGE 135'!$C$4:$C$6</c:f>
              <c:numCache>
                <c:formatCode>General</c:formatCode>
                <c:ptCount val="3"/>
                <c:pt idx="0">
                  <c:v>19.600000000000001</c:v>
                </c:pt>
                <c:pt idx="1">
                  <c:v>17.399999999999999</c:v>
                </c:pt>
                <c:pt idx="2">
                  <c:v>19.399999999999999</c:v>
                </c:pt>
              </c:numCache>
            </c:numRef>
          </c:val>
        </c:ser>
        <c:dLbls>
          <c:showVal val="1"/>
        </c:dLbls>
        <c:axId val="99916800"/>
        <c:axId val="99939072"/>
      </c:barChart>
      <c:catAx>
        <c:axId val="99916800"/>
        <c:scaling>
          <c:orientation val="minMax"/>
        </c:scaling>
        <c:axPos val="b"/>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939072"/>
        <c:crosses val="autoZero"/>
        <c:auto val="1"/>
        <c:lblAlgn val="ctr"/>
        <c:lblOffset val="100"/>
      </c:catAx>
      <c:valAx>
        <c:axId val="99939072"/>
        <c:scaling>
          <c:orientation val="minMax"/>
        </c:scaling>
        <c:axPos val="l"/>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99916800"/>
        <c:crosses val="autoZero"/>
        <c:crossBetween val="between"/>
      </c:valAx>
      <c:spPr>
        <a:ln>
          <a:noFill/>
        </a:ln>
      </c:spPr>
    </c:plotArea>
    <c:legend>
      <c:legendPos val="b"/>
      <c:layout>
        <c:manualLayout>
          <c:xMode val="edge"/>
          <c:yMode val="edge"/>
          <c:x val="7.5663858725888693E-3"/>
          <c:y val="0.89401460188655457"/>
          <c:w val="0.96737133544092579"/>
          <c:h val="7.2310284358561919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132" l="0.70000000000000062" r="0.70000000000000062" t="0.75000000000001132"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NULL"/><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2.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37.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38.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41.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42.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4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49.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51.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54.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61.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62.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63.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78.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79.xml.rels><?xml version="1.0" encoding="UTF-8" standalone="yes"?>
<Relationships xmlns="http://schemas.openxmlformats.org/package/2006/relationships"><Relationship Id="rId1" Type="http://schemas.openxmlformats.org/officeDocument/2006/relationships/chart" Target="../charts/chart32.xml"/></Relationships>
</file>

<file path=xl/drawings/_rels/drawing80.xml.rels><?xml version="1.0" encoding="UTF-8" standalone="yes"?>
<Relationships xmlns="http://schemas.openxmlformats.org/package/2006/relationships"><Relationship Id="rId1" Type="http://schemas.openxmlformats.org/officeDocument/2006/relationships/chart" Target="../charts/chart33.xml"/></Relationships>
</file>

<file path=xl/drawings/_rels/drawing87.xml.rels><?xml version="1.0" encoding="UTF-8" standalone="yes"?>
<Relationships xmlns="http://schemas.openxmlformats.org/package/2006/relationships"><Relationship Id="rId1" Type="http://schemas.openxmlformats.org/officeDocument/2006/relationships/chart" Target="../charts/chart34.xml"/></Relationships>
</file>

<file path=xl/drawings/_rels/drawing88.xml.rels><?xml version="1.0" encoding="UTF-8" standalone="yes"?>
<Relationships xmlns="http://schemas.openxmlformats.org/package/2006/relationships"><Relationship Id="rId1" Type="http://schemas.openxmlformats.org/officeDocument/2006/relationships/chart" Target="../charts/chart35.xml"/></Relationships>
</file>

<file path=xl/drawings/_rels/drawing89.xml.rels><?xml version="1.0" encoding="UTF-8" standalone="yes"?>
<Relationships xmlns="http://schemas.openxmlformats.org/package/2006/relationships"><Relationship Id="rId1" Type="http://schemas.openxmlformats.org/officeDocument/2006/relationships/chart" Target="../charts/chart36.xml"/></Relationships>
</file>

<file path=xl/drawings/_rels/drawing90.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91.xml.rels><?xml version="1.0" encoding="UTF-8" standalone="yes"?>
<Relationships xmlns="http://schemas.openxmlformats.org/package/2006/relationships"><Relationship Id="rId1" Type="http://schemas.openxmlformats.org/officeDocument/2006/relationships/chart" Target="../charts/chart38.xml"/></Relationships>
</file>

<file path=xl/drawings/_rels/drawing92.xml.rels><?xml version="1.0" encoding="UTF-8" standalone="yes"?>
<Relationships xmlns="http://schemas.openxmlformats.org/package/2006/relationships"><Relationship Id="rId1" Type="http://schemas.openxmlformats.org/officeDocument/2006/relationships/chart" Target="../charts/chart39.xml"/></Relationships>
</file>

<file path=xl/drawings/_rels/drawing93.xml.rels><?xml version="1.0" encoding="UTF-8" standalone="yes"?>
<Relationships xmlns="http://schemas.openxmlformats.org/package/2006/relationships"><Relationship Id="rId1" Type="http://schemas.openxmlformats.org/officeDocument/2006/relationships/chart" Target="../charts/chart40.xml"/></Relationships>
</file>

<file path=xl/drawings/_rels/drawing105.xml.rels><?xml version="1.0" encoding="UTF-8" standalone="yes"?>
<Relationships xmlns="http://schemas.openxmlformats.org/package/2006/relationships"><Relationship Id="rId1" Type="http://schemas.openxmlformats.org/officeDocument/2006/relationships/chart" Target="../charts/chart41.xml"/></Relationships>
</file>

<file path=xl/drawings/_rels/drawing107.xml.rels><?xml version="1.0" encoding="UTF-8" standalone="yes"?>
<Relationships xmlns="http://schemas.openxmlformats.org/package/2006/relationships"><Relationship Id="rId1" Type="http://schemas.openxmlformats.org/officeDocument/2006/relationships/chart" Target="../charts/chart42.xml"/></Relationships>
</file>

<file path=xl/drawings/_rels/drawing108.xml.rels><?xml version="1.0" encoding="UTF-8" standalone="yes"?>
<Relationships xmlns="http://schemas.openxmlformats.org/package/2006/relationships"><Relationship Id="rId1" Type="http://schemas.openxmlformats.org/officeDocument/2006/relationships/chart" Target="../charts/chart43.xml"/></Relationships>
</file>

<file path=xl/drawings/_rels/drawing109.xml.rels><?xml version="1.0" encoding="UTF-8" standalone="yes"?>
<Relationships xmlns="http://schemas.openxmlformats.org/package/2006/relationships"><Relationship Id="rId1" Type="http://schemas.openxmlformats.org/officeDocument/2006/relationships/chart" Target="../charts/chart44.xml"/></Relationships>
</file>

<file path=xl/drawings/_rels/drawing111.xml.rels><?xml version="1.0" encoding="UTF-8" standalone="yes"?>
<Relationships xmlns="http://schemas.openxmlformats.org/package/2006/relationships"><Relationship Id="rId1" Type="http://schemas.openxmlformats.org/officeDocument/2006/relationships/chart" Target="../charts/chart45.xml"/></Relationships>
</file>

<file path=xl/drawings/_rels/drawing112.xml.rels><?xml version="1.0" encoding="UTF-8" standalone="yes"?>
<Relationships xmlns="http://schemas.openxmlformats.org/package/2006/relationships"><Relationship Id="rId1" Type="http://schemas.openxmlformats.org/officeDocument/2006/relationships/chart" Target="../charts/chart46.xml"/></Relationships>
</file>

<file path=xl/drawings/_rels/drawing113.xml.rels><?xml version="1.0" encoding="UTF-8" standalone="yes"?>
<Relationships xmlns="http://schemas.openxmlformats.org/package/2006/relationships"><Relationship Id="rId1" Type="http://schemas.openxmlformats.org/officeDocument/2006/relationships/chart" Target="../charts/chart47.xml"/></Relationships>
</file>

<file path=xl/drawings/_rels/drawing119.xml.rels><?xml version="1.0" encoding="UTF-8" standalone="yes"?>
<Relationships xmlns="http://schemas.openxmlformats.org/package/2006/relationships"><Relationship Id="rId1" Type="http://schemas.openxmlformats.org/officeDocument/2006/relationships/chart" Target="../charts/chart48.xml"/></Relationships>
</file>

<file path=xl/drawings/_rels/drawing123.xml.rels><?xml version="1.0" encoding="UTF-8" standalone="yes"?>
<Relationships xmlns="http://schemas.openxmlformats.org/package/2006/relationships"><Relationship Id="rId2" Type="http://schemas.openxmlformats.org/officeDocument/2006/relationships/chart" Target="../charts/chart50.xml"/><Relationship Id="rId1" Type="http://schemas.openxmlformats.org/officeDocument/2006/relationships/chart" Target="../charts/chart49.xml"/></Relationships>
</file>

<file path=xl/drawings/_rels/drawing124.xml.rels><?xml version="1.0" encoding="UTF-8" standalone="yes"?>
<Relationships xmlns="http://schemas.openxmlformats.org/package/2006/relationships"><Relationship Id="rId2" Type="http://schemas.openxmlformats.org/officeDocument/2006/relationships/chart" Target="../charts/chart52.xml"/><Relationship Id="rId1" Type="http://schemas.openxmlformats.org/officeDocument/2006/relationships/chart" Target="../charts/chart51.xml"/></Relationships>
</file>

<file path=xl/drawings/_rels/drawing125.xml.rels><?xml version="1.0" encoding="UTF-8" standalone="yes"?>
<Relationships xmlns="http://schemas.openxmlformats.org/package/2006/relationships"><Relationship Id="rId2" Type="http://schemas.openxmlformats.org/officeDocument/2006/relationships/chart" Target="../charts/chart54.xml"/><Relationship Id="rId1" Type="http://schemas.openxmlformats.org/officeDocument/2006/relationships/chart" Target="../charts/chart53.xml"/></Relationships>
</file>

<file path=xl/drawings/_rels/drawing128.xml.rels><?xml version="1.0" encoding="UTF-8" standalone="yes"?>
<Relationships xmlns="http://schemas.openxmlformats.org/package/2006/relationships"><Relationship Id="rId1" Type="http://schemas.openxmlformats.org/officeDocument/2006/relationships/chart" Target="../charts/chart55.xml"/></Relationships>
</file>

<file path=xl/drawings/_rels/drawing129.xml.rels><?xml version="1.0" encoding="UTF-8" standalone="yes"?>
<Relationships xmlns="http://schemas.openxmlformats.org/package/2006/relationships"><Relationship Id="rId1" Type="http://schemas.openxmlformats.org/officeDocument/2006/relationships/chart" Target="../charts/chart56.xml"/></Relationships>
</file>

<file path=xl/drawings/_rels/drawing130.xml.rels><?xml version="1.0" encoding="UTF-8" standalone="yes"?>
<Relationships xmlns="http://schemas.openxmlformats.org/package/2006/relationships"><Relationship Id="rId1" Type="http://schemas.openxmlformats.org/officeDocument/2006/relationships/chart" Target="../charts/chart57.xml"/></Relationships>
</file>

<file path=xl/drawings/_rels/drawing131.xml.rels><?xml version="1.0" encoding="UTF-8" standalone="yes"?>
<Relationships xmlns="http://schemas.openxmlformats.org/package/2006/relationships"><Relationship Id="rId1" Type="http://schemas.openxmlformats.org/officeDocument/2006/relationships/chart" Target="../charts/chart58.xml"/></Relationships>
</file>

<file path=xl/drawings/_rels/drawing132.xml.rels><?xml version="1.0" encoding="UTF-8" standalone="yes"?>
<Relationships xmlns="http://schemas.openxmlformats.org/package/2006/relationships"><Relationship Id="rId1" Type="http://schemas.openxmlformats.org/officeDocument/2006/relationships/chart" Target="../charts/chart59.xml"/></Relationships>
</file>

<file path=xl/drawings/_rels/drawing133.xml.rels><?xml version="1.0" encoding="UTF-8" standalone="yes"?>
<Relationships xmlns="http://schemas.openxmlformats.org/package/2006/relationships"><Relationship Id="rId1" Type="http://schemas.openxmlformats.org/officeDocument/2006/relationships/chart" Target="../charts/chart60.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127000</xdr:rowOff>
    </xdr:from>
    <xdr:to>
      <xdr:col>3</xdr:col>
      <xdr:colOff>1317624</xdr:colOff>
      <xdr:row>26</xdr:row>
      <xdr:rowOff>15875</xdr:rowOff>
    </xdr:to>
    <xdr:pic>
      <xdr:nvPicPr>
        <xdr:cNvPr id="2" name="Image 1"/>
        <xdr:cNvPicPr/>
      </xdr:nvPicPr>
      <xdr:blipFill>
        <a:blip xmlns:r="http://schemas.openxmlformats.org/officeDocument/2006/relationships" r:embed="rId1" cstate="print">
          <a:extLst>
            <a:ext uri="{BEBA8EAE-BF5A-486C-A8C5-ECC9F3942E4B}">
              <a14:imgProps xmlns:a14="http://schemas.microsoft.com/office/drawing/2010/main" xmlns="">
                <a14:imgLayer r:embed="rId2">
                  <a14:imgEffect>
                    <a14:brightnessContrast bright="20000" contrast="-40000"/>
                  </a14:imgEffect>
                </a14:imgLayer>
              </a14:imgProps>
            </a:ext>
            <a:ext uri="{28A0092B-C50C-407E-A947-70E740481C1C}">
              <a14:useLocalDpi xmlns:a14="http://schemas.microsoft.com/office/drawing/2010/main" xmlns="" val="0"/>
            </a:ext>
          </a:extLst>
        </a:blip>
        <a:srcRect/>
        <a:stretch>
          <a:fillRect/>
        </a:stretch>
      </xdr:blipFill>
      <xdr:spPr bwMode="auto">
        <a:xfrm>
          <a:off x="0" y="2422525"/>
          <a:ext cx="3603624" cy="2603500"/>
        </a:xfrm>
        <a:prstGeom prst="rect">
          <a:avLst/>
        </a:prstGeom>
        <a:noFill/>
        <a:ln>
          <a:noFill/>
        </a:ln>
      </xdr:spPr>
    </xdr:pic>
    <xdr:clientData/>
  </xdr:twoCellAnchor>
  <xdr:twoCellAnchor>
    <xdr:from>
      <xdr:col>0</xdr:col>
      <xdr:colOff>111125</xdr:colOff>
      <xdr:row>15</xdr:row>
      <xdr:rowOff>174625</xdr:rowOff>
    </xdr:from>
    <xdr:to>
      <xdr:col>4</xdr:col>
      <xdr:colOff>0</xdr:colOff>
      <xdr:row>22</xdr:row>
      <xdr:rowOff>174625</xdr:rowOff>
    </xdr:to>
    <xdr:sp macro="" textlink="">
      <xdr:nvSpPr>
        <xdr:cNvPr id="3" name="Rectangle 2"/>
        <xdr:cNvSpPr/>
      </xdr:nvSpPr>
      <xdr:spPr>
        <a:xfrm>
          <a:off x="111125" y="3041650"/>
          <a:ext cx="3575050" cy="1381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600" b="1">
              <a:solidFill>
                <a:srgbClr val="660033"/>
              </a:solidFill>
            </a:rPr>
            <a:t>LA FEMME MAROCAINE EN CHIFFRES </a:t>
          </a:r>
        </a:p>
        <a:p>
          <a:pPr algn="ctr"/>
          <a:endParaRPr lang="fr-FR" sz="1400" b="1">
            <a:solidFill>
              <a:srgbClr val="660033"/>
            </a:solidFill>
          </a:endParaRPr>
        </a:p>
        <a:p>
          <a:pPr algn="ctr"/>
          <a:endParaRPr lang="fr-FR" sz="1100">
            <a:solidFill>
              <a:srgbClr val="660033"/>
            </a:solidFill>
          </a:endParaRPr>
        </a:p>
        <a:p>
          <a:pPr algn="ctr"/>
          <a:r>
            <a:rPr lang="fr-FR" sz="1300" b="1">
              <a:solidFill>
                <a:srgbClr val="660033"/>
              </a:solidFill>
            </a:rPr>
            <a:t>Evolution des caractéristiques Démographiques </a:t>
          </a:r>
        </a:p>
        <a:p>
          <a:pPr algn="ctr"/>
          <a:r>
            <a:rPr lang="fr-FR" sz="1300" b="1">
              <a:solidFill>
                <a:srgbClr val="660033"/>
              </a:solidFill>
            </a:rPr>
            <a:t>et </a:t>
          </a:r>
          <a:r>
            <a:rPr lang="fr-FR" sz="1350" b="1">
              <a:solidFill>
                <a:srgbClr val="660033"/>
              </a:solidFill>
            </a:rPr>
            <a:t>socioprofessionnelles</a:t>
          </a:r>
          <a:r>
            <a:rPr lang="fr-FR" sz="1300" b="1">
              <a:solidFill>
                <a:srgbClr val="660033"/>
              </a:solidFill>
            </a:rPr>
            <a:t> </a:t>
          </a:r>
        </a:p>
      </xdr:txBody>
    </xdr:sp>
    <xdr:clientData/>
  </xdr:twoCellAnchor>
  <xdr:twoCellAnchor editAs="oneCell">
    <xdr:from>
      <xdr:col>1</xdr:col>
      <xdr:colOff>333377</xdr:colOff>
      <xdr:row>1</xdr:row>
      <xdr:rowOff>174626</xdr:rowOff>
    </xdr:from>
    <xdr:to>
      <xdr:col>3</xdr:col>
      <xdr:colOff>285377</xdr:colOff>
      <xdr:row>7</xdr:row>
      <xdr:rowOff>65419</xdr:rowOff>
    </xdr:to>
    <xdr:pic>
      <xdr:nvPicPr>
        <xdr:cNvPr id="4" name="Imag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095377" y="336551"/>
          <a:ext cx="1476000" cy="107189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0</xdr:row>
      <xdr:rowOff>85725</xdr:rowOff>
    </xdr:from>
    <xdr:to>
      <xdr:col>3</xdr:col>
      <xdr:colOff>1438275</xdr:colOff>
      <xdr:row>21</xdr:row>
      <xdr:rowOff>180975</xdr:rowOff>
    </xdr:to>
    <xdr:sp macro="" textlink="">
      <xdr:nvSpPr>
        <xdr:cNvPr id="2" name="Rectangle 1"/>
        <xdr:cNvSpPr/>
      </xdr:nvSpPr>
      <xdr:spPr>
        <a:xfrm>
          <a:off x="285750" y="85725"/>
          <a:ext cx="3609975"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66676</xdr:colOff>
      <xdr:row>3</xdr:row>
      <xdr:rowOff>66675</xdr:rowOff>
    </xdr:from>
    <xdr:ext cx="3267074" cy="4619625"/>
    <xdr:sp macro="" textlink="">
      <xdr:nvSpPr>
        <xdr:cNvPr id="2" name="ZoneTexte 1"/>
        <xdr:cNvSpPr txBox="1"/>
      </xdr:nvSpPr>
      <xdr:spPr>
        <a:xfrm>
          <a:off x="66676" y="1123950"/>
          <a:ext cx="3267074" cy="4619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100" b="0" i="1" u="none" strike="noStrike">
              <a:solidFill>
                <a:schemeClr val="tx1"/>
              </a:solidFill>
              <a:latin typeface="+mn-lt"/>
              <a:ea typeface="+mn-ea"/>
              <a:cs typeface="+mn-cs"/>
            </a:rPr>
            <a:t>AVANT-PROPOS……………….......………….……………......... 5</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DEMOGRAPHIE…………………...……………….……..….…..... 7</a:t>
          </a:r>
          <a:r>
            <a:rPr lang="fr-FR" b="0" i="1"/>
            <a:t> </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FEMMES CHEFS DE MENAGE ET FEMMES VIVANT SEULES…..............................................................….. 23</a:t>
          </a:r>
        </a:p>
        <a:p>
          <a:endParaRPr lang="fr-FR" b="0" i="1"/>
        </a:p>
        <a:p>
          <a:r>
            <a:rPr lang="fr-FR" b="0" i="1"/>
            <a:t> </a:t>
          </a:r>
          <a:r>
            <a:rPr lang="fr-FR" sz="1100" b="0" i="1" u="none" strike="noStrike">
              <a:solidFill>
                <a:schemeClr val="tx1"/>
              </a:solidFill>
              <a:latin typeface="+mn-lt"/>
              <a:ea typeface="+mn-ea"/>
              <a:cs typeface="+mn-cs"/>
            </a:rPr>
            <a:t>EDUCATION ET ALPHABETISATION .……………...….....45</a:t>
          </a:r>
          <a:r>
            <a:rPr lang="fr-FR" b="0" i="1"/>
            <a:t> </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ACTIVITE, EMPLOI ET  CHOMAGE……..………………..... 57</a:t>
          </a:r>
          <a:r>
            <a:rPr lang="fr-FR" b="0" i="1"/>
            <a:t>  </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EMPLOI DU TEMPS DE LA FEMME MAROCAINE ..…105</a:t>
          </a:r>
        </a:p>
        <a:p>
          <a:endParaRPr lang="fr-FR" b="0" i="1"/>
        </a:p>
        <a:p>
          <a:r>
            <a:rPr lang="fr-FR" b="0" i="1"/>
            <a:t> </a:t>
          </a:r>
          <a:r>
            <a:rPr lang="fr-FR" sz="1100" b="0" i="1" u="none" strike="noStrike">
              <a:solidFill>
                <a:schemeClr val="tx1"/>
              </a:solidFill>
              <a:latin typeface="+mn-lt"/>
              <a:ea typeface="+mn-ea"/>
              <a:cs typeface="+mn-cs"/>
            </a:rPr>
            <a:t>VIOLENCE A L’EGARD DES FEMMES……………………. 117</a:t>
          </a:r>
          <a:r>
            <a:rPr lang="fr-FR" b="0" i="1"/>
            <a:t> </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PAUVRETE ET VULNERABILITE …………………….…......121</a:t>
          </a:r>
          <a:r>
            <a:rPr lang="fr-FR" b="0" i="1"/>
            <a:t> </a:t>
          </a:r>
        </a:p>
        <a:p>
          <a:endParaRPr lang="fr-FR" sz="1100" b="0" i="1" u="none" strike="noStrike">
            <a:solidFill>
              <a:schemeClr val="tx1"/>
            </a:solidFill>
            <a:latin typeface="+mn-lt"/>
            <a:ea typeface="+mn-ea"/>
            <a:cs typeface="+mn-cs"/>
          </a:endParaRPr>
        </a:p>
        <a:p>
          <a:r>
            <a:rPr lang="fr-FR" sz="1100" b="0" i="1" u="none" strike="noStrike">
              <a:solidFill>
                <a:schemeClr val="tx1"/>
              </a:solidFill>
              <a:latin typeface="+mn-lt"/>
              <a:ea typeface="+mn-ea"/>
              <a:cs typeface="+mn-cs"/>
            </a:rPr>
            <a:t>LISTE DES ABREVIATIONS…………………………............ 131</a:t>
          </a:r>
          <a:r>
            <a:rPr lang="fr-FR" b="0" i="1"/>
            <a:t> </a:t>
          </a:r>
          <a:endParaRPr lang="fr-FR" sz="1100" b="0" i="1"/>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152400</xdr:colOff>
      <xdr:row>21</xdr:row>
      <xdr:rowOff>95250</xdr:rowOff>
    </xdr:to>
    <xdr:sp macro="" textlink="">
      <xdr:nvSpPr>
        <xdr:cNvPr id="2" name="Rectangle 1"/>
        <xdr:cNvSpPr/>
      </xdr:nvSpPr>
      <xdr:spPr>
        <a:xfrm>
          <a:off x="0" y="0"/>
          <a:ext cx="342900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47624</xdr:colOff>
      <xdr:row>1</xdr:row>
      <xdr:rowOff>0</xdr:rowOff>
    </xdr:from>
    <xdr:to>
      <xdr:col>4</xdr:col>
      <xdr:colOff>761999</xdr:colOff>
      <xdr:row>7</xdr:row>
      <xdr:rowOff>4162425</xdr:rowOff>
    </xdr:to>
    <xdr:sp macro="" textlink="">
      <xdr:nvSpPr>
        <xdr:cNvPr id="2" name="Rectangle 5"/>
        <xdr:cNvSpPr>
          <a:spLocks noChangeArrowheads="1"/>
        </xdr:cNvSpPr>
      </xdr:nvSpPr>
      <xdr:spPr bwMode="auto">
        <a:xfrm>
          <a:off x="47624" y="190500"/>
          <a:ext cx="4276725" cy="468630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0">
            <a:defRPr sz="1000"/>
          </a:pPr>
          <a:r>
            <a:rPr lang="fr-FR" sz="1100" b="1" i="0" u="none" strike="noStrike" baseline="0">
              <a:solidFill>
                <a:srgbClr val="000000"/>
              </a:solidFill>
              <a:latin typeface="+mn-lt"/>
            </a:rPr>
            <a:t>   </a:t>
          </a:r>
          <a:r>
            <a:rPr lang="fr-FR" sz="1600" b="1" i="0" u="none" strike="noStrike" baseline="0">
              <a:solidFill>
                <a:srgbClr val="660033"/>
              </a:solidFill>
              <a:latin typeface="+mn-lt"/>
            </a:rPr>
            <a:t>AVANT-PROPOS</a:t>
          </a:r>
        </a:p>
        <a:p>
          <a:pPr algn="l" rtl="0">
            <a:defRPr sz="1000"/>
          </a:pPr>
          <a:endParaRPr lang="fr-FR" sz="1100" b="1" i="0" u="none" strike="noStrike" baseline="0">
            <a:solidFill>
              <a:srgbClr val="000000"/>
            </a:solidFill>
            <a:latin typeface="+mn-lt"/>
          </a:endParaRPr>
        </a:p>
        <a:p>
          <a:pPr algn="l" rtl="0">
            <a:defRPr sz="1000"/>
          </a:pPr>
          <a:endParaRPr lang="fr-FR" sz="10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Times New Roman"/>
              <a:cs typeface="Times New Roman"/>
            </a:rPr>
            <a:t>   </a:t>
          </a:r>
        </a:p>
      </xdr:txBody>
    </xdr:sp>
    <xdr:clientData/>
  </xdr:twoCellAnchor>
  <xdr:twoCellAnchor>
    <xdr:from>
      <xdr:col>0</xdr:col>
      <xdr:colOff>1</xdr:colOff>
      <xdr:row>11</xdr:row>
      <xdr:rowOff>247650</xdr:rowOff>
    </xdr:from>
    <xdr:to>
      <xdr:col>5</xdr:col>
      <xdr:colOff>0</xdr:colOff>
      <xdr:row>13</xdr:row>
      <xdr:rowOff>0</xdr:rowOff>
    </xdr:to>
    <xdr:sp macro="" textlink="">
      <xdr:nvSpPr>
        <xdr:cNvPr id="3" name="Rectangle 2"/>
        <xdr:cNvSpPr/>
      </xdr:nvSpPr>
      <xdr:spPr>
        <a:xfrm>
          <a:off x="1" y="5657850"/>
          <a:ext cx="4190999" cy="238125"/>
        </a:xfrm>
        <a:prstGeom prst="rect">
          <a:avLst/>
        </a:prstGeom>
        <a:solidFill>
          <a:schemeClr val="accent6">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100">
              <a:latin typeface="Brush Script MT" pitchFamily="66" charset="0"/>
            </a:rPr>
            <a:t>Haut-Commissariat au Plan                                                                  5   </a:t>
          </a:r>
        </a:p>
      </xdr:txBody>
    </xdr:sp>
    <xdr:clientData/>
  </xdr:twoCellAnchor>
  <xdr:twoCellAnchor>
    <xdr:from>
      <xdr:col>0</xdr:col>
      <xdr:colOff>104774</xdr:colOff>
      <xdr:row>6</xdr:row>
      <xdr:rowOff>0</xdr:rowOff>
    </xdr:from>
    <xdr:to>
      <xdr:col>5</xdr:col>
      <xdr:colOff>0</xdr:colOff>
      <xdr:row>8</xdr:row>
      <xdr:rowOff>47625</xdr:rowOff>
    </xdr:to>
    <xdr:sp macro="" textlink="">
      <xdr:nvSpPr>
        <xdr:cNvPr id="2062" name="AutoShape 14"/>
        <xdr:cNvSpPr>
          <a:spLocks noChangeArrowheads="1"/>
        </xdr:cNvSpPr>
      </xdr:nvSpPr>
      <xdr:spPr bwMode="auto">
        <a:xfrm rot="-21600000">
          <a:off x="104774" y="714375"/>
          <a:ext cx="4086226" cy="4286250"/>
        </a:xfrm>
        <a:prstGeom prst="rect">
          <a:avLst/>
        </a:prstGeom>
        <a:noFill/>
        <a:ln w="12700">
          <a:noFill/>
          <a:prstDash val="dash"/>
          <a:round/>
          <a:headEnd/>
          <a:tailEnd/>
        </a:ln>
        <a:effectLst/>
      </xdr:spPr>
      <xdr:txBody>
        <a:bodyPr vertOverflow="clip" wrap="square" lIns="45720" tIns="45720" rIns="45720" bIns="45720" anchor="t" upright="1"/>
        <a:lstStyle/>
        <a:p>
          <a:pPr algn="l" rtl="0">
            <a:defRPr sz="1000"/>
          </a:pPr>
          <a:r>
            <a:rPr lang="fr-FR" sz="1100" b="0" i="0" u="none" strike="noStrike" baseline="0">
              <a:solidFill>
                <a:srgbClr val="000000"/>
              </a:solidFill>
              <a:latin typeface="Calibri"/>
            </a:rPr>
            <a:t>Le  Haut-Commissariat  au  Plan présente  ce  recueil  de   données  statistiques et de  graphiques   sur  l’évolution  de  la situation de la femme marocaine jusqu’à  2019.</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Outre  des  informations  sur  les structures   et   les   phénomènes démographiques  (natalité,  mortalité,  nuptialité,    divorce,   etc.)</a:t>
          </a:r>
          <a:r>
            <a:rPr lang="fr-FR" sz="1100" b="0" i="0" u="none" strike="noStrike" baseline="0">
              <a:solidFill>
                <a:srgbClr val="000000"/>
              </a:solidFill>
              <a:latin typeface="Times New Roman"/>
              <a:cs typeface="Times New Roman"/>
            </a:rPr>
            <a:t>,</a:t>
          </a:r>
          <a:r>
            <a:rPr lang="fr-FR" sz="1100" b="0" i="0" u="none" strike="noStrike" baseline="0">
              <a:solidFill>
                <a:srgbClr val="000000"/>
              </a:solidFill>
              <a:latin typeface="Calibri"/>
            </a:rPr>
            <a:t> l’éducation  et  la formation, ce  document  comporte  aussi  des  données  sur    la    violence    à    l’égard    des   femmes,  la   pauvreté   et  la vulnérabilité   ainsi   que   sur   la  situation  de  la  femme  dans  le  marché de travail et son emploi du temps.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Les  informations    contenues  dans  ce   recueil,   sont  ventilées  par  sexe  aussi  bien pour l’ensemble du Maroc que pour les deux  milieux  urbain  et  rural. Elles  proviennent   principalement   des  enquêtes  statistiques et  recensements  réalisés par le  HCP; mais      également des  statistiques produites  par certains  départements     ministériels  dont  notamment        l ’Education Nationale, la Justice, la Santé,  les Finances ou encore  la Formation Professionnelle. Ce  document  est  disponible  également  sur  le portail  du  HCP   à l’adresse suivante:  </a:t>
          </a:r>
          <a:r>
            <a:rPr lang="fr-FR" sz="1100" b="0" i="0" u="none" strike="noStrike" baseline="0">
              <a:solidFill>
                <a:srgbClr val="E36C0A"/>
              </a:solidFill>
              <a:latin typeface="Calibri"/>
            </a:rPr>
            <a:t>www.hcp.ma</a:t>
          </a:r>
          <a:r>
            <a:rPr lang="fr-FR" sz="1100" b="0" i="0" u="none" strike="noStrike" baseline="0">
              <a:solidFill>
                <a:srgbClr val="000000"/>
              </a:solidFill>
              <a:latin typeface="Calibri"/>
            </a:rPr>
            <a:t>   </a:t>
          </a:r>
        </a:p>
        <a:p>
          <a:pPr algn="l" rtl="0">
            <a:defRPr sz="1000"/>
          </a:pPr>
          <a:endParaRPr lang="fr-FR" sz="1200" b="0" i="1" u="none" strike="noStrike" baseline="0">
            <a:solidFill>
              <a:srgbClr val="808080"/>
            </a:solidFill>
            <a:latin typeface="Times New Roman"/>
            <a:cs typeface="Times New Roman"/>
          </a:endParaRPr>
        </a:p>
        <a:p>
          <a:pPr algn="l" rtl="0">
            <a:defRPr sz="1000"/>
          </a:pPr>
          <a:endParaRPr lang="fr-FR" sz="1200" b="0" i="1" u="none" strike="noStrike" baseline="0">
            <a:solidFill>
              <a:srgbClr val="808080"/>
            </a:solidFill>
            <a:latin typeface="Times New Roman"/>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228600</xdr:colOff>
      <xdr:row>17</xdr:row>
      <xdr:rowOff>104775</xdr:rowOff>
    </xdr:from>
    <xdr:to>
      <xdr:col>4</xdr:col>
      <xdr:colOff>295275</xdr:colOff>
      <xdr:row>35</xdr:row>
      <xdr:rowOff>57150</xdr:rowOff>
    </xdr:to>
    <xdr:sp macro="" textlink="">
      <xdr:nvSpPr>
        <xdr:cNvPr id="2" name="Rectangle 1"/>
        <xdr:cNvSpPr/>
      </xdr:nvSpPr>
      <xdr:spPr>
        <a:xfrm>
          <a:off x="228600" y="3343275"/>
          <a:ext cx="3114675" cy="33813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2</xdr:row>
      <xdr:rowOff>0</xdr:rowOff>
    </xdr:from>
    <xdr:to>
      <xdr:col>4</xdr:col>
      <xdr:colOff>0</xdr:colOff>
      <xdr:row>28</xdr:row>
      <xdr:rowOff>0</xdr:rowOff>
    </xdr:to>
    <xdr:sp macro="" textlink="">
      <xdr:nvSpPr>
        <xdr:cNvPr id="2" name="Rectangle à coins arrondis 1"/>
        <xdr:cNvSpPr/>
      </xdr:nvSpPr>
      <xdr:spPr>
        <a:xfrm>
          <a:off x="1" y="381000"/>
          <a:ext cx="3114674" cy="5610225"/>
        </a:xfrm>
        <a:prstGeom prst="round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2400" b="1">
              <a:solidFill>
                <a:schemeClr val="accent2">
                  <a:lumMod val="75000"/>
                </a:schemeClr>
              </a:solidFill>
            </a:rPr>
            <a:t>DEMOGRAPHIE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0</xdr:rowOff>
    </xdr:from>
    <xdr:to>
      <xdr:col>4</xdr:col>
      <xdr:colOff>219075</xdr:colOff>
      <xdr:row>22</xdr:row>
      <xdr:rowOff>95250</xdr:rowOff>
    </xdr:to>
    <xdr:sp macro="" textlink="">
      <xdr:nvSpPr>
        <xdr:cNvPr id="2" name="Rectangle 1"/>
        <xdr:cNvSpPr/>
      </xdr:nvSpPr>
      <xdr:spPr>
        <a:xfrm>
          <a:off x="0" y="190500"/>
          <a:ext cx="3267075"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19051</xdr:colOff>
      <xdr:row>0</xdr:row>
      <xdr:rowOff>0</xdr:rowOff>
    </xdr:from>
    <xdr:ext cx="3581400" cy="485774"/>
    <xdr:sp macro="" textlink="">
      <xdr:nvSpPr>
        <xdr:cNvPr id="2" name="ZoneTexte 1"/>
        <xdr:cNvSpPr txBox="1"/>
      </xdr:nvSpPr>
      <xdr:spPr>
        <a:xfrm>
          <a:off x="19051" y="0"/>
          <a:ext cx="3581400" cy="4857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noAutofit/>
        </a:bodyPr>
        <a:lstStyle/>
        <a:p>
          <a:pPr algn="ctr"/>
          <a:r>
            <a:rPr lang="fr-FR" sz="1100" b="1"/>
            <a:t>Population par</a:t>
          </a:r>
          <a:r>
            <a:rPr lang="fr-FR" sz="1100" b="1" baseline="0"/>
            <a:t> groupe d'âge selon le sexe et le milieu</a:t>
          </a:r>
          <a:r>
            <a:rPr lang="ar-MA" sz="1100" b="1" baseline="0"/>
            <a:t> </a:t>
          </a:r>
          <a:endParaRPr lang="fr-FR" sz="1100" b="1" baseline="0"/>
        </a:p>
        <a:p>
          <a:pPr algn="ctr"/>
          <a:r>
            <a:rPr lang="fr-FR" sz="1100" b="1" baseline="0"/>
            <a:t>de résidence en 2019 (en milliers)</a:t>
          </a:r>
          <a:endParaRPr lang="fr-FR" sz="1100" b="1"/>
        </a:p>
      </xdr:txBody>
    </xdr:sp>
    <xdr:clientData/>
  </xdr:oneCellAnchor>
  <xdr:twoCellAnchor>
    <xdr:from>
      <xdr:col>0</xdr:col>
      <xdr:colOff>0</xdr:colOff>
      <xdr:row>0</xdr:row>
      <xdr:rowOff>28576</xdr:rowOff>
    </xdr:from>
    <xdr:to>
      <xdr:col>10</xdr:col>
      <xdr:colOff>0</xdr:colOff>
      <xdr:row>27</xdr:row>
      <xdr:rowOff>57150</xdr:rowOff>
    </xdr:to>
    <xdr:grpSp>
      <xdr:nvGrpSpPr>
        <xdr:cNvPr id="3" name="Groupe 2"/>
        <xdr:cNvGrpSpPr/>
      </xdr:nvGrpSpPr>
      <xdr:grpSpPr>
        <a:xfrm>
          <a:off x="0" y="27433"/>
          <a:ext cx="3863340" cy="5841491"/>
          <a:chOff x="0" y="28576"/>
          <a:chExt cx="3836336" cy="6038849"/>
        </a:xfrm>
      </xdr:grpSpPr>
      <xdr:sp macro="" textlink="">
        <xdr:nvSpPr>
          <xdr:cNvPr id="4" name="Text Box 1"/>
          <xdr:cNvSpPr txBox="1">
            <a:spLocks noChangeArrowheads="1"/>
          </xdr:cNvSpPr>
        </xdr:nvSpPr>
        <xdr:spPr bwMode="auto">
          <a:xfrm>
            <a:off x="0" y="5791198"/>
            <a:ext cx="3836336" cy="22860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a:t>
            </a:r>
          </a:p>
        </xdr:txBody>
      </xdr:sp>
      <xdr:sp macro="" textlink="">
        <xdr:nvSpPr>
          <xdr:cNvPr id="5" name="Rectangle 4"/>
          <xdr:cNvSpPr/>
        </xdr:nvSpPr>
        <xdr:spPr>
          <a:xfrm>
            <a:off x="0" y="28576"/>
            <a:ext cx="3810000" cy="60388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14</xdr:row>
      <xdr:rowOff>66675</xdr:rowOff>
    </xdr:from>
    <xdr:ext cx="3248024" cy="219075"/>
    <xdr:sp macro="" textlink="">
      <xdr:nvSpPr>
        <xdr:cNvPr id="2" name="ZoneTexte 1"/>
        <xdr:cNvSpPr txBox="1"/>
      </xdr:nvSpPr>
      <xdr:spPr>
        <a:xfrm>
          <a:off x="0" y="2333625"/>
          <a:ext cx="3248024" cy="2190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fr-FR" sz="900"/>
            <a:t>Source</a:t>
          </a:r>
          <a:r>
            <a:rPr lang="fr-FR" sz="900" baseline="0"/>
            <a:t> : CERED , HCP.</a:t>
          </a:r>
        </a:p>
      </xdr:txBody>
    </xdr:sp>
    <xdr:clientData/>
  </xdr:oneCellAnchor>
  <xdr:twoCellAnchor>
    <xdr:from>
      <xdr:col>0</xdr:col>
      <xdr:colOff>1</xdr:colOff>
      <xdr:row>18</xdr:row>
      <xdr:rowOff>19050</xdr:rowOff>
    </xdr:from>
    <xdr:to>
      <xdr:col>4</xdr:col>
      <xdr:colOff>0</xdr:colOff>
      <xdr:row>19</xdr:row>
      <xdr:rowOff>57150</xdr:rowOff>
    </xdr:to>
    <xdr:sp macro="" textlink="">
      <xdr:nvSpPr>
        <xdr:cNvPr id="3" name="ZoneTexte 2"/>
        <xdr:cNvSpPr txBox="1"/>
      </xdr:nvSpPr>
      <xdr:spPr>
        <a:xfrm>
          <a:off x="1" y="2638425"/>
          <a:ext cx="392429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Espérance</a:t>
          </a:r>
          <a:r>
            <a:rPr lang="fr-FR" sz="1100" b="1" baseline="0"/>
            <a:t> de vie à la naissance ( en années) : niveau national</a:t>
          </a:r>
          <a:endParaRPr lang="fr-FR" sz="1100" b="1"/>
        </a:p>
      </xdr:txBody>
    </xdr:sp>
    <xdr:clientData/>
  </xdr:twoCellAnchor>
  <xdr:twoCellAnchor>
    <xdr:from>
      <xdr:col>0</xdr:col>
      <xdr:colOff>1</xdr:colOff>
      <xdr:row>2</xdr:row>
      <xdr:rowOff>9526</xdr:rowOff>
    </xdr:from>
    <xdr:to>
      <xdr:col>4</xdr:col>
      <xdr:colOff>0</xdr:colOff>
      <xdr:row>3</xdr:row>
      <xdr:rowOff>171450</xdr:rowOff>
    </xdr:to>
    <xdr:sp macro="" textlink="">
      <xdr:nvSpPr>
        <xdr:cNvPr id="4" name="ZoneTexte 3"/>
        <xdr:cNvSpPr txBox="1"/>
      </xdr:nvSpPr>
      <xdr:spPr>
        <a:xfrm>
          <a:off x="1" y="9526"/>
          <a:ext cx="3924299" cy="3524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Espérance</a:t>
          </a:r>
          <a:r>
            <a:rPr lang="fr-FR" sz="1100" b="1" baseline="0"/>
            <a:t> de vie à la naissance (en années)</a:t>
          </a:r>
          <a:endParaRPr lang="fr-FR" sz="1100" b="1"/>
        </a:p>
      </xdr:txBody>
    </xdr:sp>
    <xdr:clientData/>
  </xdr:twoCellAnchor>
  <xdr:twoCellAnchor>
    <xdr:from>
      <xdr:col>0</xdr:col>
      <xdr:colOff>0</xdr:colOff>
      <xdr:row>40</xdr:row>
      <xdr:rowOff>123824</xdr:rowOff>
    </xdr:from>
    <xdr:to>
      <xdr:col>4</xdr:col>
      <xdr:colOff>7315</xdr:colOff>
      <xdr:row>42</xdr:row>
      <xdr:rowOff>7499</xdr:rowOff>
    </xdr:to>
    <xdr:sp macro="" textlink="">
      <xdr:nvSpPr>
        <xdr:cNvPr id="6" name="Text Box 1"/>
        <xdr:cNvSpPr txBox="1">
          <a:spLocks noChangeArrowheads="1"/>
        </xdr:cNvSpPr>
      </xdr:nvSpPr>
      <xdr:spPr bwMode="auto">
        <a:xfrm>
          <a:off x="0" y="5762624"/>
          <a:ext cx="3931615"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a:t>
          </a:r>
        </a:p>
      </xdr:txBody>
    </xdr:sp>
    <xdr:clientData/>
  </xdr:twoCellAnchor>
  <xdr:twoCellAnchor>
    <xdr:from>
      <xdr:col>0</xdr:col>
      <xdr:colOff>1</xdr:colOff>
      <xdr:row>1</xdr:row>
      <xdr:rowOff>0</xdr:rowOff>
    </xdr:from>
    <xdr:to>
      <xdr:col>3</xdr:col>
      <xdr:colOff>323851</xdr:colOff>
      <xdr:row>41</xdr:row>
      <xdr:rowOff>164700</xdr:rowOff>
    </xdr:to>
    <xdr:sp macro="" textlink="">
      <xdr:nvSpPr>
        <xdr:cNvPr id="7" name="Rectangle 6"/>
        <xdr:cNvSpPr/>
      </xdr:nvSpPr>
      <xdr:spPr>
        <a:xfrm>
          <a:off x="1" y="0"/>
          <a:ext cx="3800475" cy="59273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47625</xdr:colOff>
      <xdr:row>19</xdr:row>
      <xdr:rowOff>104776</xdr:rowOff>
    </xdr:from>
    <xdr:to>
      <xdr:col>3</xdr:col>
      <xdr:colOff>371475</xdr:colOff>
      <xdr:row>37</xdr:row>
      <xdr:rowOff>171451</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19050</xdr:colOff>
      <xdr:row>1</xdr:row>
      <xdr:rowOff>0</xdr:rowOff>
    </xdr:to>
    <xdr:sp macro="" textlink="">
      <xdr:nvSpPr>
        <xdr:cNvPr id="2" name="ZoneTexte 1"/>
        <xdr:cNvSpPr txBox="1"/>
      </xdr:nvSpPr>
      <xdr:spPr>
        <a:xfrm>
          <a:off x="0" y="9525"/>
          <a:ext cx="382905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 (</a:t>
          </a:r>
          <a:r>
            <a:rPr lang="fr-FR" sz="1100" b="1">
              <a:cs typeface="Simplified Arabic Fixed"/>
            </a:rPr>
            <a:t>‰)</a:t>
          </a:r>
          <a:r>
            <a:rPr lang="fr-FR" sz="1100" b="1" baseline="0">
              <a:cs typeface="Simplified Arabic Fixed"/>
            </a:rPr>
            <a:t> et  indice synthétique de fécondité : niveau national</a:t>
          </a:r>
          <a:endParaRPr lang="fr-FR" sz="1100" b="1"/>
        </a:p>
      </xdr:txBody>
    </xdr:sp>
    <xdr:clientData/>
  </xdr:twoCellAnchor>
  <xdr:twoCellAnchor>
    <xdr:from>
      <xdr:col>0</xdr:col>
      <xdr:colOff>1</xdr:colOff>
      <xdr:row>10</xdr:row>
      <xdr:rowOff>28575</xdr:rowOff>
    </xdr:from>
    <xdr:to>
      <xdr:col>1</xdr:col>
      <xdr:colOff>1</xdr:colOff>
      <xdr:row>11</xdr:row>
      <xdr:rowOff>0</xdr:rowOff>
    </xdr:to>
    <xdr:sp macro="" textlink="">
      <xdr:nvSpPr>
        <xdr:cNvPr id="3" name="ZoneTexte 2"/>
        <xdr:cNvSpPr txBox="1"/>
      </xdr:nvSpPr>
      <xdr:spPr>
        <a:xfrm>
          <a:off x="1" y="2181225"/>
          <a:ext cx="2209800"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CERED, HCP.</a:t>
          </a:r>
        </a:p>
        <a:p>
          <a:r>
            <a:rPr lang="fr-FR" sz="1100" baseline="0"/>
            <a:t>                 </a:t>
          </a:r>
          <a:endParaRPr lang="fr-FR" sz="1100"/>
        </a:p>
      </xdr:txBody>
    </xdr:sp>
    <xdr:clientData/>
  </xdr:twoCellAnchor>
  <xdr:twoCellAnchor>
    <xdr:from>
      <xdr:col>0</xdr:col>
      <xdr:colOff>1</xdr:colOff>
      <xdr:row>11</xdr:row>
      <xdr:rowOff>114300</xdr:rowOff>
    </xdr:from>
    <xdr:to>
      <xdr:col>3</xdr:col>
      <xdr:colOff>0</xdr:colOff>
      <xdr:row>13</xdr:row>
      <xdr:rowOff>142876</xdr:rowOff>
    </xdr:to>
    <xdr:sp macro="" textlink="">
      <xdr:nvSpPr>
        <xdr:cNvPr id="4" name="ZoneTexte 3"/>
        <xdr:cNvSpPr txBox="1"/>
      </xdr:nvSpPr>
      <xdr:spPr>
        <a:xfrm>
          <a:off x="1" y="2657475"/>
          <a:ext cx="3543299" cy="409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 de fécondité</a:t>
          </a:r>
          <a:r>
            <a:rPr lang="fr-FR" sz="1100" b="1" baseline="0"/>
            <a:t> en (</a:t>
          </a:r>
          <a:r>
            <a:rPr lang="fr-FR" sz="1100" b="1" baseline="0">
              <a:cs typeface="Simplified Arabic Fixed"/>
            </a:rPr>
            <a:t>‰) par groupe d'âge : niveau national</a:t>
          </a:r>
          <a:endParaRPr lang="fr-FR" sz="1100" b="1"/>
        </a:p>
      </xdr:txBody>
    </xdr:sp>
    <xdr:clientData/>
  </xdr:twoCellAnchor>
  <xdr:twoCellAnchor>
    <xdr:from>
      <xdr:col>0</xdr:col>
      <xdr:colOff>0</xdr:colOff>
      <xdr:row>27</xdr:row>
      <xdr:rowOff>28575</xdr:rowOff>
    </xdr:from>
    <xdr:to>
      <xdr:col>2</xdr:col>
      <xdr:colOff>771525</xdr:colOff>
      <xdr:row>28</xdr:row>
      <xdr:rowOff>95250</xdr:rowOff>
    </xdr:to>
    <xdr:sp macro="" textlink="">
      <xdr:nvSpPr>
        <xdr:cNvPr id="6" name="Text Box 1"/>
        <xdr:cNvSpPr txBox="1">
          <a:spLocks noChangeArrowheads="1"/>
        </xdr:cNvSpPr>
      </xdr:nvSpPr>
      <xdr:spPr bwMode="auto">
        <a:xfrm>
          <a:off x="0" y="5619750"/>
          <a:ext cx="3781425" cy="25717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a:t>
          </a:r>
        </a:p>
      </xdr:txBody>
    </xdr:sp>
    <xdr:clientData/>
  </xdr:twoCellAnchor>
  <xdr:twoCellAnchor>
    <xdr:from>
      <xdr:col>0</xdr:col>
      <xdr:colOff>0</xdr:colOff>
      <xdr:row>12</xdr:row>
      <xdr:rowOff>171452</xdr:rowOff>
    </xdr:from>
    <xdr:to>
      <xdr:col>2</xdr:col>
      <xdr:colOff>781050</xdr:colOff>
      <xdr:row>25</xdr:row>
      <xdr:rowOff>9526</xdr:rowOff>
    </xdr:to>
    <xdr:graphicFrame macro="">
      <xdr:nvGraphicFramePr>
        <xdr:cNvPr id="10" name="Graphique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xdr:colOff>
      <xdr:row>0</xdr:row>
      <xdr:rowOff>9525</xdr:rowOff>
    </xdr:from>
    <xdr:to>
      <xdr:col>2</xdr:col>
      <xdr:colOff>628651</xdr:colOff>
      <xdr:row>1</xdr:row>
      <xdr:rowOff>0</xdr:rowOff>
    </xdr:to>
    <xdr:sp macro="" textlink="">
      <xdr:nvSpPr>
        <xdr:cNvPr id="2" name="ZoneTexte 1"/>
        <xdr:cNvSpPr txBox="1"/>
      </xdr:nvSpPr>
      <xdr:spPr>
        <a:xfrm>
          <a:off x="1" y="9525"/>
          <a:ext cx="3771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baseline="0">
              <a:cs typeface="Simplified Arabic Fixed"/>
            </a:rPr>
            <a:t>Indice synthétique de fécondité  par milieu de résidence </a:t>
          </a:r>
          <a:endParaRPr lang="fr-FR" sz="1100" b="1"/>
        </a:p>
      </xdr:txBody>
    </xdr:sp>
    <xdr:clientData/>
  </xdr:twoCellAnchor>
  <xdr:twoCellAnchor>
    <xdr:from>
      <xdr:col>0</xdr:col>
      <xdr:colOff>1</xdr:colOff>
      <xdr:row>5</xdr:row>
      <xdr:rowOff>28575</xdr:rowOff>
    </xdr:from>
    <xdr:to>
      <xdr:col>2</xdr:col>
      <xdr:colOff>619125</xdr:colOff>
      <xdr:row>6</xdr:row>
      <xdr:rowOff>0</xdr:rowOff>
    </xdr:to>
    <xdr:sp macro="" textlink="">
      <xdr:nvSpPr>
        <xdr:cNvPr id="3" name="ZoneTexte 2"/>
        <xdr:cNvSpPr txBox="1"/>
      </xdr:nvSpPr>
      <xdr:spPr>
        <a:xfrm>
          <a:off x="1" y="1362075"/>
          <a:ext cx="3762374" cy="171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RGPH 2014, </a:t>
          </a:r>
          <a:r>
            <a:rPr lang="fr-FR" sz="900" baseline="0">
              <a:solidFill>
                <a:schemeClr val="dk1"/>
              </a:solidFill>
              <a:latin typeface="+mn-lt"/>
              <a:ea typeface="+mn-ea"/>
              <a:cs typeface="+mn-cs"/>
            </a:rPr>
            <a:t>CERED, HCP.</a:t>
          </a:r>
          <a:endParaRPr lang="fr-FR" sz="900"/>
        </a:p>
        <a:p>
          <a:r>
            <a:rPr lang="fr-FR" sz="1100" baseline="0"/>
            <a:t>                 </a:t>
          </a:r>
          <a:endParaRPr lang="fr-FR" sz="1100"/>
        </a:p>
      </xdr:txBody>
    </xdr:sp>
    <xdr:clientData/>
  </xdr:twoCellAnchor>
  <xdr:twoCellAnchor>
    <xdr:from>
      <xdr:col>0</xdr:col>
      <xdr:colOff>1</xdr:colOff>
      <xdr:row>6</xdr:row>
      <xdr:rowOff>114300</xdr:rowOff>
    </xdr:from>
    <xdr:to>
      <xdr:col>2</xdr:col>
      <xdr:colOff>628650</xdr:colOff>
      <xdr:row>8</xdr:row>
      <xdr:rowOff>9526</xdr:rowOff>
    </xdr:to>
    <xdr:sp macro="" textlink="">
      <xdr:nvSpPr>
        <xdr:cNvPr id="4" name="ZoneTexte 3"/>
        <xdr:cNvSpPr txBox="1"/>
      </xdr:nvSpPr>
      <xdr:spPr>
        <a:xfrm>
          <a:off x="1" y="1647825"/>
          <a:ext cx="3771899" cy="2762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Indice synthétique de fécondité  par milieu de résidence </a:t>
          </a:r>
          <a:endParaRPr lang="fr-FR" sz="1100" b="1">
            <a:solidFill>
              <a:schemeClr val="dk1"/>
            </a:solidFill>
            <a:latin typeface="+mn-lt"/>
            <a:ea typeface="+mn-ea"/>
            <a:cs typeface="+mn-cs"/>
          </a:endParaRPr>
        </a:p>
      </xdr:txBody>
    </xdr:sp>
    <xdr:clientData/>
  </xdr:twoCellAnchor>
  <xdr:twoCellAnchor>
    <xdr:from>
      <xdr:col>0</xdr:col>
      <xdr:colOff>1</xdr:colOff>
      <xdr:row>28</xdr:row>
      <xdr:rowOff>0</xdr:rowOff>
    </xdr:from>
    <xdr:to>
      <xdr:col>3</xdr:col>
      <xdr:colOff>676</xdr:colOff>
      <xdr:row>29</xdr:row>
      <xdr:rowOff>7500</xdr:rowOff>
    </xdr:to>
    <xdr:sp macro="" textlink="">
      <xdr:nvSpPr>
        <xdr:cNvPr id="6" name="Text Box 1"/>
        <xdr:cNvSpPr txBox="1">
          <a:spLocks noChangeArrowheads="1"/>
        </xdr:cNvSpPr>
      </xdr:nvSpPr>
      <xdr:spPr bwMode="auto">
        <a:xfrm>
          <a:off x="1" y="5724525"/>
          <a:ext cx="351540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a:t>
          </a:r>
        </a:p>
      </xdr:txBody>
    </xdr:sp>
    <xdr:clientData/>
  </xdr:twoCellAnchor>
  <xdr:twoCellAnchor>
    <xdr:from>
      <xdr:col>0</xdr:col>
      <xdr:colOff>0</xdr:colOff>
      <xdr:row>0</xdr:row>
      <xdr:rowOff>0</xdr:rowOff>
    </xdr:from>
    <xdr:to>
      <xdr:col>0</xdr:col>
      <xdr:colOff>2257425</xdr:colOff>
      <xdr:row>29</xdr:row>
      <xdr:rowOff>129750</xdr:rowOff>
    </xdr:to>
    <xdr:sp macro="" textlink="">
      <xdr:nvSpPr>
        <xdr:cNvPr id="7" name="Rectangle 6"/>
        <xdr:cNvSpPr/>
      </xdr:nvSpPr>
      <xdr:spPr>
        <a:xfrm>
          <a:off x="0" y="0"/>
          <a:ext cx="2257425" cy="6044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0</xdr:colOff>
      <xdr:row>8</xdr:row>
      <xdr:rowOff>76199</xdr:rowOff>
    </xdr:from>
    <xdr:to>
      <xdr:col>2</xdr:col>
      <xdr:colOff>619125</xdr:colOff>
      <xdr:row>24</xdr:row>
      <xdr:rowOff>28574</xdr:rowOff>
    </xdr:to>
    <xdr:graphicFrame macro="">
      <xdr:nvGraphicFramePr>
        <xdr:cNvPr id="8" name="Graphique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790575</xdr:colOff>
      <xdr:row>1</xdr:row>
      <xdr:rowOff>171450</xdr:rowOff>
    </xdr:to>
    <xdr:sp macro="" textlink="">
      <xdr:nvSpPr>
        <xdr:cNvPr id="2" name="ZoneTexte 1"/>
        <xdr:cNvSpPr txBox="1"/>
      </xdr:nvSpPr>
      <xdr:spPr>
        <a:xfrm>
          <a:off x="0" y="0"/>
          <a:ext cx="377190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 brut de mortalité</a:t>
          </a:r>
          <a:r>
            <a:rPr lang="fr-FR" sz="1100" b="1" baseline="0">
              <a:latin typeface="+mn-lt"/>
            </a:rPr>
            <a:t> en (‰)</a:t>
          </a:r>
          <a:endParaRPr lang="fr-FR" sz="1100" b="1">
            <a:latin typeface="+mn-lt"/>
          </a:endParaRPr>
        </a:p>
      </xdr:txBody>
    </xdr:sp>
    <xdr:clientData/>
  </xdr:twoCellAnchor>
  <xdr:twoCellAnchor>
    <xdr:from>
      <xdr:col>0</xdr:col>
      <xdr:colOff>19050</xdr:colOff>
      <xdr:row>6</xdr:row>
      <xdr:rowOff>19051</xdr:rowOff>
    </xdr:from>
    <xdr:to>
      <xdr:col>5</xdr:col>
      <xdr:colOff>571500</xdr:colOff>
      <xdr:row>7</xdr:row>
      <xdr:rowOff>38100</xdr:rowOff>
    </xdr:to>
    <xdr:sp macro="" textlink="">
      <xdr:nvSpPr>
        <xdr:cNvPr id="3" name="ZoneTexte 2"/>
        <xdr:cNvSpPr txBox="1"/>
      </xdr:nvSpPr>
      <xdr:spPr>
        <a:xfrm>
          <a:off x="19050" y="1371601"/>
          <a:ext cx="3533775" cy="2095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ENDPR 1986/1988 et </a:t>
          </a:r>
          <a:r>
            <a:rPr lang="fr-FR" sz="900" baseline="0">
              <a:latin typeface="+mn-lt"/>
            </a:rPr>
            <a:t>2009/2010</a:t>
          </a:r>
          <a:r>
            <a:rPr lang="fr-FR" sz="900" baseline="0"/>
            <a:t>, HCP</a:t>
          </a:r>
          <a:r>
            <a:rPr lang="fr-FR" sz="1050" baseline="0"/>
            <a:t>.</a:t>
          </a:r>
          <a:endParaRPr lang="fr-FR" sz="1050"/>
        </a:p>
      </xdr:txBody>
    </xdr:sp>
    <xdr:clientData/>
  </xdr:twoCellAnchor>
  <xdr:twoCellAnchor>
    <xdr:from>
      <xdr:col>0</xdr:col>
      <xdr:colOff>0</xdr:colOff>
      <xdr:row>8</xdr:row>
      <xdr:rowOff>0</xdr:rowOff>
    </xdr:from>
    <xdr:to>
      <xdr:col>5</xdr:col>
      <xdr:colOff>800100</xdr:colOff>
      <xdr:row>9</xdr:row>
      <xdr:rowOff>28574</xdr:rowOff>
    </xdr:to>
    <xdr:sp macro="" textlink="">
      <xdr:nvSpPr>
        <xdr:cNvPr id="4" name="ZoneTexte 3"/>
        <xdr:cNvSpPr txBox="1"/>
      </xdr:nvSpPr>
      <xdr:spPr>
        <a:xfrm>
          <a:off x="0" y="1733550"/>
          <a:ext cx="3781425"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a:t>
          </a:r>
          <a:r>
            <a:rPr lang="fr-FR" sz="1100" b="1" baseline="0">
              <a:latin typeface="+mn-lt"/>
            </a:rPr>
            <a:t> brut de mortalité en (‰)</a:t>
          </a:r>
          <a:endParaRPr lang="fr-FR" sz="1100" b="1">
            <a:latin typeface="+mn-lt"/>
          </a:endParaRPr>
        </a:p>
      </xdr:txBody>
    </xdr:sp>
    <xdr:clientData/>
  </xdr:twoCellAnchor>
  <xdr:twoCellAnchor>
    <xdr:from>
      <xdr:col>0</xdr:col>
      <xdr:colOff>47626</xdr:colOff>
      <xdr:row>9</xdr:row>
      <xdr:rowOff>76201</xdr:rowOff>
    </xdr:from>
    <xdr:to>
      <xdr:col>5</xdr:col>
      <xdr:colOff>723900</xdr:colOff>
      <xdr:row>24</xdr:row>
      <xdr:rowOff>171451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xdr:colOff>
      <xdr:row>28</xdr:row>
      <xdr:rowOff>180975</xdr:rowOff>
    </xdr:from>
    <xdr:to>
      <xdr:col>5</xdr:col>
      <xdr:colOff>809625</xdr:colOff>
      <xdr:row>30</xdr:row>
      <xdr:rowOff>0</xdr:rowOff>
    </xdr:to>
    <xdr:sp macro="" textlink="">
      <xdr:nvSpPr>
        <xdr:cNvPr id="6" name="Text Box 1"/>
        <xdr:cNvSpPr txBox="1">
          <a:spLocks noChangeArrowheads="1"/>
        </xdr:cNvSpPr>
      </xdr:nvSpPr>
      <xdr:spPr bwMode="auto">
        <a:xfrm>
          <a:off x="19050" y="5724525"/>
          <a:ext cx="3771900" cy="20002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a:t>
          </a:r>
        </a:p>
      </xdr:txBody>
    </xdr:sp>
    <xdr:clientData/>
  </xdr:twoCellAnchor>
  <xdr:twoCellAnchor>
    <xdr:from>
      <xdr:col>7</xdr:col>
      <xdr:colOff>66675</xdr:colOff>
      <xdr:row>0</xdr:row>
      <xdr:rowOff>66675</xdr:rowOff>
    </xdr:from>
    <xdr:to>
      <xdr:col>11</xdr:col>
      <xdr:colOff>542925</xdr:colOff>
      <xdr:row>30</xdr:row>
      <xdr:rowOff>186900</xdr:rowOff>
    </xdr:to>
    <xdr:sp macro="" textlink="">
      <xdr:nvSpPr>
        <xdr:cNvPr id="7" name="Rectangle 6"/>
        <xdr:cNvSpPr/>
      </xdr:nvSpPr>
      <xdr:spPr>
        <a:xfrm>
          <a:off x="4362450" y="66675"/>
          <a:ext cx="3524250" cy="6044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57149</xdr:colOff>
      <xdr:row>9</xdr:row>
      <xdr:rowOff>104776</xdr:rowOff>
    </xdr:from>
    <xdr:to>
      <xdr:col>5</xdr:col>
      <xdr:colOff>695325</xdr:colOff>
      <xdr:row>24</xdr:row>
      <xdr:rowOff>152400</xdr:rowOff>
    </xdr:to>
    <xdr:graphicFrame macro="">
      <xdr:nvGraphicFramePr>
        <xdr:cNvPr id="8" name="Graphique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1</xdr:row>
      <xdr:rowOff>57150</xdr:rowOff>
    </xdr:to>
    <xdr:sp macro="" textlink="">
      <xdr:nvSpPr>
        <xdr:cNvPr id="2" name="ZoneTexte 1"/>
        <xdr:cNvSpPr txBox="1"/>
      </xdr:nvSpPr>
      <xdr:spPr>
        <a:xfrm>
          <a:off x="0" y="0"/>
          <a:ext cx="37909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latin typeface="+mn-lt"/>
            </a:rPr>
            <a:t>Quotients de mortalité des enfants en (‰)</a:t>
          </a:r>
          <a:endParaRPr lang="fr-FR" sz="1100" b="1">
            <a:latin typeface="+mn-lt"/>
          </a:endParaRPr>
        </a:p>
      </xdr:txBody>
    </xdr:sp>
    <xdr:clientData/>
  </xdr:twoCellAnchor>
  <xdr:twoCellAnchor>
    <xdr:from>
      <xdr:col>0</xdr:col>
      <xdr:colOff>0</xdr:colOff>
      <xdr:row>17</xdr:row>
      <xdr:rowOff>19050</xdr:rowOff>
    </xdr:from>
    <xdr:to>
      <xdr:col>3</xdr:col>
      <xdr:colOff>419100</xdr:colOff>
      <xdr:row>18</xdr:row>
      <xdr:rowOff>19051</xdr:rowOff>
    </xdr:to>
    <xdr:sp macro="" textlink="">
      <xdr:nvSpPr>
        <xdr:cNvPr id="3" name="ZoneTexte 2"/>
        <xdr:cNvSpPr txBox="1"/>
      </xdr:nvSpPr>
      <xdr:spPr>
        <a:xfrm>
          <a:off x="0" y="3038475"/>
          <a:ext cx="3286125" cy="1905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ENDPR 1986/1988 et 2009/2010, HCP.</a:t>
          </a:r>
          <a:endParaRPr lang="fr-FR" sz="900"/>
        </a:p>
      </xdr:txBody>
    </xdr:sp>
    <xdr:clientData/>
  </xdr:twoCellAnchor>
  <xdr:twoCellAnchor>
    <xdr:from>
      <xdr:col>0</xdr:col>
      <xdr:colOff>0</xdr:colOff>
      <xdr:row>18</xdr:row>
      <xdr:rowOff>76201</xdr:rowOff>
    </xdr:from>
    <xdr:to>
      <xdr:col>5</xdr:col>
      <xdr:colOff>0</xdr:colOff>
      <xdr:row>19</xdr:row>
      <xdr:rowOff>85725</xdr:rowOff>
    </xdr:to>
    <xdr:sp macro="" textlink="">
      <xdr:nvSpPr>
        <xdr:cNvPr id="4" name="ZoneTexte 3"/>
        <xdr:cNvSpPr txBox="1"/>
      </xdr:nvSpPr>
      <xdr:spPr>
        <a:xfrm>
          <a:off x="0" y="3286126"/>
          <a:ext cx="3448050" cy="2000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latin typeface="+mn-lt"/>
            </a:rPr>
            <a:t>Quotients de mortalité des enfants en (‰)</a:t>
          </a:r>
          <a:endParaRPr lang="fr-FR" sz="1100" b="1">
            <a:latin typeface="+mn-lt"/>
          </a:endParaRPr>
        </a:p>
      </xdr:txBody>
    </xdr:sp>
    <xdr:clientData/>
  </xdr:twoCellAnchor>
  <xdr:twoCellAnchor>
    <xdr:from>
      <xdr:col>0</xdr:col>
      <xdr:colOff>28576</xdr:colOff>
      <xdr:row>19</xdr:row>
      <xdr:rowOff>171450</xdr:rowOff>
    </xdr:from>
    <xdr:to>
      <xdr:col>4</xdr:col>
      <xdr:colOff>371476</xdr:colOff>
      <xdr:row>31</xdr:row>
      <xdr:rowOff>85725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28574</xdr:colOff>
      <xdr:row>32</xdr:row>
      <xdr:rowOff>1</xdr:rowOff>
    </xdr:from>
    <xdr:to>
      <xdr:col>4</xdr:col>
      <xdr:colOff>390524</xdr:colOff>
      <xdr:row>33</xdr:row>
      <xdr:rowOff>1</xdr:rowOff>
    </xdr:to>
    <xdr:sp macro="" textlink="">
      <xdr:nvSpPr>
        <xdr:cNvPr id="6" name="Text Box 1"/>
        <xdr:cNvSpPr txBox="1">
          <a:spLocks noChangeArrowheads="1"/>
        </xdr:cNvSpPr>
      </xdr:nvSpPr>
      <xdr:spPr bwMode="auto">
        <a:xfrm>
          <a:off x="28574" y="5829301"/>
          <a:ext cx="3419475" cy="1905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14</a:t>
          </a:r>
        </a:p>
      </xdr:txBody>
    </xdr:sp>
    <xdr:clientData/>
  </xdr:twoCellAnchor>
  <xdr:twoCellAnchor>
    <xdr:from>
      <xdr:col>8</xdr:col>
      <xdr:colOff>361950</xdr:colOff>
      <xdr:row>3</xdr:row>
      <xdr:rowOff>133350</xdr:rowOff>
    </xdr:from>
    <xdr:to>
      <xdr:col>13</xdr:col>
      <xdr:colOff>76200</xdr:colOff>
      <xdr:row>35</xdr:row>
      <xdr:rowOff>142875</xdr:rowOff>
    </xdr:to>
    <xdr:sp macro="" textlink="">
      <xdr:nvSpPr>
        <xdr:cNvPr id="7" name="Rectangle 6"/>
        <xdr:cNvSpPr/>
      </xdr:nvSpPr>
      <xdr:spPr>
        <a:xfrm>
          <a:off x="5295900" y="581025"/>
          <a:ext cx="3524250" cy="60102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1</xdr:rowOff>
    </xdr:from>
    <xdr:to>
      <xdr:col>6</xdr:col>
      <xdr:colOff>742950</xdr:colOff>
      <xdr:row>2</xdr:row>
      <xdr:rowOff>180975</xdr:rowOff>
    </xdr:to>
    <xdr:sp macro="" textlink="">
      <xdr:nvSpPr>
        <xdr:cNvPr id="2" name="ZoneTexte 1"/>
        <xdr:cNvSpPr txBox="1"/>
      </xdr:nvSpPr>
      <xdr:spPr>
        <a:xfrm>
          <a:off x="0" y="1"/>
          <a:ext cx="3800475" cy="4952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a:t>
          </a:r>
          <a:r>
            <a:rPr lang="fr-FR" sz="1100" b="1" baseline="0">
              <a:latin typeface="+mn-lt"/>
            </a:rPr>
            <a:t>  de mortalité maternelle </a:t>
          </a:r>
        </a:p>
        <a:p>
          <a:pPr algn="ctr"/>
          <a:r>
            <a:rPr lang="fr-FR" sz="1050" b="0" baseline="0">
              <a:solidFill>
                <a:schemeClr val="dk1"/>
              </a:solidFill>
              <a:latin typeface="+mn-lt"/>
              <a:ea typeface="+mn-ea"/>
              <a:cs typeface="+mn-cs"/>
            </a:rPr>
            <a:t>(pour 100 mille naissances vivantes)</a:t>
          </a:r>
          <a:endParaRPr lang="fr-FR" sz="1050" b="0">
            <a:latin typeface="+mn-lt"/>
          </a:endParaRPr>
        </a:p>
      </xdr:txBody>
    </xdr:sp>
    <xdr:clientData/>
  </xdr:twoCellAnchor>
  <xdr:twoCellAnchor>
    <xdr:from>
      <xdr:col>0</xdr:col>
      <xdr:colOff>0</xdr:colOff>
      <xdr:row>8</xdr:row>
      <xdr:rowOff>1</xdr:rowOff>
    </xdr:from>
    <xdr:to>
      <xdr:col>6</xdr:col>
      <xdr:colOff>714375</xdr:colOff>
      <xdr:row>10</xdr:row>
      <xdr:rowOff>38101</xdr:rowOff>
    </xdr:to>
    <xdr:sp macro="" textlink="">
      <xdr:nvSpPr>
        <xdr:cNvPr id="3" name="ZoneTexte 2"/>
        <xdr:cNvSpPr txBox="1"/>
      </xdr:nvSpPr>
      <xdr:spPr>
        <a:xfrm>
          <a:off x="0" y="1352551"/>
          <a:ext cx="377190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enquête</a:t>
          </a:r>
          <a:r>
            <a:rPr lang="fr-FR" sz="900" baseline="0"/>
            <a:t> Nationale sur la </a:t>
          </a:r>
          <a:r>
            <a:rPr lang="fr-FR" sz="900" baseline="0">
              <a:latin typeface="+mn-lt"/>
            </a:rPr>
            <a:t>population</a:t>
          </a:r>
          <a:r>
            <a:rPr lang="fr-FR" sz="900" baseline="0"/>
            <a:t> et la santé familiale 2018 , Ministère de la Santé</a:t>
          </a:r>
          <a:endParaRPr lang="fr-FR" sz="900"/>
        </a:p>
      </xdr:txBody>
    </xdr:sp>
    <xdr:clientData/>
  </xdr:twoCellAnchor>
  <xdr:twoCellAnchor>
    <xdr:from>
      <xdr:col>0</xdr:col>
      <xdr:colOff>1</xdr:colOff>
      <xdr:row>11</xdr:row>
      <xdr:rowOff>19052</xdr:rowOff>
    </xdr:from>
    <xdr:to>
      <xdr:col>6</xdr:col>
      <xdr:colOff>733425</xdr:colOff>
      <xdr:row>13</xdr:row>
      <xdr:rowOff>114300</xdr:rowOff>
    </xdr:to>
    <xdr:sp macro="" textlink="">
      <xdr:nvSpPr>
        <xdr:cNvPr id="4" name="ZoneTexte 3"/>
        <xdr:cNvSpPr txBox="1"/>
      </xdr:nvSpPr>
      <xdr:spPr>
        <a:xfrm>
          <a:off x="1" y="1943102"/>
          <a:ext cx="3790949" cy="4762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indent="0" algn="ctr"/>
          <a:r>
            <a:rPr lang="fr-FR" sz="1100" b="1">
              <a:solidFill>
                <a:schemeClr val="dk1"/>
              </a:solidFill>
              <a:latin typeface="+mn-lt"/>
              <a:ea typeface="+mn-ea"/>
              <a:cs typeface="+mn-cs"/>
            </a:rPr>
            <a:t>Taux  de mortalité maternelle </a:t>
          </a:r>
        </a:p>
        <a:p>
          <a:pPr marL="0" indent="0" algn="ctr"/>
          <a:r>
            <a:rPr lang="fr-FR" sz="1050" b="0">
              <a:solidFill>
                <a:schemeClr val="dk1"/>
              </a:solidFill>
              <a:latin typeface="+mn-lt"/>
              <a:ea typeface="+mn-ea"/>
              <a:cs typeface="+mn-cs"/>
            </a:rPr>
            <a:t>(pour 100 mille naissances vivantes</a:t>
          </a:r>
          <a:r>
            <a:rPr lang="fr-FR" sz="1050" b="0" baseline="0">
              <a:solidFill>
                <a:schemeClr val="dk1"/>
              </a:solidFill>
              <a:latin typeface="+mn-lt"/>
              <a:ea typeface="+mn-ea"/>
              <a:cs typeface="+mn-cs"/>
            </a:rPr>
            <a:t>)</a:t>
          </a:r>
          <a:endParaRPr lang="fr-FR" sz="1050" b="0">
            <a:latin typeface="+mn-lt"/>
          </a:endParaRPr>
        </a:p>
      </xdr:txBody>
    </xdr:sp>
    <xdr:clientData/>
  </xdr:twoCellAnchor>
  <xdr:twoCellAnchor>
    <xdr:from>
      <xdr:col>0</xdr:col>
      <xdr:colOff>28575</xdr:colOff>
      <xdr:row>13</xdr:row>
      <xdr:rowOff>114300</xdr:rowOff>
    </xdr:from>
    <xdr:to>
      <xdr:col>6</xdr:col>
      <xdr:colOff>647700</xdr:colOff>
      <xdr:row>26</xdr:row>
      <xdr:rowOff>66675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28574</xdr:colOff>
      <xdr:row>0</xdr:row>
      <xdr:rowOff>0</xdr:rowOff>
    </xdr:from>
    <xdr:to>
      <xdr:col>7</xdr:col>
      <xdr:colOff>57150</xdr:colOff>
      <xdr:row>32</xdr:row>
      <xdr:rowOff>180975</xdr:rowOff>
    </xdr:to>
    <xdr:grpSp>
      <xdr:nvGrpSpPr>
        <xdr:cNvPr id="6" name="Groupe 5"/>
        <xdr:cNvGrpSpPr/>
      </xdr:nvGrpSpPr>
      <xdr:grpSpPr>
        <a:xfrm>
          <a:off x="30479" y="0"/>
          <a:ext cx="3846577" cy="5833872"/>
          <a:chOff x="-17091" y="38100"/>
          <a:chExt cx="3827091" cy="5940000"/>
        </a:xfrm>
      </xdr:grpSpPr>
      <xdr:sp macro="" textlink="">
        <xdr:nvSpPr>
          <xdr:cNvPr id="7" name="Text Box 1"/>
          <xdr:cNvSpPr txBox="1">
            <a:spLocks noChangeArrowheads="1"/>
          </xdr:cNvSpPr>
        </xdr:nvSpPr>
        <xdr:spPr bwMode="auto">
          <a:xfrm>
            <a:off x="-17091" y="5616697"/>
            <a:ext cx="3760415" cy="18533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28575</xdr:colOff>
      <xdr:row>1</xdr:row>
      <xdr:rowOff>0</xdr:rowOff>
    </xdr:to>
    <xdr:sp macro="" textlink="">
      <xdr:nvSpPr>
        <xdr:cNvPr id="2" name="ZoneTexte 1"/>
        <xdr:cNvSpPr txBox="1"/>
      </xdr:nvSpPr>
      <xdr:spPr>
        <a:xfrm>
          <a:off x="0" y="0"/>
          <a:ext cx="3810000"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Couverture</a:t>
          </a:r>
          <a:r>
            <a:rPr lang="fr-FR" sz="1100" b="1" baseline="0">
              <a:latin typeface="+mn-lt"/>
            </a:rPr>
            <a:t> des soins et assistance lors de </a:t>
          </a:r>
        </a:p>
        <a:p>
          <a:pPr algn="ctr"/>
          <a:r>
            <a:rPr lang="fr-FR" sz="1100" b="1" baseline="0">
              <a:latin typeface="+mn-lt"/>
            </a:rPr>
            <a:t>l'accouchement en (%)</a:t>
          </a:r>
          <a:endParaRPr lang="fr-FR" sz="1100" b="1">
            <a:latin typeface="+mn-lt"/>
          </a:endParaRPr>
        </a:p>
      </xdr:txBody>
    </xdr:sp>
    <xdr:clientData/>
  </xdr:twoCellAnchor>
  <xdr:twoCellAnchor>
    <xdr:from>
      <xdr:col>0</xdr:col>
      <xdr:colOff>1</xdr:colOff>
      <xdr:row>11</xdr:row>
      <xdr:rowOff>1</xdr:rowOff>
    </xdr:from>
    <xdr:to>
      <xdr:col>5</xdr:col>
      <xdr:colOff>781050</xdr:colOff>
      <xdr:row>12</xdr:row>
      <xdr:rowOff>142875</xdr:rowOff>
    </xdr:to>
    <xdr:sp macro="" textlink="">
      <xdr:nvSpPr>
        <xdr:cNvPr id="3" name="ZoneTexte 2"/>
        <xdr:cNvSpPr txBox="1"/>
      </xdr:nvSpPr>
      <xdr:spPr>
        <a:xfrm>
          <a:off x="1" y="2266951"/>
          <a:ext cx="3762374" cy="3333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ENPSF 2011 </a:t>
          </a:r>
          <a:r>
            <a:rPr lang="fr-FR" sz="900" baseline="0"/>
            <a:t>et ENPSF 2018</a:t>
          </a:r>
          <a:endParaRPr lang="fr-FR" sz="900"/>
        </a:p>
      </xdr:txBody>
    </xdr:sp>
    <xdr:clientData/>
  </xdr:twoCellAnchor>
  <xdr:twoCellAnchor>
    <xdr:from>
      <xdr:col>0</xdr:col>
      <xdr:colOff>0</xdr:colOff>
      <xdr:row>13</xdr:row>
      <xdr:rowOff>57150</xdr:rowOff>
    </xdr:from>
    <xdr:to>
      <xdr:col>5</xdr:col>
      <xdr:colOff>790575</xdr:colOff>
      <xdr:row>16</xdr:row>
      <xdr:rowOff>28576</xdr:rowOff>
    </xdr:to>
    <xdr:sp macro="" textlink="">
      <xdr:nvSpPr>
        <xdr:cNvPr id="4" name="ZoneTexte 3"/>
        <xdr:cNvSpPr txBox="1"/>
      </xdr:nvSpPr>
      <xdr:spPr>
        <a:xfrm>
          <a:off x="0" y="2705100"/>
          <a:ext cx="3771900" cy="5429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Couverture</a:t>
          </a:r>
          <a:r>
            <a:rPr lang="fr-FR" sz="1100" b="1" baseline="0">
              <a:latin typeface="+mn-lt"/>
            </a:rPr>
            <a:t> des soins prénatals et assistance lors de l'accouchement (en%) : niveau national</a:t>
          </a:r>
        </a:p>
      </xdr:txBody>
    </xdr:sp>
    <xdr:clientData/>
  </xdr:twoCellAnchor>
  <xdr:twoCellAnchor>
    <xdr:from>
      <xdr:col>0</xdr:col>
      <xdr:colOff>9525</xdr:colOff>
      <xdr:row>16</xdr:row>
      <xdr:rowOff>1</xdr:rowOff>
    </xdr:from>
    <xdr:to>
      <xdr:col>5</xdr:col>
      <xdr:colOff>771525</xdr:colOff>
      <xdr:row>27</xdr:row>
      <xdr:rowOff>114301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38101</xdr:rowOff>
    </xdr:from>
    <xdr:to>
      <xdr:col>6</xdr:col>
      <xdr:colOff>9525</xdr:colOff>
      <xdr:row>32</xdr:row>
      <xdr:rowOff>1</xdr:rowOff>
    </xdr:to>
    <xdr:grpSp>
      <xdr:nvGrpSpPr>
        <xdr:cNvPr id="6" name="Groupe 5"/>
        <xdr:cNvGrpSpPr/>
      </xdr:nvGrpSpPr>
      <xdr:grpSpPr>
        <a:xfrm>
          <a:off x="0" y="36577"/>
          <a:ext cx="3788664" cy="6028944"/>
          <a:chOff x="19050" y="38100"/>
          <a:chExt cx="3790950" cy="5940000"/>
        </a:xfrm>
      </xdr:grpSpPr>
      <xdr:sp macro="" textlink="">
        <xdr:nvSpPr>
          <xdr:cNvPr id="7" name="Text Box 1"/>
          <xdr:cNvSpPr txBox="1">
            <a:spLocks noChangeArrowheads="1"/>
          </xdr:cNvSpPr>
        </xdr:nvSpPr>
        <xdr:spPr bwMode="auto">
          <a:xfrm>
            <a:off x="19768" y="5504017"/>
            <a:ext cx="3780705" cy="1859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16</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800100</xdr:colOff>
      <xdr:row>1</xdr:row>
      <xdr:rowOff>133350</xdr:rowOff>
    </xdr:to>
    <xdr:sp macro="" textlink="">
      <xdr:nvSpPr>
        <xdr:cNvPr id="2" name="ZoneTexte 1"/>
        <xdr:cNvSpPr txBox="1"/>
      </xdr:nvSpPr>
      <xdr:spPr>
        <a:xfrm>
          <a:off x="0" y="1"/>
          <a:ext cx="3762375" cy="3238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Age</a:t>
          </a:r>
          <a:r>
            <a:rPr lang="fr-FR" sz="1100" b="1" baseline="0">
              <a:latin typeface="+mn-lt"/>
            </a:rPr>
            <a:t> moyen au premier mariage (en années)</a:t>
          </a:r>
          <a:endParaRPr lang="fr-FR" sz="1100" b="1">
            <a:latin typeface="+mn-lt"/>
          </a:endParaRPr>
        </a:p>
      </xdr:txBody>
    </xdr:sp>
    <xdr:clientData/>
  </xdr:twoCellAnchor>
  <xdr:twoCellAnchor>
    <xdr:from>
      <xdr:col>0</xdr:col>
      <xdr:colOff>28575</xdr:colOff>
      <xdr:row>13</xdr:row>
      <xdr:rowOff>19051</xdr:rowOff>
    </xdr:from>
    <xdr:to>
      <xdr:col>5</xdr:col>
      <xdr:colOff>609600</xdr:colOff>
      <xdr:row>14</xdr:row>
      <xdr:rowOff>19050</xdr:rowOff>
    </xdr:to>
    <xdr:sp macro="" textlink="">
      <xdr:nvSpPr>
        <xdr:cNvPr id="3" name="ZoneTexte 2"/>
        <xdr:cNvSpPr txBox="1"/>
      </xdr:nvSpPr>
      <xdr:spPr>
        <a:xfrm>
          <a:off x="28575" y="2505076"/>
          <a:ext cx="3543300"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2</xdr:colOff>
      <xdr:row>15</xdr:row>
      <xdr:rowOff>9526</xdr:rowOff>
    </xdr:from>
    <xdr:to>
      <xdr:col>6</xdr:col>
      <xdr:colOff>1</xdr:colOff>
      <xdr:row>16</xdr:row>
      <xdr:rowOff>142875</xdr:rowOff>
    </xdr:to>
    <xdr:sp macro="" textlink="">
      <xdr:nvSpPr>
        <xdr:cNvPr id="4" name="ZoneTexte 3"/>
        <xdr:cNvSpPr txBox="1"/>
      </xdr:nvSpPr>
      <xdr:spPr>
        <a:xfrm>
          <a:off x="2" y="2876551"/>
          <a:ext cx="3781424" cy="3238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Age</a:t>
          </a:r>
          <a:r>
            <a:rPr lang="fr-FR" sz="1100" b="1" baseline="0">
              <a:latin typeface="+mn-lt"/>
            </a:rPr>
            <a:t> moyen au premier mariage (en années)</a:t>
          </a:r>
          <a:endParaRPr lang="fr-FR" sz="1100" b="1">
            <a:latin typeface="+mn-lt"/>
          </a:endParaRPr>
        </a:p>
      </xdr:txBody>
    </xdr:sp>
    <xdr:clientData/>
  </xdr:twoCellAnchor>
  <xdr:twoCellAnchor>
    <xdr:from>
      <xdr:col>0</xdr:col>
      <xdr:colOff>28576</xdr:colOff>
      <xdr:row>17</xdr:row>
      <xdr:rowOff>28576</xdr:rowOff>
    </xdr:from>
    <xdr:to>
      <xdr:col>5</xdr:col>
      <xdr:colOff>809625</xdr:colOff>
      <xdr:row>28</xdr:row>
      <xdr:rowOff>47626</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76199</xdr:rowOff>
    </xdr:from>
    <xdr:to>
      <xdr:col>6</xdr:col>
      <xdr:colOff>19050</xdr:colOff>
      <xdr:row>31</xdr:row>
      <xdr:rowOff>180975</xdr:rowOff>
    </xdr:to>
    <xdr:grpSp>
      <xdr:nvGrpSpPr>
        <xdr:cNvPr id="6" name="Groupe 5"/>
        <xdr:cNvGrpSpPr/>
      </xdr:nvGrpSpPr>
      <xdr:grpSpPr>
        <a:xfrm>
          <a:off x="0" y="73151"/>
          <a:ext cx="3803904" cy="5888737"/>
          <a:chOff x="9525" y="38100"/>
          <a:chExt cx="3800475" cy="5940000"/>
        </a:xfrm>
      </xdr:grpSpPr>
      <xdr:sp macro="" textlink="">
        <xdr:nvSpPr>
          <xdr:cNvPr id="7" name="Text Box 1"/>
          <xdr:cNvSpPr txBox="1">
            <a:spLocks noChangeArrowheads="1"/>
          </xdr:cNvSpPr>
        </xdr:nvSpPr>
        <xdr:spPr bwMode="auto">
          <a:xfrm>
            <a:off x="9525" y="5607478"/>
            <a:ext cx="3790950" cy="18967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17       </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57151</xdr:colOff>
      <xdr:row>17</xdr:row>
      <xdr:rowOff>38101</xdr:rowOff>
    </xdr:from>
    <xdr:to>
      <xdr:col>5</xdr:col>
      <xdr:colOff>752475</xdr:colOff>
      <xdr:row>28</xdr:row>
      <xdr:rowOff>19051</xdr:rowOff>
    </xdr:to>
    <xdr:graphicFrame macro="">
      <xdr:nvGraphicFramePr>
        <xdr:cNvPr id="16" name="Graphique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1</xdr:row>
      <xdr:rowOff>171450</xdr:rowOff>
    </xdr:to>
    <xdr:sp macro="" textlink="">
      <xdr:nvSpPr>
        <xdr:cNvPr id="2" name="ZoneTexte 1"/>
        <xdr:cNvSpPr txBox="1"/>
      </xdr:nvSpPr>
      <xdr:spPr>
        <a:xfrm>
          <a:off x="0" y="0"/>
          <a:ext cx="3819525"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Taux</a:t>
          </a:r>
          <a:r>
            <a:rPr lang="fr-FR" sz="1100" b="1" baseline="0">
              <a:latin typeface="+mn-lt"/>
            </a:rPr>
            <a:t> de célibat définitif à 50 ans (en%)</a:t>
          </a:r>
          <a:endParaRPr lang="fr-FR" sz="1100" b="1">
            <a:latin typeface="+mn-lt"/>
          </a:endParaRPr>
        </a:p>
      </xdr:txBody>
    </xdr:sp>
    <xdr:clientData/>
  </xdr:twoCellAnchor>
  <xdr:twoCellAnchor>
    <xdr:from>
      <xdr:col>0</xdr:col>
      <xdr:colOff>0</xdr:colOff>
      <xdr:row>10</xdr:row>
      <xdr:rowOff>1</xdr:rowOff>
    </xdr:from>
    <xdr:to>
      <xdr:col>4</xdr:col>
      <xdr:colOff>657225</xdr:colOff>
      <xdr:row>11</xdr:row>
      <xdr:rowOff>38101</xdr:rowOff>
    </xdr:to>
    <xdr:sp macro="" textlink="">
      <xdr:nvSpPr>
        <xdr:cNvPr id="3" name="ZoneTexte 2"/>
        <xdr:cNvSpPr txBox="1"/>
      </xdr:nvSpPr>
      <xdr:spPr>
        <a:xfrm>
          <a:off x="0" y="1809751"/>
          <a:ext cx="37814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0</xdr:colOff>
      <xdr:row>12</xdr:row>
      <xdr:rowOff>47625</xdr:rowOff>
    </xdr:from>
    <xdr:to>
      <xdr:col>4</xdr:col>
      <xdr:colOff>657225</xdr:colOff>
      <xdr:row>13</xdr:row>
      <xdr:rowOff>95250</xdr:rowOff>
    </xdr:to>
    <xdr:sp macro="" textlink="">
      <xdr:nvSpPr>
        <xdr:cNvPr id="4" name="ZoneTexte 3"/>
        <xdr:cNvSpPr txBox="1"/>
      </xdr:nvSpPr>
      <xdr:spPr>
        <a:xfrm>
          <a:off x="0" y="2238375"/>
          <a:ext cx="378142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Taux</a:t>
          </a:r>
          <a:r>
            <a:rPr lang="fr-FR" sz="1100" b="1" baseline="0">
              <a:latin typeface="+mn-lt"/>
            </a:rPr>
            <a:t> de célibat définitif à 50 ans (en%)</a:t>
          </a:r>
          <a:endParaRPr lang="fr-FR" sz="1100" b="1">
            <a:latin typeface="+mn-lt"/>
          </a:endParaRPr>
        </a:p>
      </xdr:txBody>
    </xdr:sp>
    <xdr:clientData/>
  </xdr:twoCellAnchor>
  <xdr:twoCellAnchor>
    <xdr:from>
      <xdr:col>0</xdr:col>
      <xdr:colOff>9525</xdr:colOff>
      <xdr:row>13</xdr:row>
      <xdr:rowOff>123825</xdr:rowOff>
    </xdr:from>
    <xdr:to>
      <xdr:col>4</xdr:col>
      <xdr:colOff>657225</xdr:colOff>
      <xdr:row>26</xdr:row>
      <xdr:rowOff>47625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0</xdr:rowOff>
    </xdr:from>
    <xdr:to>
      <xdr:col>5</xdr:col>
      <xdr:colOff>9525</xdr:colOff>
      <xdr:row>32</xdr:row>
      <xdr:rowOff>183750</xdr:rowOff>
    </xdr:to>
    <xdr:grpSp>
      <xdr:nvGrpSpPr>
        <xdr:cNvPr id="6" name="Groupe 5"/>
        <xdr:cNvGrpSpPr/>
      </xdr:nvGrpSpPr>
      <xdr:grpSpPr>
        <a:xfrm>
          <a:off x="0" y="184404"/>
          <a:ext cx="3826764" cy="5801595"/>
          <a:chOff x="9525" y="38100"/>
          <a:chExt cx="3800475" cy="5940000"/>
        </a:xfrm>
      </xdr:grpSpPr>
      <xdr:sp macro="" textlink="">
        <xdr:nvSpPr>
          <xdr:cNvPr id="7" name="Text Box 1"/>
          <xdr:cNvSpPr txBox="1">
            <a:spLocks noChangeArrowheads="1"/>
          </xdr:cNvSpPr>
        </xdr:nvSpPr>
        <xdr:spPr bwMode="auto">
          <a:xfrm>
            <a:off x="9525" y="5621207"/>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18</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76200</xdr:colOff>
      <xdr:row>13</xdr:row>
      <xdr:rowOff>142875</xdr:rowOff>
    </xdr:from>
    <xdr:to>
      <xdr:col>4</xdr:col>
      <xdr:colOff>609600</xdr:colOff>
      <xdr:row>25</xdr:row>
      <xdr:rowOff>180974</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809625</xdr:colOff>
      <xdr:row>3</xdr:row>
      <xdr:rowOff>0</xdr:rowOff>
    </xdr:to>
    <xdr:sp macro="" textlink="">
      <xdr:nvSpPr>
        <xdr:cNvPr id="2" name="ZoneTexte 1"/>
        <xdr:cNvSpPr txBox="1"/>
      </xdr:nvSpPr>
      <xdr:spPr>
        <a:xfrm>
          <a:off x="1" y="0"/>
          <a:ext cx="3790949" cy="628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Proportion</a:t>
          </a:r>
          <a:r>
            <a:rPr lang="fr-FR" sz="1100" b="1" baseline="0">
              <a:latin typeface="+mn-lt"/>
            </a:rPr>
            <a:t> des célibataires aux groupes </a:t>
          </a:r>
        </a:p>
        <a:p>
          <a:pPr algn="ctr"/>
          <a:r>
            <a:rPr lang="fr-FR" sz="1100" b="1" baseline="0">
              <a:solidFill>
                <a:schemeClr val="dk1"/>
              </a:solidFill>
              <a:latin typeface="+mn-lt"/>
              <a:ea typeface="+mn-ea"/>
              <a:cs typeface="+mn-cs"/>
            </a:rPr>
            <a:t>d'âges 15-19 et 20-24</a:t>
          </a:r>
          <a:r>
            <a:rPr lang="ar-MA" sz="1100" b="1" baseline="0">
              <a:solidFill>
                <a:schemeClr val="dk1"/>
              </a:solidFill>
              <a:latin typeface="+mn-lt"/>
              <a:ea typeface="+mn-ea"/>
              <a:cs typeface="+mn-cs"/>
            </a:rPr>
            <a:t> </a:t>
          </a:r>
          <a:r>
            <a:rPr lang="fr-FR" sz="1100" b="1" baseline="0">
              <a:solidFill>
                <a:schemeClr val="dk1"/>
              </a:solidFill>
              <a:latin typeface="+mn-lt"/>
              <a:ea typeface="+mn-ea"/>
              <a:cs typeface="+mn-cs"/>
            </a:rPr>
            <a:t>ans</a:t>
          </a:r>
          <a:endParaRPr lang="fr-FR" sz="1100" b="1">
            <a:latin typeface="+mn-lt"/>
          </a:endParaRPr>
        </a:p>
      </xdr:txBody>
    </xdr:sp>
    <xdr:clientData/>
  </xdr:twoCellAnchor>
  <xdr:twoCellAnchor>
    <xdr:from>
      <xdr:col>0</xdr:col>
      <xdr:colOff>0</xdr:colOff>
      <xdr:row>23</xdr:row>
      <xdr:rowOff>0</xdr:rowOff>
    </xdr:from>
    <xdr:to>
      <xdr:col>5</xdr:col>
      <xdr:colOff>809625</xdr:colOff>
      <xdr:row>23</xdr:row>
      <xdr:rowOff>180975</xdr:rowOff>
    </xdr:to>
    <xdr:sp macro="" textlink="">
      <xdr:nvSpPr>
        <xdr:cNvPr id="3" name="ZoneTexte 2"/>
        <xdr:cNvSpPr txBox="1"/>
      </xdr:nvSpPr>
      <xdr:spPr>
        <a:xfrm>
          <a:off x="0" y="5172075"/>
          <a:ext cx="3790950"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0</xdr:colOff>
      <xdr:row>0</xdr:row>
      <xdr:rowOff>114300</xdr:rowOff>
    </xdr:from>
    <xdr:to>
      <xdr:col>6</xdr:col>
      <xdr:colOff>0</xdr:colOff>
      <xdr:row>27</xdr:row>
      <xdr:rowOff>174225</xdr:rowOff>
    </xdr:to>
    <xdr:grpSp>
      <xdr:nvGrpSpPr>
        <xdr:cNvPr id="4" name="Groupe 3"/>
        <xdr:cNvGrpSpPr/>
      </xdr:nvGrpSpPr>
      <xdr:grpSpPr>
        <a:xfrm>
          <a:off x="0" y="111252"/>
          <a:ext cx="3846576" cy="5792451"/>
          <a:chOff x="9525" y="38100"/>
          <a:chExt cx="3800475" cy="5940000"/>
        </a:xfrm>
      </xdr:grpSpPr>
      <xdr:sp macro="" textlink="">
        <xdr:nvSpPr>
          <xdr:cNvPr id="5" name="Text Box 1"/>
          <xdr:cNvSpPr txBox="1">
            <a:spLocks noChangeArrowheads="1"/>
          </xdr:cNvSpPr>
        </xdr:nvSpPr>
        <xdr:spPr bwMode="auto">
          <a:xfrm>
            <a:off x="9525" y="5621207"/>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19</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514349</xdr:colOff>
      <xdr:row>2</xdr:row>
      <xdr:rowOff>9525</xdr:rowOff>
    </xdr:to>
    <xdr:sp macro="" textlink="">
      <xdr:nvSpPr>
        <xdr:cNvPr id="2" name="ZoneTexte 1"/>
        <xdr:cNvSpPr txBox="1"/>
      </xdr:nvSpPr>
      <xdr:spPr>
        <a:xfrm>
          <a:off x="0" y="0"/>
          <a:ext cx="3771899" cy="390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Actes de mariage établis</a:t>
          </a:r>
        </a:p>
      </xdr:txBody>
    </xdr:sp>
    <xdr:clientData/>
  </xdr:twoCellAnchor>
  <xdr:twoCellAnchor>
    <xdr:from>
      <xdr:col>0</xdr:col>
      <xdr:colOff>0</xdr:colOff>
      <xdr:row>11</xdr:row>
      <xdr:rowOff>9526</xdr:rowOff>
    </xdr:from>
    <xdr:to>
      <xdr:col>5</xdr:col>
      <xdr:colOff>504827</xdr:colOff>
      <xdr:row>12</xdr:row>
      <xdr:rowOff>9525</xdr:rowOff>
    </xdr:to>
    <xdr:sp macro="" textlink="">
      <xdr:nvSpPr>
        <xdr:cNvPr id="3" name="ZoneTexte 2"/>
        <xdr:cNvSpPr txBox="1"/>
      </xdr:nvSpPr>
      <xdr:spPr>
        <a:xfrm>
          <a:off x="0" y="2114551"/>
          <a:ext cx="3762377"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13</xdr:row>
      <xdr:rowOff>47626</xdr:rowOff>
    </xdr:from>
    <xdr:to>
      <xdr:col>6</xdr:col>
      <xdr:colOff>0</xdr:colOff>
      <xdr:row>14</xdr:row>
      <xdr:rowOff>114300</xdr:rowOff>
    </xdr:to>
    <xdr:sp macro="" textlink="">
      <xdr:nvSpPr>
        <xdr:cNvPr id="4" name="ZoneTexte 3"/>
        <xdr:cNvSpPr txBox="1"/>
      </xdr:nvSpPr>
      <xdr:spPr>
        <a:xfrm>
          <a:off x="0" y="2533651"/>
          <a:ext cx="3771900"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Demandes de mariage concernant</a:t>
          </a:r>
          <a:r>
            <a:rPr lang="fr-FR" sz="1100" b="1" baseline="0"/>
            <a:t> des mineurs</a:t>
          </a:r>
          <a:endParaRPr lang="fr-FR" sz="1100" b="1"/>
        </a:p>
      </xdr:txBody>
    </xdr:sp>
    <xdr:clientData/>
  </xdr:twoCellAnchor>
  <xdr:twoCellAnchor>
    <xdr:from>
      <xdr:col>0</xdr:col>
      <xdr:colOff>0</xdr:colOff>
      <xdr:row>24</xdr:row>
      <xdr:rowOff>95249</xdr:rowOff>
    </xdr:from>
    <xdr:to>
      <xdr:col>6</xdr:col>
      <xdr:colOff>0</xdr:colOff>
      <xdr:row>26</xdr:row>
      <xdr:rowOff>19050</xdr:rowOff>
    </xdr:to>
    <xdr:sp macro="" textlink="">
      <xdr:nvSpPr>
        <xdr:cNvPr id="5" name="ZoneTexte 4"/>
        <xdr:cNvSpPr txBox="1"/>
      </xdr:nvSpPr>
      <xdr:spPr>
        <a:xfrm>
          <a:off x="0" y="5029199"/>
          <a:ext cx="3771900"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0</xdr:row>
      <xdr:rowOff>66675</xdr:rowOff>
    </xdr:from>
    <xdr:to>
      <xdr:col>6</xdr:col>
      <xdr:colOff>28575</xdr:colOff>
      <xdr:row>30</xdr:row>
      <xdr:rowOff>117075</xdr:rowOff>
    </xdr:to>
    <xdr:grpSp>
      <xdr:nvGrpSpPr>
        <xdr:cNvPr id="6" name="Groupe 5"/>
        <xdr:cNvGrpSpPr/>
      </xdr:nvGrpSpPr>
      <xdr:grpSpPr>
        <a:xfrm>
          <a:off x="0" y="64008"/>
          <a:ext cx="3796284" cy="5833599"/>
          <a:chOff x="9525" y="38100"/>
          <a:chExt cx="3800475" cy="5940000"/>
        </a:xfrm>
      </xdr:grpSpPr>
      <xdr:sp macro="" textlink="">
        <xdr:nvSpPr>
          <xdr:cNvPr id="7" name="Text Box 1"/>
          <xdr:cNvSpPr txBox="1">
            <a:spLocks noChangeArrowheads="1"/>
          </xdr:cNvSpPr>
        </xdr:nvSpPr>
        <xdr:spPr bwMode="auto">
          <a:xfrm>
            <a:off x="9525" y="5684601"/>
            <a:ext cx="3762375" cy="19949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20</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9525</xdr:colOff>
      <xdr:row>1</xdr:row>
      <xdr:rowOff>95250</xdr:rowOff>
    </xdr:to>
    <xdr:sp macro="" textlink="">
      <xdr:nvSpPr>
        <xdr:cNvPr id="2" name="ZoneTexte 1"/>
        <xdr:cNvSpPr txBox="1"/>
      </xdr:nvSpPr>
      <xdr:spPr>
        <a:xfrm>
          <a:off x="0" y="1"/>
          <a:ext cx="3886200" cy="2857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Actes de divorce</a:t>
          </a:r>
          <a:r>
            <a:rPr lang="fr-FR" sz="1100" b="1" baseline="0">
              <a:latin typeface="+mn-lt"/>
            </a:rPr>
            <a:t> selon le type</a:t>
          </a:r>
          <a:endParaRPr lang="fr-FR" sz="1100" b="1">
            <a:latin typeface="+mn-lt"/>
          </a:endParaRPr>
        </a:p>
      </xdr:txBody>
    </xdr:sp>
    <xdr:clientData/>
  </xdr:twoCellAnchor>
  <xdr:twoCellAnchor>
    <xdr:from>
      <xdr:col>0</xdr:col>
      <xdr:colOff>0</xdr:colOff>
      <xdr:row>12</xdr:row>
      <xdr:rowOff>0</xdr:rowOff>
    </xdr:from>
    <xdr:to>
      <xdr:col>4</xdr:col>
      <xdr:colOff>476249</xdr:colOff>
      <xdr:row>13</xdr:row>
      <xdr:rowOff>9525</xdr:rowOff>
    </xdr:to>
    <xdr:sp macro="" textlink="">
      <xdr:nvSpPr>
        <xdr:cNvPr id="3" name="ZoneTexte 2"/>
        <xdr:cNvSpPr txBox="1"/>
      </xdr:nvSpPr>
      <xdr:spPr>
        <a:xfrm>
          <a:off x="0" y="5105400"/>
          <a:ext cx="3876674"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0</xdr:row>
      <xdr:rowOff>85725</xdr:rowOff>
    </xdr:from>
    <xdr:to>
      <xdr:col>4</xdr:col>
      <xdr:colOff>476249</xdr:colOff>
      <xdr:row>18</xdr:row>
      <xdr:rowOff>12048</xdr:rowOff>
    </xdr:to>
    <xdr:grpSp>
      <xdr:nvGrpSpPr>
        <xdr:cNvPr id="4" name="Groupe 3"/>
        <xdr:cNvGrpSpPr/>
      </xdr:nvGrpSpPr>
      <xdr:grpSpPr>
        <a:xfrm>
          <a:off x="0" y="82296"/>
          <a:ext cx="3889247" cy="5687043"/>
          <a:chOff x="9525" y="38100"/>
          <a:chExt cx="3876674" cy="6232547"/>
        </a:xfrm>
      </xdr:grpSpPr>
      <xdr:sp macro="" textlink="">
        <xdr:nvSpPr>
          <xdr:cNvPr id="5" name="Text Box 1"/>
          <xdr:cNvSpPr txBox="1">
            <a:spLocks noChangeArrowheads="1"/>
          </xdr:cNvSpPr>
        </xdr:nvSpPr>
        <xdr:spPr bwMode="auto">
          <a:xfrm>
            <a:off x="9525" y="6019466"/>
            <a:ext cx="3876674" cy="25118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21</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3</xdr:row>
      <xdr:rowOff>161925</xdr:rowOff>
    </xdr:from>
    <xdr:to>
      <xdr:col>5</xdr:col>
      <xdr:colOff>2895600</xdr:colOff>
      <xdr:row>28</xdr:row>
      <xdr:rowOff>47625</xdr:rowOff>
    </xdr:to>
    <xdr:sp macro="" textlink="">
      <xdr:nvSpPr>
        <xdr:cNvPr id="2" name="ZoneTexte 1">
          <a:extLst>
            <a:ext uri="{FF2B5EF4-FFF2-40B4-BE49-F238E27FC236}"/>
          </a:extLst>
        </xdr:cNvPr>
        <xdr:cNvSpPr txBox="1"/>
      </xdr:nvSpPr>
      <xdr:spPr>
        <a:xfrm>
          <a:off x="0" y="733425"/>
          <a:ext cx="3219450" cy="4648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400">
              <a:solidFill>
                <a:srgbClr val="800000"/>
              </a:solidFill>
            </a:rPr>
            <a:t>  </a:t>
          </a:r>
          <a:r>
            <a:rPr lang="fr-FR" sz="1800" b="1">
              <a:solidFill>
                <a:srgbClr val="660033"/>
              </a:solidFill>
              <a:latin typeface="+mn-lt"/>
            </a:rPr>
            <a:t>FEMMES</a:t>
          </a:r>
          <a:r>
            <a:rPr lang="fr-FR" sz="1800" b="1" baseline="0">
              <a:solidFill>
                <a:srgbClr val="660033"/>
              </a:solidFill>
              <a:latin typeface="+mn-lt"/>
            </a:rPr>
            <a:t> CHEFS DE MENAGE </a:t>
          </a:r>
          <a:endParaRPr lang="ar-MA" sz="1800" b="1" baseline="0">
            <a:solidFill>
              <a:srgbClr val="660033"/>
            </a:solidFill>
            <a:latin typeface="+mn-lt"/>
          </a:endParaRPr>
        </a:p>
        <a:p>
          <a:pPr algn="ctr"/>
          <a:r>
            <a:rPr lang="fr-FR" sz="1800" b="1" baseline="0">
              <a:solidFill>
                <a:srgbClr val="660033"/>
              </a:solidFill>
              <a:latin typeface="+mn-lt"/>
            </a:rPr>
            <a:t> ET FEMMES VIVANT SEULES</a:t>
          </a:r>
          <a:endParaRPr lang="fr-FR" sz="1800" b="1">
            <a:solidFill>
              <a:srgbClr val="660033"/>
            </a:solidFill>
            <a:latin typeface="+mn-l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0</xdr:colOff>
      <xdr:row>2</xdr:row>
      <xdr:rowOff>0</xdr:rowOff>
    </xdr:from>
    <xdr:to>
      <xdr:col>6</xdr:col>
      <xdr:colOff>247650</xdr:colOff>
      <xdr:row>23</xdr:row>
      <xdr:rowOff>95250</xdr:rowOff>
    </xdr:to>
    <xdr:sp macro="" textlink="">
      <xdr:nvSpPr>
        <xdr:cNvPr id="2" name="Rectangle 1"/>
        <xdr:cNvSpPr/>
      </xdr:nvSpPr>
      <xdr:spPr>
        <a:xfrm>
          <a:off x="762000" y="381000"/>
          <a:ext cx="405765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28574</xdr:colOff>
      <xdr:row>0</xdr:row>
      <xdr:rowOff>9526</xdr:rowOff>
    </xdr:from>
    <xdr:to>
      <xdr:col>4</xdr:col>
      <xdr:colOff>19050</xdr:colOff>
      <xdr:row>1</xdr:row>
      <xdr:rowOff>66676</xdr:rowOff>
    </xdr:to>
    <xdr:sp macro="" textlink="">
      <xdr:nvSpPr>
        <xdr:cNvPr id="2" name="ZoneTexte 1">
          <a:extLst>
            <a:ext uri="{FF2B5EF4-FFF2-40B4-BE49-F238E27FC236}"/>
          </a:extLst>
        </xdr:cNvPr>
        <xdr:cNvSpPr txBox="1"/>
      </xdr:nvSpPr>
      <xdr:spPr>
        <a:xfrm>
          <a:off x="28574" y="9526"/>
          <a:ext cx="3638551"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Ménages dirigés par des femmes (en</a:t>
          </a:r>
          <a:r>
            <a:rPr lang="fr-FR" sz="1100" b="1" baseline="0"/>
            <a:t> milliers)</a:t>
          </a:r>
          <a:endParaRPr lang="fr-FR" sz="1100" b="1"/>
        </a:p>
      </xdr:txBody>
    </xdr:sp>
    <xdr:clientData/>
  </xdr:twoCellAnchor>
  <xdr:oneCellAnchor>
    <xdr:from>
      <xdr:col>0</xdr:col>
      <xdr:colOff>1628775</xdr:colOff>
      <xdr:row>14</xdr:row>
      <xdr:rowOff>180975</xdr:rowOff>
    </xdr:from>
    <xdr:ext cx="184731" cy="264560"/>
    <xdr:sp macro="" textlink="">
      <xdr:nvSpPr>
        <xdr:cNvPr id="3" name="ZoneTexte 2">
          <a:extLst>
            <a:ext uri="{FF2B5EF4-FFF2-40B4-BE49-F238E27FC236}"/>
          </a:extLst>
        </xdr:cNvPr>
        <xdr:cNvSpPr txBox="1"/>
      </xdr:nvSpPr>
      <xdr:spPr>
        <a:xfrm>
          <a:off x="1628775" y="266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a:p>
      </xdr:txBody>
    </xdr:sp>
    <xdr:clientData/>
  </xdr:oneCellAnchor>
  <xdr:twoCellAnchor>
    <xdr:from>
      <xdr:col>0</xdr:col>
      <xdr:colOff>1</xdr:colOff>
      <xdr:row>13</xdr:row>
      <xdr:rowOff>2</xdr:rowOff>
    </xdr:from>
    <xdr:to>
      <xdr:col>3</xdr:col>
      <xdr:colOff>447675</xdr:colOff>
      <xdr:row>15</xdr:row>
      <xdr:rowOff>57150</xdr:rowOff>
    </xdr:to>
    <xdr:sp macro="" textlink="">
      <xdr:nvSpPr>
        <xdr:cNvPr id="4" name="ZoneTexte 3">
          <a:extLst>
            <a:ext uri="{FF2B5EF4-FFF2-40B4-BE49-F238E27FC236}"/>
          </a:extLst>
        </xdr:cNvPr>
        <xdr:cNvSpPr txBox="1"/>
      </xdr:nvSpPr>
      <xdr:spPr>
        <a:xfrm>
          <a:off x="1" y="2295527"/>
          <a:ext cx="3648074" cy="4381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p>
      </xdr:txBody>
    </xdr:sp>
    <xdr:clientData/>
  </xdr:twoCellAnchor>
  <xdr:twoCellAnchor>
    <xdr:from>
      <xdr:col>0</xdr:col>
      <xdr:colOff>1</xdr:colOff>
      <xdr:row>14</xdr:row>
      <xdr:rowOff>133350</xdr:rowOff>
    </xdr:from>
    <xdr:to>
      <xdr:col>3</xdr:col>
      <xdr:colOff>323850</xdr:colOff>
      <xdr:row>16</xdr:row>
      <xdr:rowOff>28575</xdr:rowOff>
    </xdr:to>
    <xdr:sp macro="" textlink="">
      <xdr:nvSpPr>
        <xdr:cNvPr id="5" name="ZoneTexte 4">
          <a:extLst>
            <a:ext uri="{FF2B5EF4-FFF2-40B4-BE49-F238E27FC236}"/>
          </a:extLst>
        </xdr:cNvPr>
        <xdr:cNvSpPr txBox="1"/>
      </xdr:nvSpPr>
      <xdr:spPr>
        <a:xfrm>
          <a:off x="1" y="2619375"/>
          <a:ext cx="3629024"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Part des Ménages dirigés</a:t>
          </a:r>
          <a:r>
            <a:rPr lang="fr-FR" sz="1100" b="1" baseline="0"/>
            <a:t> par des femmes (en%)</a:t>
          </a:r>
          <a:endParaRPr lang="fr-FR" sz="1100" b="1"/>
        </a:p>
      </xdr:txBody>
    </xdr:sp>
    <xdr:clientData/>
  </xdr:twoCellAnchor>
  <xdr:twoCellAnchor>
    <xdr:from>
      <xdr:col>0</xdr:col>
      <xdr:colOff>9524</xdr:colOff>
      <xdr:row>16</xdr:row>
      <xdr:rowOff>0</xdr:rowOff>
    </xdr:from>
    <xdr:to>
      <xdr:col>3</xdr:col>
      <xdr:colOff>371474</xdr:colOff>
      <xdr:row>28</xdr:row>
      <xdr:rowOff>161925</xdr:rowOff>
    </xdr:to>
    <xdr:graphicFrame macro="">
      <xdr:nvGraphicFramePr>
        <xdr:cNvPr id="32917"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4</xdr:col>
      <xdr:colOff>0</xdr:colOff>
      <xdr:row>34</xdr:row>
      <xdr:rowOff>66675</xdr:rowOff>
    </xdr:to>
    <xdr:grpSp>
      <xdr:nvGrpSpPr>
        <xdr:cNvPr id="32918" name="Groupe 6"/>
        <xdr:cNvGrpSpPr>
          <a:grpSpLocks/>
        </xdr:cNvGrpSpPr>
      </xdr:nvGrpSpPr>
      <xdr:grpSpPr bwMode="auto">
        <a:xfrm>
          <a:off x="0" y="73152"/>
          <a:ext cx="3694176" cy="5806440"/>
          <a:chOff x="9525" y="38100"/>
          <a:chExt cx="3800475" cy="5940000"/>
        </a:xfrm>
      </xdr:grpSpPr>
      <xdr:sp macro="" textlink="">
        <xdr:nvSpPr>
          <xdr:cNvPr id="8" name="Text Box 1"/>
          <xdr:cNvSpPr txBox="1">
            <a:spLocks noChangeArrowheads="1"/>
          </xdr:cNvSpPr>
        </xdr:nvSpPr>
        <xdr:spPr bwMode="auto">
          <a:xfrm>
            <a:off x="9525" y="5506789"/>
            <a:ext cx="3800474" cy="20386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25</a:t>
            </a:r>
          </a:p>
        </xdr:txBody>
      </xdr:sp>
      <xdr:sp macro="" textlink="">
        <xdr:nvSpPr>
          <xdr:cNvPr id="9" name="Rectangle 8"/>
          <xdr:cNvSpPr/>
        </xdr:nvSpPr>
        <xdr:spPr>
          <a:xfrm>
            <a:off x="20200" y="38100"/>
            <a:ext cx="378980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9525</xdr:colOff>
      <xdr:row>0</xdr:row>
      <xdr:rowOff>0</xdr:rowOff>
    </xdr:from>
    <xdr:to>
      <xdr:col>6</xdr:col>
      <xdr:colOff>0</xdr:colOff>
      <xdr:row>2</xdr:row>
      <xdr:rowOff>114300</xdr:rowOff>
    </xdr:to>
    <xdr:sp macro="" textlink="">
      <xdr:nvSpPr>
        <xdr:cNvPr id="2" name="ZoneTexte 1">
          <a:extLst>
            <a:ext uri="{FF2B5EF4-FFF2-40B4-BE49-F238E27FC236}"/>
          </a:extLst>
        </xdr:cNvPr>
        <xdr:cNvSpPr txBox="1"/>
      </xdr:nvSpPr>
      <xdr:spPr>
        <a:xfrm>
          <a:off x="9525" y="0"/>
          <a:ext cx="381952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Structure</a:t>
          </a:r>
          <a:r>
            <a:rPr lang="fr-FR" sz="1100" b="1" baseline="0"/>
            <a:t> des ménages (en %) selon la taille et le sexe du chef de ménage : niveau national</a:t>
          </a:r>
        </a:p>
        <a:p>
          <a:endParaRPr lang="fr-FR" sz="1100"/>
        </a:p>
      </xdr:txBody>
    </xdr:sp>
    <xdr:clientData/>
  </xdr:twoCellAnchor>
  <xdr:twoCellAnchor>
    <xdr:from>
      <xdr:col>0</xdr:col>
      <xdr:colOff>0</xdr:colOff>
      <xdr:row>12</xdr:row>
      <xdr:rowOff>9526</xdr:rowOff>
    </xdr:from>
    <xdr:to>
      <xdr:col>5</xdr:col>
      <xdr:colOff>647700</xdr:colOff>
      <xdr:row>13</xdr:row>
      <xdr:rowOff>28576</xdr:rowOff>
    </xdr:to>
    <xdr:sp macro="" textlink="">
      <xdr:nvSpPr>
        <xdr:cNvPr id="3" name="ZoneTexte 2">
          <a:extLst>
            <a:ext uri="{FF2B5EF4-FFF2-40B4-BE49-F238E27FC236}"/>
          </a:extLst>
        </xdr:cNvPr>
        <xdr:cNvSpPr txBox="1"/>
      </xdr:nvSpPr>
      <xdr:spPr>
        <a:xfrm>
          <a:off x="0" y="2152651"/>
          <a:ext cx="38195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19049</xdr:colOff>
      <xdr:row>14</xdr:row>
      <xdr:rowOff>0</xdr:rowOff>
    </xdr:from>
    <xdr:to>
      <xdr:col>6</xdr:col>
      <xdr:colOff>0</xdr:colOff>
      <xdr:row>16</xdr:row>
      <xdr:rowOff>104775</xdr:rowOff>
    </xdr:to>
    <xdr:sp macro="" textlink="">
      <xdr:nvSpPr>
        <xdr:cNvPr id="4" name="ZoneTexte 3">
          <a:extLst>
            <a:ext uri="{FF2B5EF4-FFF2-40B4-BE49-F238E27FC236}"/>
          </a:extLst>
        </xdr:cNvPr>
        <xdr:cNvSpPr txBox="1"/>
      </xdr:nvSpPr>
      <xdr:spPr>
        <a:xfrm>
          <a:off x="19049" y="2524125"/>
          <a:ext cx="3810001"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solidFill>
                <a:schemeClr val="dk1"/>
              </a:solidFill>
              <a:latin typeface="+mn-lt"/>
              <a:ea typeface="+mn-ea"/>
              <a:cs typeface="+mn-cs"/>
            </a:rPr>
            <a:t>Structure des ménages (en%) selon la taille et le sexe du chef de ménage : milieu urbain </a:t>
          </a:r>
        </a:p>
      </xdr:txBody>
    </xdr:sp>
    <xdr:clientData/>
  </xdr:twoCellAnchor>
  <xdr:twoCellAnchor>
    <xdr:from>
      <xdr:col>0</xdr:col>
      <xdr:colOff>0</xdr:colOff>
      <xdr:row>26</xdr:row>
      <xdr:rowOff>1</xdr:rowOff>
    </xdr:from>
    <xdr:to>
      <xdr:col>5</xdr:col>
      <xdr:colOff>647700</xdr:colOff>
      <xdr:row>27</xdr:row>
      <xdr:rowOff>19051</xdr:rowOff>
    </xdr:to>
    <xdr:sp macro="" textlink="">
      <xdr:nvSpPr>
        <xdr:cNvPr id="5" name="ZoneTexte 4">
          <a:extLst>
            <a:ext uri="{FF2B5EF4-FFF2-40B4-BE49-F238E27FC236}"/>
          </a:extLst>
        </xdr:cNvPr>
        <xdr:cNvSpPr txBox="1"/>
      </xdr:nvSpPr>
      <xdr:spPr>
        <a:xfrm>
          <a:off x="0" y="4657726"/>
          <a:ext cx="38195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123825</xdr:rowOff>
    </xdr:from>
    <xdr:to>
      <xdr:col>6</xdr:col>
      <xdr:colOff>0</xdr:colOff>
      <xdr:row>33</xdr:row>
      <xdr:rowOff>123825</xdr:rowOff>
    </xdr:to>
    <xdr:grpSp>
      <xdr:nvGrpSpPr>
        <xdr:cNvPr id="34947" name="Groupe 5"/>
        <xdr:cNvGrpSpPr>
          <a:grpSpLocks/>
        </xdr:cNvGrpSpPr>
      </xdr:nvGrpSpPr>
      <xdr:grpSpPr bwMode="auto">
        <a:xfrm>
          <a:off x="0" y="120396"/>
          <a:ext cx="3819144" cy="5795772"/>
          <a:chOff x="9525" y="38100"/>
          <a:chExt cx="3800475" cy="5940000"/>
        </a:xfrm>
      </xdr:grpSpPr>
      <xdr:sp macro="" textlink="">
        <xdr:nvSpPr>
          <xdr:cNvPr id="7" name="Text Box 1"/>
          <xdr:cNvSpPr txBox="1">
            <a:spLocks noChangeArrowheads="1"/>
          </xdr:cNvSpPr>
        </xdr:nvSpPr>
        <xdr:spPr bwMode="auto">
          <a:xfrm>
            <a:off x="9525" y="5666462"/>
            <a:ext cx="3790286"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26</a:t>
            </a:r>
          </a:p>
        </xdr:txBody>
      </xdr:sp>
      <xdr:sp macro="" textlink="">
        <xdr:nvSpPr>
          <xdr:cNvPr id="8" name="Rectangle 7"/>
          <xdr:cNvSpPr/>
        </xdr:nvSpPr>
        <xdr:spPr>
          <a:xfrm>
            <a:off x="19714" y="38100"/>
            <a:ext cx="3790286"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2</xdr:row>
      <xdr:rowOff>0</xdr:rowOff>
    </xdr:to>
    <xdr:sp macro="" textlink="">
      <xdr:nvSpPr>
        <xdr:cNvPr id="2" name="ZoneTexte 1">
          <a:extLst>
            <a:ext uri="{FF2B5EF4-FFF2-40B4-BE49-F238E27FC236}"/>
          </a:extLst>
        </xdr:cNvPr>
        <xdr:cNvSpPr txBox="1"/>
      </xdr:nvSpPr>
      <xdr:spPr>
        <a:xfrm>
          <a:off x="0" y="0"/>
          <a:ext cx="384810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Structure</a:t>
          </a:r>
          <a:r>
            <a:rPr lang="fr-FR" sz="1100" b="1" baseline="0"/>
            <a:t> des ménages (en %) selon la taille et le sexe du chef de ménage : milieu rural</a:t>
          </a:r>
        </a:p>
        <a:p>
          <a:endParaRPr lang="fr-FR" sz="1100"/>
        </a:p>
      </xdr:txBody>
    </xdr:sp>
    <xdr:clientData/>
  </xdr:twoCellAnchor>
  <xdr:twoCellAnchor>
    <xdr:from>
      <xdr:col>0</xdr:col>
      <xdr:colOff>19050</xdr:colOff>
      <xdr:row>11</xdr:row>
      <xdr:rowOff>9525</xdr:rowOff>
    </xdr:from>
    <xdr:to>
      <xdr:col>6</xdr:col>
      <xdr:colOff>9525</xdr:colOff>
      <xdr:row>12</xdr:row>
      <xdr:rowOff>95251</xdr:rowOff>
    </xdr:to>
    <xdr:sp macro="" textlink="">
      <xdr:nvSpPr>
        <xdr:cNvPr id="3" name="ZoneTexte 2">
          <a:extLst>
            <a:ext uri="{FF2B5EF4-FFF2-40B4-BE49-F238E27FC236}"/>
          </a:extLst>
        </xdr:cNvPr>
        <xdr:cNvSpPr txBox="1"/>
      </xdr:nvSpPr>
      <xdr:spPr>
        <a:xfrm>
          <a:off x="19050" y="2171700"/>
          <a:ext cx="383857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latin typeface="+mn-lt"/>
            </a:rPr>
            <a:t>Source</a:t>
          </a:r>
          <a:r>
            <a:rPr lang="fr-FR" sz="900" baseline="0">
              <a:latin typeface="+mn-lt"/>
            </a:rPr>
            <a:t> : Enquête Nationale sur l'emploi , HCP.</a:t>
          </a:r>
          <a:endParaRPr lang="fr-FR" sz="900">
            <a:latin typeface="+mn-lt"/>
          </a:endParaRPr>
        </a:p>
      </xdr:txBody>
    </xdr:sp>
    <xdr:clientData/>
  </xdr:twoCellAnchor>
  <xdr:twoCellAnchor>
    <xdr:from>
      <xdr:col>0</xdr:col>
      <xdr:colOff>1</xdr:colOff>
      <xdr:row>14</xdr:row>
      <xdr:rowOff>0</xdr:rowOff>
    </xdr:from>
    <xdr:to>
      <xdr:col>6</xdr:col>
      <xdr:colOff>0</xdr:colOff>
      <xdr:row>16</xdr:row>
      <xdr:rowOff>95250</xdr:rowOff>
    </xdr:to>
    <xdr:sp macro="" textlink="">
      <xdr:nvSpPr>
        <xdr:cNvPr id="4" name="ZoneTexte 3">
          <a:extLst>
            <a:ext uri="{FF2B5EF4-FFF2-40B4-BE49-F238E27FC236}"/>
          </a:extLst>
        </xdr:cNvPr>
        <xdr:cNvSpPr txBox="1"/>
      </xdr:nvSpPr>
      <xdr:spPr>
        <a:xfrm>
          <a:off x="1" y="2733675"/>
          <a:ext cx="3848099"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niveau national </a:t>
          </a:r>
        </a:p>
        <a:p>
          <a:endParaRPr lang="fr-FR" sz="1100"/>
        </a:p>
      </xdr:txBody>
    </xdr:sp>
    <xdr:clientData/>
  </xdr:twoCellAnchor>
  <xdr:twoCellAnchor>
    <xdr:from>
      <xdr:col>0</xdr:col>
      <xdr:colOff>0</xdr:colOff>
      <xdr:row>25</xdr:row>
      <xdr:rowOff>0</xdr:rowOff>
    </xdr:from>
    <xdr:to>
      <xdr:col>5</xdr:col>
      <xdr:colOff>752475</xdr:colOff>
      <xdr:row>26</xdr:row>
      <xdr:rowOff>57150</xdr:rowOff>
    </xdr:to>
    <xdr:sp macro="" textlink="">
      <xdr:nvSpPr>
        <xdr:cNvPr id="5" name="ZoneTexte 4">
          <a:extLst>
            <a:ext uri="{FF2B5EF4-FFF2-40B4-BE49-F238E27FC236}"/>
          </a:extLst>
        </xdr:cNvPr>
        <xdr:cNvSpPr txBox="1"/>
      </xdr:nvSpPr>
      <xdr:spPr>
        <a:xfrm>
          <a:off x="0" y="4743450"/>
          <a:ext cx="384810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30</xdr:row>
      <xdr:rowOff>3053</xdr:rowOff>
    </xdr:from>
    <xdr:to>
      <xdr:col>5</xdr:col>
      <xdr:colOff>704850</xdr:colOff>
      <xdr:row>31</xdr:row>
      <xdr:rowOff>1</xdr:rowOff>
    </xdr:to>
    <xdr:sp macro="" textlink="">
      <xdr:nvSpPr>
        <xdr:cNvPr id="6" name="Text Box 1"/>
        <xdr:cNvSpPr txBox="1">
          <a:spLocks noChangeArrowheads="1"/>
        </xdr:cNvSpPr>
      </xdr:nvSpPr>
      <xdr:spPr bwMode="auto">
        <a:xfrm>
          <a:off x="0" y="5699003"/>
          <a:ext cx="3838575" cy="18744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27</a:t>
          </a:r>
        </a:p>
      </xdr:txBody>
    </xdr:sp>
    <xdr:clientData/>
  </xdr:twoCellAnchor>
  <xdr:twoCellAnchor>
    <xdr:from>
      <xdr:col>0</xdr:col>
      <xdr:colOff>7591</xdr:colOff>
      <xdr:row>0</xdr:row>
      <xdr:rowOff>76199</xdr:rowOff>
    </xdr:from>
    <xdr:to>
      <xdr:col>5</xdr:col>
      <xdr:colOff>704850</xdr:colOff>
      <xdr:row>31</xdr:row>
      <xdr:rowOff>182160</xdr:rowOff>
    </xdr:to>
    <xdr:sp macro="" textlink="">
      <xdr:nvSpPr>
        <xdr:cNvPr id="7" name="Rectangle 6"/>
        <xdr:cNvSpPr/>
      </xdr:nvSpPr>
      <xdr:spPr>
        <a:xfrm>
          <a:off x="7591" y="76199"/>
          <a:ext cx="3830984" cy="599241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809625</xdr:colOff>
      <xdr:row>2</xdr:row>
      <xdr:rowOff>95250</xdr:rowOff>
    </xdr:to>
    <xdr:sp macro="" textlink="">
      <xdr:nvSpPr>
        <xdr:cNvPr id="2" name="ZoneTexte 1">
          <a:extLst>
            <a:ext uri="{FF2B5EF4-FFF2-40B4-BE49-F238E27FC236}"/>
          </a:extLst>
        </xdr:cNvPr>
        <xdr:cNvSpPr txBox="1"/>
      </xdr:nvSpPr>
      <xdr:spPr>
        <a:xfrm>
          <a:off x="0" y="0"/>
          <a:ext cx="37909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milieu urbain</a:t>
          </a:r>
        </a:p>
      </xdr:txBody>
    </xdr:sp>
    <xdr:clientData/>
  </xdr:twoCellAnchor>
  <xdr:twoCellAnchor>
    <xdr:from>
      <xdr:col>0</xdr:col>
      <xdr:colOff>0</xdr:colOff>
      <xdr:row>11</xdr:row>
      <xdr:rowOff>1</xdr:rowOff>
    </xdr:from>
    <xdr:to>
      <xdr:col>5</xdr:col>
      <xdr:colOff>9525</xdr:colOff>
      <xdr:row>12</xdr:row>
      <xdr:rowOff>19051</xdr:rowOff>
    </xdr:to>
    <xdr:sp macro="" textlink="">
      <xdr:nvSpPr>
        <xdr:cNvPr id="3" name="ZoneTexte 2">
          <a:extLst>
            <a:ext uri="{FF2B5EF4-FFF2-40B4-BE49-F238E27FC236}"/>
          </a:extLst>
        </xdr:cNvPr>
        <xdr:cNvSpPr txBox="1"/>
      </xdr:nvSpPr>
      <xdr:spPr>
        <a:xfrm>
          <a:off x="0" y="1971676"/>
          <a:ext cx="38100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14</xdr:row>
      <xdr:rowOff>0</xdr:rowOff>
    </xdr:from>
    <xdr:to>
      <xdr:col>4</xdr:col>
      <xdr:colOff>809625</xdr:colOff>
      <xdr:row>16</xdr:row>
      <xdr:rowOff>171450</xdr:rowOff>
    </xdr:to>
    <xdr:sp macro="" textlink="">
      <xdr:nvSpPr>
        <xdr:cNvPr id="4" name="ZoneTexte 3">
          <a:extLst>
            <a:ext uri="{FF2B5EF4-FFF2-40B4-BE49-F238E27FC236}"/>
          </a:extLst>
        </xdr:cNvPr>
        <xdr:cNvSpPr txBox="1"/>
      </xdr:nvSpPr>
      <xdr:spPr>
        <a:xfrm>
          <a:off x="0" y="2543175"/>
          <a:ext cx="379095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milieu rural</a:t>
          </a:r>
        </a:p>
        <a:p>
          <a:pPr algn="ctr"/>
          <a:endParaRPr lang="fr-FR" sz="1100" b="1" baseline="0"/>
        </a:p>
      </xdr:txBody>
    </xdr:sp>
    <xdr:clientData/>
  </xdr:twoCellAnchor>
  <xdr:twoCellAnchor>
    <xdr:from>
      <xdr:col>0</xdr:col>
      <xdr:colOff>0</xdr:colOff>
      <xdr:row>25</xdr:row>
      <xdr:rowOff>0</xdr:rowOff>
    </xdr:from>
    <xdr:to>
      <xdr:col>4</xdr:col>
      <xdr:colOff>809625</xdr:colOff>
      <xdr:row>26</xdr:row>
      <xdr:rowOff>9525</xdr:rowOff>
    </xdr:to>
    <xdr:sp macro="" textlink="">
      <xdr:nvSpPr>
        <xdr:cNvPr id="5" name="ZoneTexte 4">
          <a:extLst>
            <a:ext uri="{FF2B5EF4-FFF2-40B4-BE49-F238E27FC236}"/>
          </a:extLst>
        </xdr:cNvPr>
        <xdr:cNvSpPr txBox="1"/>
      </xdr:nvSpPr>
      <xdr:spPr>
        <a:xfrm>
          <a:off x="0" y="4562475"/>
          <a:ext cx="37909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85725</xdr:rowOff>
    </xdr:from>
    <xdr:to>
      <xdr:col>5</xdr:col>
      <xdr:colOff>0</xdr:colOff>
      <xdr:row>32</xdr:row>
      <xdr:rowOff>180975</xdr:rowOff>
    </xdr:to>
    <xdr:grpSp>
      <xdr:nvGrpSpPr>
        <xdr:cNvPr id="36995" name="Groupe 5"/>
        <xdr:cNvGrpSpPr>
          <a:grpSpLocks/>
        </xdr:cNvGrpSpPr>
      </xdr:nvGrpSpPr>
      <xdr:grpSpPr bwMode="auto">
        <a:xfrm>
          <a:off x="0" y="82296"/>
          <a:ext cx="3794760" cy="5798820"/>
          <a:chOff x="9525" y="38100"/>
          <a:chExt cx="3800475" cy="5940000"/>
        </a:xfrm>
      </xdr:grpSpPr>
      <xdr:sp macro="" textlink="">
        <xdr:nvSpPr>
          <xdr:cNvPr id="7" name="Text Box 1"/>
          <xdr:cNvSpPr txBox="1">
            <a:spLocks noChangeArrowheads="1"/>
          </xdr:cNvSpPr>
        </xdr:nvSpPr>
        <xdr:spPr bwMode="auto">
          <a:xfrm>
            <a:off x="9525" y="5600358"/>
            <a:ext cx="3790231"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28</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209551</xdr:colOff>
      <xdr:row>0</xdr:row>
      <xdr:rowOff>0</xdr:rowOff>
    </xdr:from>
    <xdr:to>
      <xdr:col>5</xdr:col>
      <xdr:colOff>381001</xdr:colOff>
      <xdr:row>1</xdr:row>
      <xdr:rowOff>76200</xdr:rowOff>
    </xdr:to>
    <xdr:sp macro="" textlink="">
      <xdr:nvSpPr>
        <xdr:cNvPr id="2" name="ZoneTexte 1">
          <a:extLst>
            <a:ext uri="{FF2B5EF4-FFF2-40B4-BE49-F238E27FC236}"/>
          </a:extLst>
        </xdr:cNvPr>
        <xdr:cNvSpPr txBox="1"/>
      </xdr:nvSpPr>
      <xdr:spPr>
        <a:xfrm>
          <a:off x="209551" y="0"/>
          <a:ext cx="308610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Femmes</a:t>
          </a:r>
          <a:r>
            <a:rPr lang="fr-FR" sz="1100" b="1" baseline="0"/>
            <a:t> chefs de ménage (en%) selon l'âge</a:t>
          </a:r>
          <a:endParaRPr lang="fr-FR" sz="1100" b="1"/>
        </a:p>
      </xdr:txBody>
    </xdr:sp>
    <xdr:clientData/>
  </xdr:twoCellAnchor>
  <xdr:twoCellAnchor>
    <xdr:from>
      <xdr:col>0</xdr:col>
      <xdr:colOff>0</xdr:colOff>
      <xdr:row>19</xdr:row>
      <xdr:rowOff>1</xdr:rowOff>
    </xdr:from>
    <xdr:to>
      <xdr:col>5</xdr:col>
      <xdr:colOff>876300</xdr:colOff>
      <xdr:row>20</xdr:row>
      <xdr:rowOff>19051</xdr:rowOff>
    </xdr:to>
    <xdr:sp macro="" textlink="">
      <xdr:nvSpPr>
        <xdr:cNvPr id="3" name="ZoneTexte 2">
          <a:extLst>
            <a:ext uri="{FF2B5EF4-FFF2-40B4-BE49-F238E27FC236}"/>
          </a:extLst>
        </xdr:cNvPr>
        <xdr:cNvSpPr txBox="1"/>
      </xdr:nvSpPr>
      <xdr:spPr>
        <a:xfrm>
          <a:off x="0" y="5124451"/>
          <a:ext cx="37909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85725</xdr:rowOff>
    </xdr:from>
    <xdr:to>
      <xdr:col>6</xdr:col>
      <xdr:colOff>0</xdr:colOff>
      <xdr:row>25</xdr:row>
      <xdr:rowOff>0</xdr:rowOff>
    </xdr:to>
    <xdr:grpSp>
      <xdr:nvGrpSpPr>
        <xdr:cNvPr id="37981" name="Groupe 3"/>
        <xdr:cNvGrpSpPr>
          <a:grpSpLocks/>
        </xdr:cNvGrpSpPr>
      </xdr:nvGrpSpPr>
      <xdr:grpSpPr bwMode="auto">
        <a:xfrm>
          <a:off x="0" y="82296"/>
          <a:ext cx="3814572" cy="5695188"/>
          <a:chOff x="9525" y="38100"/>
          <a:chExt cx="3800475" cy="6139958"/>
        </a:xfrm>
      </xdr:grpSpPr>
      <xdr:sp macro="" textlink="">
        <xdr:nvSpPr>
          <xdr:cNvPr id="5" name="Text Box 1"/>
          <xdr:cNvSpPr txBox="1">
            <a:spLocks noChangeArrowheads="1"/>
          </xdr:cNvSpPr>
        </xdr:nvSpPr>
        <xdr:spPr bwMode="auto">
          <a:xfrm>
            <a:off x="9525" y="5979675"/>
            <a:ext cx="3790286" cy="1983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29</a:t>
            </a:r>
          </a:p>
        </xdr:txBody>
      </xdr:sp>
      <xdr:sp macro="" textlink="">
        <xdr:nvSpPr>
          <xdr:cNvPr id="6" name="Rectangle 5"/>
          <xdr:cNvSpPr/>
        </xdr:nvSpPr>
        <xdr:spPr>
          <a:xfrm>
            <a:off x="19714" y="38100"/>
            <a:ext cx="3790286"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19051</xdr:rowOff>
    </xdr:from>
    <xdr:to>
      <xdr:col>5</xdr:col>
      <xdr:colOff>619125</xdr:colOff>
      <xdr:row>2</xdr:row>
      <xdr:rowOff>19050</xdr:rowOff>
    </xdr:to>
    <xdr:sp macro="" textlink="">
      <xdr:nvSpPr>
        <xdr:cNvPr id="2" name="ZoneTexte 1">
          <a:extLst>
            <a:ext uri="{FF2B5EF4-FFF2-40B4-BE49-F238E27FC236}"/>
          </a:extLst>
        </xdr:cNvPr>
        <xdr:cNvSpPr txBox="1"/>
      </xdr:nvSpPr>
      <xdr:spPr>
        <a:xfrm>
          <a:off x="0" y="19051"/>
          <a:ext cx="3676650" cy="4286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 chefs de ménage (en%)</a:t>
          </a:r>
          <a:r>
            <a:rPr lang="fr-FR" sz="1100" b="1" baseline="0"/>
            <a:t> selon le niveau du diplôme</a:t>
          </a:r>
          <a:endParaRPr lang="fr-FR" sz="1100" b="1"/>
        </a:p>
      </xdr:txBody>
    </xdr:sp>
    <xdr:clientData/>
  </xdr:twoCellAnchor>
  <xdr:twoCellAnchor>
    <xdr:from>
      <xdr:col>0</xdr:col>
      <xdr:colOff>0</xdr:colOff>
      <xdr:row>19</xdr:row>
      <xdr:rowOff>0</xdr:rowOff>
    </xdr:from>
    <xdr:to>
      <xdr:col>5</xdr:col>
      <xdr:colOff>809625</xdr:colOff>
      <xdr:row>20</xdr:row>
      <xdr:rowOff>9525</xdr:rowOff>
    </xdr:to>
    <xdr:sp macro="" textlink="">
      <xdr:nvSpPr>
        <xdr:cNvPr id="3" name="ZoneTexte 2">
          <a:extLst>
            <a:ext uri="{FF2B5EF4-FFF2-40B4-BE49-F238E27FC236}"/>
          </a:extLst>
        </xdr:cNvPr>
        <xdr:cNvSpPr txBox="1"/>
      </xdr:nvSpPr>
      <xdr:spPr>
        <a:xfrm>
          <a:off x="0" y="4648200"/>
          <a:ext cx="37909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Enquête Nationale sur l'emploi , HCP.</a:t>
          </a:r>
          <a:endParaRPr lang="fr-FR" sz="900"/>
        </a:p>
      </xdr:txBody>
    </xdr:sp>
    <xdr:clientData/>
  </xdr:twoCellAnchor>
  <xdr:twoCellAnchor>
    <xdr:from>
      <xdr:col>0</xdr:col>
      <xdr:colOff>9525</xdr:colOff>
      <xdr:row>0</xdr:row>
      <xdr:rowOff>133350</xdr:rowOff>
    </xdr:from>
    <xdr:to>
      <xdr:col>6</xdr:col>
      <xdr:colOff>9525</xdr:colOff>
      <xdr:row>26</xdr:row>
      <xdr:rowOff>28575</xdr:rowOff>
    </xdr:to>
    <xdr:grpSp>
      <xdr:nvGrpSpPr>
        <xdr:cNvPr id="39005" name="Groupe 3"/>
        <xdr:cNvGrpSpPr>
          <a:grpSpLocks/>
        </xdr:cNvGrpSpPr>
      </xdr:nvGrpSpPr>
      <xdr:grpSpPr bwMode="auto">
        <a:xfrm>
          <a:off x="10668" y="129540"/>
          <a:ext cx="3784092" cy="5797296"/>
          <a:chOff x="19050" y="38100"/>
          <a:chExt cx="3790950" cy="5940000"/>
        </a:xfrm>
      </xdr:grpSpPr>
      <xdr:sp macro="" textlink="">
        <xdr:nvSpPr>
          <xdr:cNvPr id="5" name="Text Box 1"/>
          <xdr:cNvSpPr txBox="1">
            <a:spLocks noChangeArrowheads="1"/>
          </xdr:cNvSpPr>
        </xdr:nvSpPr>
        <xdr:spPr bwMode="auto">
          <a:xfrm>
            <a:off x="19050" y="5572281"/>
            <a:ext cx="3790231" cy="18887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30</a:t>
            </a:r>
          </a:p>
        </xdr:txBody>
      </xdr:sp>
      <xdr:sp macro="" textlink="">
        <xdr:nvSpPr>
          <xdr:cNvPr id="6" name="Rectangle 5"/>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28575</xdr:rowOff>
    </xdr:to>
    <xdr:sp macro="" textlink="">
      <xdr:nvSpPr>
        <xdr:cNvPr id="2" name="ZoneTexte 1">
          <a:extLst>
            <a:ext uri="{FF2B5EF4-FFF2-40B4-BE49-F238E27FC236}"/>
          </a:extLst>
        </xdr:cNvPr>
        <xdr:cNvSpPr txBox="1"/>
      </xdr:nvSpPr>
      <xdr:spPr>
        <a:xfrm>
          <a:off x="0" y="0"/>
          <a:ext cx="3781425" cy="4095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niveau national</a:t>
          </a:r>
          <a:endParaRPr lang="fr-FR" sz="1100" b="1"/>
        </a:p>
      </xdr:txBody>
    </xdr:sp>
    <xdr:clientData/>
  </xdr:twoCellAnchor>
  <xdr:twoCellAnchor>
    <xdr:from>
      <xdr:col>0</xdr:col>
      <xdr:colOff>0</xdr:colOff>
      <xdr:row>11</xdr:row>
      <xdr:rowOff>1</xdr:rowOff>
    </xdr:from>
    <xdr:to>
      <xdr:col>4</xdr:col>
      <xdr:colOff>723900</xdr:colOff>
      <xdr:row>12</xdr:row>
      <xdr:rowOff>19051</xdr:rowOff>
    </xdr:to>
    <xdr:sp macro="" textlink="">
      <xdr:nvSpPr>
        <xdr:cNvPr id="3" name="ZoneTexte 2">
          <a:extLst>
            <a:ext uri="{FF2B5EF4-FFF2-40B4-BE49-F238E27FC236}"/>
          </a:extLst>
        </xdr:cNvPr>
        <xdr:cNvSpPr txBox="1"/>
      </xdr:nvSpPr>
      <xdr:spPr>
        <a:xfrm>
          <a:off x="0" y="1885951"/>
          <a:ext cx="376237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13</xdr:row>
      <xdr:rowOff>1</xdr:rowOff>
    </xdr:from>
    <xdr:to>
      <xdr:col>5</xdr:col>
      <xdr:colOff>0</xdr:colOff>
      <xdr:row>15</xdr:row>
      <xdr:rowOff>76201</xdr:rowOff>
    </xdr:to>
    <xdr:sp macro="" textlink="">
      <xdr:nvSpPr>
        <xdr:cNvPr id="4" name="ZoneTexte 3">
          <a:extLst>
            <a:ext uri="{FF2B5EF4-FFF2-40B4-BE49-F238E27FC236}"/>
          </a:extLst>
        </xdr:cNvPr>
        <xdr:cNvSpPr txBox="1"/>
      </xdr:nvSpPr>
      <xdr:spPr>
        <a:xfrm>
          <a:off x="0" y="2266951"/>
          <a:ext cx="378142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niveau national</a:t>
          </a:r>
          <a:endParaRPr lang="fr-FR" sz="1100" b="1"/>
        </a:p>
      </xdr:txBody>
    </xdr:sp>
    <xdr:clientData/>
  </xdr:twoCellAnchor>
  <xdr:twoCellAnchor>
    <xdr:from>
      <xdr:col>0</xdr:col>
      <xdr:colOff>19050</xdr:colOff>
      <xdr:row>15</xdr:row>
      <xdr:rowOff>171450</xdr:rowOff>
    </xdr:from>
    <xdr:to>
      <xdr:col>4</xdr:col>
      <xdr:colOff>723900</xdr:colOff>
      <xdr:row>27</xdr:row>
      <xdr:rowOff>142875</xdr:rowOff>
    </xdr:to>
    <xdr:graphicFrame macro="">
      <xdr:nvGraphicFramePr>
        <xdr:cNvPr id="40066"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5</xdr:col>
      <xdr:colOff>19050</xdr:colOff>
      <xdr:row>33</xdr:row>
      <xdr:rowOff>0</xdr:rowOff>
    </xdr:to>
    <xdr:grpSp>
      <xdr:nvGrpSpPr>
        <xdr:cNvPr id="40067" name="Groupe 5"/>
        <xdr:cNvGrpSpPr>
          <a:grpSpLocks/>
        </xdr:cNvGrpSpPr>
      </xdr:nvGrpSpPr>
      <xdr:grpSpPr bwMode="auto">
        <a:xfrm>
          <a:off x="0" y="92964"/>
          <a:ext cx="3806952" cy="5788152"/>
          <a:chOff x="9525" y="38100"/>
          <a:chExt cx="3800475" cy="5938476"/>
        </a:xfrm>
      </xdr:grpSpPr>
      <xdr:sp macro="" textlink="">
        <xdr:nvSpPr>
          <xdr:cNvPr id="7" name="Text Box 1"/>
          <xdr:cNvSpPr txBox="1">
            <a:spLocks noChangeArrowheads="1"/>
          </xdr:cNvSpPr>
        </xdr:nvSpPr>
        <xdr:spPr bwMode="auto">
          <a:xfrm>
            <a:off x="9525" y="5598329"/>
            <a:ext cx="3790259" cy="21749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31</a:t>
            </a:r>
          </a:p>
        </xdr:txBody>
      </xdr:sp>
      <xdr:sp macro="" textlink="">
        <xdr:nvSpPr>
          <xdr:cNvPr id="8" name="Rectangle 7"/>
          <xdr:cNvSpPr/>
        </xdr:nvSpPr>
        <xdr:spPr>
          <a:xfrm>
            <a:off x="19741" y="38100"/>
            <a:ext cx="3790259" cy="59384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790575</xdr:colOff>
      <xdr:row>3</xdr:row>
      <xdr:rowOff>0</xdr:rowOff>
    </xdr:to>
    <xdr:sp macro="" textlink="">
      <xdr:nvSpPr>
        <xdr:cNvPr id="2" name="ZoneTexte 1">
          <a:extLst>
            <a:ext uri="{FF2B5EF4-FFF2-40B4-BE49-F238E27FC236}"/>
          </a:extLst>
        </xdr:cNvPr>
        <xdr:cNvSpPr txBox="1"/>
      </xdr:nvSpPr>
      <xdr:spPr>
        <a:xfrm>
          <a:off x="0" y="1"/>
          <a:ext cx="3762375" cy="438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Urbain</a:t>
          </a:r>
          <a:endParaRPr lang="fr-FR" sz="1100" b="1"/>
        </a:p>
      </xdr:txBody>
    </xdr:sp>
    <xdr:clientData/>
  </xdr:twoCellAnchor>
  <xdr:twoCellAnchor>
    <xdr:from>
      <xdr:col>0</xdr:col>
      <xdr:colOff>0</xdr:colOff>
      <xdr:row>11</xdr:row>
      <xdr:rowOff>0</xdr:rowOff>
    </xdr:from>
    <xdr:to>
      <xdr:col>4</xdr:col>
      <xdr:colOff>809625</xdr:colOff>
      <xdr:row>12</xdr:row>
      <xdr:rowOff>9525</xdr:rowOff>
    </xdr:to>
    <xdr:sp macro="" textlink="">
      <xdr:nvSpPr>
        <xdr:cNvPr id="3" name="ZoneTexte 2">
          <a:extLst>
            <a:ext uri="{FF2B5EF4-FFF2-40B4-BE49-F238E27FC236}"/>
          </a:extLst>
        </xdr:cNvPr>
        <xdr:cNvSpPr txBox="1"/>
      </xdr:nvSpPr>
      <xdr:spPr>
        <a:xfrm>
          <a:off x="0" y="1962150"/>
          <a:ext cx="37814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xdr:colOff>
      <xdr:row>13</xdr:row>
      <xdr:rowOff>28576</xdr:rowOff>
    </xdr:from>
    <xdr:to>
      <xdr:col>4</xdr:col>
      <xdr:colOff>752475</xdr:colOff>
      <xdr:row>15</xdr:row>
      <xdr:rowOff>95250</xdr:rowOff>
    </xdr:to>
    <xdr:sp macro="" textlink="">
      <xdr:nvSpPr>
        <xdr:cNvPr id="4" name="ZoneTexte 3">
          <a:extLst>
            <a:ext uri="{FF2B5EF4-FFF2-40B4-BE49-F238E27FC236}"/>
          </a:extLst>
        </xdr:cNvPr>
        <xdr:cNvSpPr txBox="1"/>
      </xdr:nvSpPr>
      <xdr:spPr>
        <a:xfrm>
          <a:off x="1" y="2371726"/>
          <a:ext cx="3724274" cy="447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urbain</a:t>
          </a:r>
          <a:endParaRPr lang="fr-FR" sz="1100" b="1"/>
        </a:p>
      </xdr:txBody>
    </xdr:sp>
    <xdr:clientData/>
  </xdr:twoCellAnchor>
  <xdr:twoCellAnchor>
    <xdr:from>
      <xdr:col>0</xdr:col>
      <xdr:colOff>28575</xdr:colOff>
      <xdr:row>16</xdr:row>
      <xdr:rowOff>19050</xdr:rowOff>
    </xdr:from>
    <xdr:to>
      <xdr:col>4</xdr:col>
      <xdr:colOff>781050</xdr:colOff>
      <xdr:row>29</xdr:row>
      <xdr:rowOff>66675</xdr:rowOff>
    </xdr:to>
    <xdr:graphicFrame macro="">
      <xdr:nvGraphicFramePr>
        <xdr:cNvPr id="42114"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4</xdr:col>
      <xdr:colOff>809625</xdr:colOff>
      <xdr:row>33</xdr:row>
      <xdr:rowOff>19050</xdr:rowOff>
    </xdr:to>
    <xdr:grpSp>
      <xdr:nvGrpSpPr>
        <xdr:cNvPr id="42115" name="Groupe 5"/>
        <xdr:cNvGrpSpPr>
          <a:grpSpLocks/>
        </xdr:cNvGrpSpPr>
      </xdr:nvGrpSpPr>
      <xdr:grpSpPr bwMode="auto">
        <a:xfrm>
          <a:off x="0" y="92964"/>
          <a:ext cx="3796284" cy="5797296"/>
          <a:chOff x="9525" y="38100"/>
          <a:chExt cx="3839157" cy="5940000"/>
        </a:xfrm>
      </xdr:grpSpPr>
      <xdr:sp macro="" textlink="">
        <xdr:nvSpPr>
          <xdr:cNvPr id="7" name="Text Box 1"/>
          <xdr:cNvSpPr txBox="1">
            <a:spLocks noChangeArrowheads="1"/>
          </xdr:cNvSpPr>
        </xdr:nvSpPr>
        <xdr:spPr bwMode="auto">
          <a:xfrm>
            <a:off x="9525" y="5590914"/>
            <a:ext cx="3839157" cy="18887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32</a:t>
            </a:r>
          </a:p>
        </xdr:txBody>
      </xdr:sp>
      <xdr:sp macro="" textlink="">
        <xdr:nvSpPr>
          <xdr:cNvPr id="8" name="Rectangle 7"/>
          <xdr:cNvSpPr/>
        </xdr:nvSpPr>
        <xdr:spPr>
          <a:xfrm>
            <a:off x="19741" y="38100"/>
            <a:ext cx="379025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838575"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rural</a:t>
          </a:r>
        </a:p>
        <a:p>
          <a:pPr algn="ctr"/>
          <a:endParaRPr lang="fr-FR" sz="1800" b="1"/>
        </a:p>
      </xdr:txBody>
    </xdr:sp>
    <xdr:clientData/>
  </xdr:twoCellAnchor>
  <xdr:twoCellAnchor>
    <xdr:from>
      <xdr:col>0</xdr:col>
      <xdr:colOff>0</xdr:colOff>
      <xdr:row>10</xdr:row>
      <xdr:rowOff>1</xdr:rowOff>
    </xdr:from>
    <xdr:to>
      <xdr:col>2</xdr:col>
      <xdr:colOff>809625</xdr:colOff>
      <xdr:row>11</xdr:row>
      <xdr:rowOff>57151</xdr:rowOff>
    </xdr:to>
    <xdr:sp macro="" textlink="">
      <xdr:nvSpPr>
        <xdr:cNvPr id="3" name="ZoneTexte 2">
          <a:extLst>
            <a:ext uri="{FF2B5EF4-FFF2-40B4-BE49-F238E27FC236}"/>
          </a:extLst>
        </xdr:cNvPr>
        <xdr:cNvSpPr txBox="1"/>
      </xdr:nvSpPr>
      <xdr:spPr>
        <a:xfrm>
          <a:off x="0" y="1971676"/>
          <a:ext cx="383857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12</xdr:row>
      <xdr:rowOff>28576</xdr:rowOff>
    </xdr:from>
    <xdr:to>
      <xdr:col>2</xdr:col>
      <xdr:colOff>742950</xdr:colOff>
      <xdr:row>15</xdr:row>
      <xdr:rowOff>38100</xdr:rowOff>
    </xdr:to>
    <xdr:sp macro="" textlink="">
      <xdr:nvSpPr>
        <xdr:cNvPr id="4" name="ZoneTexte 3">
          <a:extLst>
            <a:ext uri="{FF2B5EF4-FFF2-40B4-BE49-F238E27FC236}"/>
          </a:extLst>
        </xdr:cNvPr>
        <xdr:cNvSpPr txBox="1"/>
      </xdr:nvSpPr>
      <xdr:spPr>
        <a:xfrm>
          <a:off x="0" y="2381251"/>
          <a:ext cx="3838575"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rural</a:t>
          </a:r>
          <a:endParaRPr lang="fr-FR" sz="1100" b="1"/>
        </a:p>
      </xdr:txBody>
    </xdr:sp>
    <xdr:clientData/>
  </xdr:twoCellAnchor>
  <xdr:twoCellAnchor>
    <xdr:from>
      <xdr:col>1</xdr:col>
      <xdr:colOff>333375</xdr:colOff>
      <xdr:row>26</xdr:row>
      <xdr:rowOff>180975</xdr:rowOff>
    </xdr:from>
    <xdr:to>
      <xdr:col>2</xdr:col>
      <xdr:colOff>190500</xdr:colOff>
      <xdr:row>28</xdr:row>
      <xdr:rowOff>19050</xdr:rowOff>
    </xdr:to>
    <xdr:sp macro="" textlink="">
      <xdr:nvSpPr>
        <xdr:cNvPr id="6" name="Rectangle 5">
          <a:extLst>
            <a:ext uri="{FF2B5EF4-FFF2-40B4-BE49-F238E27FC236}"/>
          </a:extLst>
        </xdr:cNvPr>
        <xdr:cNvSpPr/>
      </xdr:nvSpPr>
      <xdr:spPr>
        <a:xfrm>
          <a:off x="2619375" y="5200650"/>
          <a:ext cx="676275" cy="21907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0</xdr:col>
      <xdr:colOff>9525</xdr:colOff>
      <xdr:row>0</xdr:row>
      <xdr:rowOff>95250</xdr:rowOff>
    </xdr:from>
    <xdr:to>
      <xdr:col>3</xdr:col>
      <xdr:colOff>0</xdr:colOff>
      <xdr:row>33</xdr:row>
      <xdr:rowOff>28575</xdr:rowOff>
    </xdr:to>
    <xdr:grpSp>
      <xdr:nvGrpSpPr>
        <xdr:cNvPr id="44182" name="Groupe 6"/>
        <xdr:cNvGrpSpPr>
          <a:grpSpLocks/>
        </xdr:cNvGrpSpPr>
      </xdr:nvGrpSpPr>
      <xdr:grpSpPr bwMode="auto">
        <a:xfrm>
          <a:off x="10668" y="92964"/>
          <a:ext cx="3825240" cy="6083808"/>
          <a:chOff x="18955" y="38100"/>
          <a:chExt cx="3791045" cy="5941575"/>
        </a:xfrm>
      </xdr:grpSpPr>
      <xdr:sp macro="" textlink="">
        <xdr:nvSpPr>
          <xdr:cNvPr id="8" name="Text Box 1"/>
          <xdr:cNvSpPr txBox="1">
            <a:spLocks noChangeArrowheads="1"/>
          </xdr:cNvSpPr>
        </xdr:nvSpPr>
        <xdr:spPr bwMode="auto">
          <a:xfrm>
            <a:off x="18955" y="5403521"/>
            <a:ext cx="3790340" cy="19805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33</a:t>
            </a:r>
          </a:p>
        </xdr:txBody>
      </xdr:sp>
      <xdr:sp macro="" textlink="">
        <xdr:nvSpPr>
          <xdr:cNvPr id="9" name="Rectangle 8"/>
          <xdr:cNvSpPr/>
        </xdr:nvSpPr>
        <xdr:spPr>
          <a:xfrm>
            <a:off x="19660" y="38100"/>
            <a:ext cx="379034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19051</xdr:colOff>
      <xdr:row>14</xdr:row>
      <xdr:rowOff>95250</xdr:rowOff>
    </xdr:from>
    <xdr:to>
      <xdr:col>2</xdr:col>
      <xdr:colOff>714375</xdr:colOff>
      <xdr:row>28</xdr:row>
      <xdr:rowOff>123825</xdr:rowOff>
    </xdr:to>
    <xdr:graphicFrame macro="">
      <xdr:nvGraphicFramePr>
        <xdr:cNvPr id="10" name="Graphique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3.xml><?xml version="1.0" encoding="utf-8"?>
<xdr:wsDr xmlns:xdr="http://schemas.openxmlformats.org/drawingml/2006/spreadsheetDrawing" xmlns:a="http://schemas.openxmlformats.org/drawingml/2006/main">
  <xdr:twoCellAnchor>
    <xdr:from>
      <xdr:col>0</xdr:col>
      <xdr:colOff>209552</xdr:colOff>
      <xdr:row>0</xdr:row>
      <xdr:rowOff>1</xdr:rowOff>
    </xdr:from>
    <xdr:to>
      <xdr:col>2</xdr:col>
      <xdr:colOff>219076</xdr:colOff>
      <xdr:row>1</xdr:row>
      <xdr:rowOff>66675</xdr:rowOff>
    </xdr:to>
    <xdr:sp macro="" textlink="">
      <xdr:nvSpPr>
        <xdr:cNvPr id="2" name="ZoneTexte 1">
          <a:extLst>
            <a:ext uri="{FF2B5EF4-FFF2-40B4-BE49-F238E27FC236}"/>
          </a:extLst>
        </xdr:cNvPr>
        <xdr:cNvSpPr txBox="1"/>
      </xdr:nvSpPr>
      <xdr:spPr>
        <a:xfrm>
          <a:off x="209552" y="1"/>
          <a:ext cx="3076574" cy="257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niveau national</a:t>
          </a:r>
          <a:endParaRPr lang="fr-FR" sz="1100" b="1"/>
        </a:p>
      </xdr:txBody>
    </xdr:sp>
    <xdr:clientData/>
  </xdr:twoCellAnchor>
  <xdr:twoCellAnchor>
    <xdr:from>
      <xdr:col>0</xdr:col>
      <xdr:colOff>1</xdr:colOff>
      <xdr:row>10</xdr:row>
      <xdr:rowOff>2</xdr:rowOff>
    </xdr:from>
    <xdr:to>
      <xdr:col>3</xdr:col>
      <xdr:colOff>0</xdr:colOff>
      <xdr:row>11</xdr:row>
      <xdr:rowOff>123825</xdr:rowOff>
    </xdr:to>
    <xdr:sp macro="" textlink="">
      <xdr:nvSpPr>
        <xdr:cNvPr id="3" name="ZoneTexte 2">
          <a:extLst>
            <a:ext uri="{FF2B5EF4-FFF2-40B4-BE49-F238E27FC236}"/>
          </a:extLst>
        </xdr:cNvPr>
        <xdr:cNvSpPr txBox="1"/>
      </xdr:nvSpPr>
      <xdr:spPr>
        <a:xfrm>
          <a:off x="1" y="2705102"/>
          <a:ext cx="3790949" cy="2857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Milieu urbain</a:t>
          </a:r>
          <a:endParaRPr lang="fr-FR" sz="1100" b="1"/>
        </a:p>
      </xdr:txBody>
    </xdr:sp>
    <xdr:clientData/>
  </xdr:twoCellAnchor>
  <xdr:twoCellAnchor>
    <xdr:from>
      <xdr:col>0</xdr:col>
      <xdr:colOff>1</xdr:colOff>
      <xdr:row>8</xdr:row>
      <xdr:rowOff>1</xdr:rowOff>
    </xdr:from>
    <xdr:to>
      <xdr:col>3</xdr:col>
      <xdr:colOff>0</xdr:colOff>
      <xdr:row>9</xdr:row>
      <xdr:rowOff>19051</xdr:rowOff>
    </xdr:to>
    <xdr:sp macro="" textlink="">
      <xdr:nvSpPr>
        <xdr:cNvPr id="4" name="ZoneTexte 3">
          <a:extLst>
            <a:ext uri="{FF2B5EF4-FFF2-40B4-BE49-F238E27FC236}"/>
          </a:extLst>
        </xdr:cNvPr>
        <xdr:cNvSpPr txBox="1"/>
      </xdr:nvSpPr>
      <xdr:spPr>
        <a:xfrm>
          <a:off x="1" y="2324101"/>
          <a:ext cx="3790949"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18</xdr:row>
      <xdr:rowOff>0</xdr:rowOff>
    </xdr:from>
    <xdr:to>
      <xdr:col>3</xdr:col>
      <xdr:colOff>0</xdr:colOff>
      <xdr:row>19</xdr:row>
      <xdr:rowOff>28575</xdr:rowOff>
    </xdr:to>
    <xdr:sp macro="" textlink="">
      <xdr:nvSpPr>
        <xdr:cNvPr id="5" name="ZoneTexte 4">
          <a:extLst>
            <a:ext uri="{FF2B5EF4-FFF2-40B4-BE49-F238E27FC236}"/>
          </a:extLst>
        </xdr:cNvPr>
        <xdr:cNvSpPr txBox="1"/>
      </xdr:nvSpPr>
      <xdr:spPr>
        <a:xfrm>
          <a:off x="0" y="5029200"/>
          <a:ext cx="3790950"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9525</xdr:colOff>
      <xdr:row>0</xdr:row>
      <xdr:rowOff>0</xdr:rowOff>
    </xdr:from>
    <xdr:to>
      <xdr:col>3</xdr:col>
      <xdr:colOff>1</xdr:colOff>
      <xdr:row>23</xdr:row>
      <xdr:rowOff>66675</xdr:rowOff>
    </xdr:to>
    <xdr:grpSp>
      <xdr:nvGrpSpPr>
        <xdr:cNvPr id="46211" name="Groupe 5"/>
        <xdr:cNvGrpSpPr>
          <a:grpSpLocks/>
        </xdr:cNvGrpSpPr>
      </xdr:nvGrpSpPr>
      <xdr:grpSpPr bwMode="auto">
        <a:xfrm>
          <a:off x="10668" y="0"/>
          <a:ext cx="3787141" cy="5913120"/>
          <a:chOff x="19742" y="-54449"/>
          <a:chExt cx="3829822" cy="5941640"/>
        </a:xfrm>
      </xdr:grpSpPr>
      <xdr:sp macro="" textlink="">
        <xdr:nvSpPr>
          <xdr:cNvPr id="7" name="Text Box 1"/>
          <xdr:cNvSpPr txBox="1">
            <a:spLocks noChangeArrowheads="1"/>
          </xdr:cNvSpPr>
        </xdr:nvSpPr>
        <xdr:spPr bwMode="auto">
          <a:xfrm>
            <a:off x="19742" y="5498485"/>
            <a:ext cx="3829822" cy="19214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34</a:t>
            </a:r>
          </a:p>
        </xdr:txBody>
      </xdr:sp>
      <xdr:sp macro="" textlink="">
        <xdr:nvSpPr>
          <xdr:cNvPr id="8" name="Rectangle 7"/>
          <xdr:cNvSpPr/>
        </xdr:nvSpPr>
        <xdr:spPr>
          <a:xfrm>
            <a:off x="48682" y="-54449"/>
            <a:ext cx="3790259" cy="59416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9526</xdr:colOff>
      <xdr:row>1</xdr:row>
      <xdr:rowOff>0</xdr:rowOff>
    </xdr:to>
    <xdr:sp macro="" textlink="">
      <xdr:nvSpPr>
        <xdr:cNvPr id="2" name="ZoneTexte 1">
          <a:extLst>
            <a:ext uri="{FF2B5EF4-FFF2-40B4-BE49-F238E27FC236}"/>
          </a:extLst>
        </xdr:cNvPr>
        <xdr:cNvSpPr txBox="1"/>
      </xdr:nvSpPr>
      <xdr:spPr>
        <a:xfrm>
          <a:off x="1" y="0"/>
          <a:ext cx="3733800"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milieu rural</a:t>
          </a:r>
          <a:endParaRPr lang="fr-FR" sz="1100" b="1"/>
        </a:p>
      </xdr:txBody>
    </xdr:sp>
    <xdr:clientData/>
  </xdr:twoCellAnchor>
  <xdr:twoCellAnchor>
    <xdr:from>
      <xdr:col>0</xdr:col>
      <xdr:colOff>1</xdr:colOff>
      <xdr:row>7</xdr:row>
      <xdr:rowOff>0</xdr:rowOff>
    </xdr:from>
    <xdr:to>
      <xdr:col>2</xdr:col>
      <xdr:colOff>809625</xdr:colOff>
      <xdr:row>8</xdr:row>
      <xdr:rowOff>47625</xdr:rowOff>
    </xdr:to>
    <xdr:sp macro="" textlink="">
      <xdr:nvSpPr>
        <xdr:cNvPr id="3" name="ZoneTexte 2">
          <a:extLst>
            <a:ext uri="{FF2B5EF4-FFF2-40B4-BE49-F238E27FC236}"/>
          </a:extLst>
        </xdr:cNvPr>
        <xdr:cNvSpPr txBox="1"/>
      </xdr:nvSpPr>
      <xdr:spPr>
        <a:xfrm>
          <a:off x="1" y="2228850"/>
          <a:ext cx="3724274"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9</xdr:row>
      <xdr:rowOff>104775</xdr:rowOff>
    </xdr:from>
    <xdr:to>
      <xdr:col>3</xdr:col>
      <xdr:colOff>57150</xdr:colOff>
      <xdr:row>11</xdr:row>
      <xdr:rowOff>38101</xdr:rowOff>
    </xdr:to>
    <xdr:sp macro="" textlink="">
      <xdr:nvSpPr>
        <xdr:cNvPr id="4" name="ZoneTexte 3">
          <a:extLst>
            <a:ext uri="{FF2B5EF4-FFF2-40B4-BE49-F238E27FC236}"/>
          </a:extLst>
        </xdr:cNvPr>
        <xdr:cNvSpPr txBox="1"/>
      </xdr:nvSpPr>
      <xdr:spPr>
        <a:xfrm>
          <a:off x="0" y="2590800"/>
          <a:ext cx="3781425" cy="3143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a:t>
          </a:r>
          <a:r>
            <a:rPr lang="fr-FR" sz="1100" b="1" baseline="0"/>
            <a:t> de féminisation (en%) des personnes vivants seules</a:t>
          </a:r>
          <a:endParaRPr lang="fr-FR" sz="1100" b="1"/>
        </a:p>
      </xdr:txBody>
    </xdr:sp>
    <xdr:clientData/>
  </xdr:twoCellAnchor>
  <xdr:twoCellAnchor>
    <xdr:from>
      <xdr:col>0</xdr:col>
      <xdr:colOff>0</xdr:colOff>
      <xdr:row>11</xdr:row>
      <xdr:rowOff>133350</xdr:rowOff>
    </xdr:from>
    <xdr:to>
      <xdr:col>2</xdr:col>
      <xdr:colOff>685800</xdr:colOff>
      <xdr:row>24</xdr:row>
      <xdr:rowOff>66675</xdr:rowOff>
    </xdr:to>
    <xdr:graphicFrame macro="">
      <xdr:nvGraphicFramePr>
        <xdr:cNvPr id="47234"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9524</xdr:colOff>
      <xdr:row>0</xdr:row>
      <xdr:rowOff>85725</xdr:rowOff>
    </xdr:from>
    <xdr:to>
      <xdr:col>3</xdr:col>
      <xdr:colOff>0</xdr:colOff>
      <xdr:row>27</xdr:row>
      <xdr:rowOff>161925</xdr:rowOff>
    </xdr:to>
    <xdr:grpSp>
      <xdr:nvGrpSpPr>
        <xdr:cNvPr id="47235" name="Groupe 5"/>
        <xdr:cNvGrpSpPr>
          <a:grpSpLocks/>
        </xdr:cNvGrpSpPr>
      </xdr:nvGrpSpPr>
      <xdr:grpSpPr bwMode="auto">
        <a:xfrm>
          <a:off x="10667" y="82296"/>
          <a:ext cx="3715513" cy="5806440"/>
          <a:chOff x="20334" y="38100"/>
          <a:chExt cx="3974971" cy="5940000"/>
        </a:xfrm>
      </xdr:grpSpPr>
      <xdr:sp macro="" textlink="">
        <xdr:nvSpPr>
          <xdr:cNvPr id="7" name="Text Box 1"/>
          <xdr:cNvSpPr txBox="1">
            <a:spLocks noChangeArrowheads="1"/>
          </xdr:cNvSpPr>
        </xdr:nvSpPr>
        <xdr:spPr bwMode="auto">
          <a:xfrm>
            <a:off x="20334" y="5591529"/>
            <a:ext cx="3974971" cy="22628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35</a:t>
            </a:r>
          </a:p>
        </xdr:txBody>
      </xdr:sp>
      <xdr:sp macro="" textlink="">
        <xdr:nvSpPr>
          <xdr:cNvPr id="8" name="Rectangle 7"/>
          <xdr:cNvSpPr/>
        </xdr:nvSpPr>
        <xdr:spPr>
          <a:xfrm>
            <a:off x="20335" y="38100"/>
            <a:ext cx="379429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723900</xdr:colOff>
      <xdr:row>1</xdr:row>
      <xdr:rowOff>171451</xdr:rowOff>
    </xdr:to>
    <xdr:sp macro="" textlink="">
      <xdr:nvSpPr>
        <xdr:cNvPr id="2" name="ZoneTexte 1">
          <a:extLst>
            <a:ext uri="{FF2B5EF4-FFF2-40B4-BE49-F238E27FC236}"/>
          </a:extLst>
        </xdr:cNvPr>
        <xdr:cNvSpPr txBox="1"/>
      </xdr:nvSpPr>
      <xdr:spPr>
        <a:xfrm>
          <a:off x="0" y="1"/>
          <a:ext cx="369570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l'âge</a:t>
          </a:r>
          <a:endParaRPr lang="fr-FR" sz="1100" b="1"/>
        </a:p>
      </xdr:txBody>
    </xdr:sp>
    <xdr:clientData/>
  </xdr:twoCellAnchor>
  <xdr:twoCellAnchor>
    <xdr:from>
      <xdr:col>0</xdr:col>
      <xdr:colOff>0</xdr:colOff>
      <xdr:row>19</xdr:row>
      <xdr:rowOff>0</xdr:rowOff>
    </xdr:from>
    <xdr:to>
      <xdr:col>3</xdr:col>
      <xdr:colOff>809624</xdr:colOff>
      <xdr:row>21</xdr:row>
      <xdr:rowOff>66675</xdr:rowOff>
    </xdr:to>
    <xdr:sp macro="" textlink="">
      <xdr:nvSpPr>
        <xdr:cNvPr id="3" name="ZoneTexte 2">
          <a:extLst>
            <a:ext uri="{FF2B5EF4-FFF2-40B4-BE49-F238E27FC236}"/>
          </a:extLst>
        </xdr:cNvPr>
        <xdr:cNvSpPr txBox="1"/>
      </xdr:nvSpPr>
      <xdr:spPr>
        <a:xfrm>
          <a:off x="0" y="5114925"/>
          <a:ext cx="3781424"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9524</xdr:colOff>
      <xdr:row>0</xdr:row>
      <xdr:rowOff>85725</xdr:rowOff>
    </xdr:from>
    <xdr:to>
      <xdr:col>4</xdr:col>
      <xdr:colOff>9525</xdr:colOff>
      <xdr:row>24</xdr:row>
      <xdr:rowOff>9525</xdr:rowOff>
    </xdr:to>
    <xdr:grpSp>
      <xdr:nvGrpSpPr>
        <xdr:cNvPr id="49245" name="Groupe 3"/>
        <xdr:cNvGrpSpPr>
          <a:grpSpLocks/>
        </xdr:cNvGrpSpPr>
      </xdr:nvGrpSpPr>
      <xdr:grpSpPr bwMode="auto">
        <a:xfrm>
          <a:off x="10667" y="82296"/>
          <a:ext cx="3785617" cy="5788152"/>
          <a:chOff x="19768" y="38100"/>
          <a:chExt cx="3790232" cy="5941575"/>
        </a:xfrm>
      </xdr:grpSpPr>
      <xdr:sp macro="" textlink="">
        <xdr:nvSpPr>
          <xdr:cNvPr id="5" name="Text Box 1"/>
          <xdr:cNvSpPr txBox="1">
            <a:spLocks noChangeArrowheads="1"/>
          </xdr:cNvSpPr>
        </xdr:nvSpPr>
        <xdr:spPr bwMode="auto">
          <a:xfrm>
            <a:off x="19768" y="5592387"/>
            <a:ext cx="3779987" cy="18892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36</a:t>
            </a:r>
          </a:p>
        </xdr:txBody>
      </xdr:sp>
      <xdr:sp macro="" textlink="">
        <xdr:nvSpPr>
          <xdr:cNvPr id="6" name="Rectangle 5"/>
          <xdr:cNvSpPr/>
        </xdr:nvSpPr>
        <xdr:spPr>
          <a:xfrm>
            <a:off x="19769" y="38100"/>
            <a:ext cx="3790231"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9525</xdr:colOff>
      <xdr:row>2</xdr:row>
      <xdr:rowOff>66675</xdr:rowOff>
    </xdr:to>
    <xdr:sp macro="" textlink="">
      <xdr:nvSpPr>
        <xdr:cNvPr id="2" name="ZoneTexte 1">
          <a:extLst>
            <a:ext uri="{FF2B5EF4-FFF2-40B4-BE49-F238E27FC236}"/>
          </a:extLst>
        </xdr:cNvPr>
        <xdr:cNvSpPr txBox="1"/>
      </xdr:nvSpPr>
      <xdr:spPr>
        <a:xfrm>
          <a:off x="1" y="0"/>
          <a:ext cx="3800474"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national</a:t>
          </a:r>
          <a:endParaRPr lang="fr-FR" sz="1100" b="1"/>
        </a:p>
      </xdr:txBody>
    </xdr:sp>
    <xdr:clientData/>
  </xdr:twoCellAnchor>
  <xdr:twoCellAnchor>
    <xdr:from>
      <xdr:col>0</xdr:col>
      <xdr:colOff>0</xdr:colOff>
      <xdr:row>11</xdr:row>
      <xdr:rowOff>1</xdr:rowOff>
    </xdr:from>
    <xdr:to>
      <xdr:col>4</xdr:col>
      <xdr:colOff>0</xdr:colOff>
      <xdr:row>12</xdr:row>
      <xdr:rowOff>0</xdr:rowOff>
    </xdr:to>
    <xdr:sp macro="" textlink="">
      <xdr:nvSpPr>
        <xdr:cNvPr id="3" name="ZoneTexte 2">
          <a:extLst>
            <a:ext uri="{FF2B5EF4-FFF2-40B4-BE49-F238E27FC236}"/>
          </a:extLst>
        </xdr:cNvPr>
        <xdr:cNvSpPr txBox="1"/>
      </xdr:nvSpPr>
      <xdr:spPr>
        <a:xfrm>
          <a:off x="0" y="1866901"/>
          <a:ext cx="3790950"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13</xdr:row>
      <xdr:rowOff>0</xdr:rowOff>
    </xdr:from>
    <xdr:to>
      <xdr:col>3</xdr:col>
      <xdr:colOff>809624</xdr:colOff>
      <xdr:row>15</xdr:row>
      <xdr:rowOff>47625</xdr:rowOff>
    </xdr:to>
    <xdr:sp macro="" textlink="">
      <xdr:nvSpPr>
        <xdr:cNvPr id="4" name="ZoneTexte 3">
          <a:extLst>
            <a:ext uri="{FF2B5EF4-FFF2-40B4-BE49-F238E27FC236}"/>
          </a:extLst>
        </xdr:cNvPr>
        <xdr:cNvSpPr txBox="1"/>
      </xdr:nvSpPr>
      <xdr:spPr>
        <a:xfrm>
          <a:off x="0" y="2247900"/>
          <a:ext cx="3781424"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national</a:t>
          </a:r>
          <a:endParaRPr lang="fr-FR" sz="1100" b="1"/>
        </a:p>
      </xdr:txBody>
    </xdr:sp>
    <xdr:clientData/>
  </xdr:twoCellAnchor>
  <xdr:twoCellAnchor>
    <xdr:from>
      <xdr:col>0</xdr:col>
      <xdr:colOff>28575</xdr:colOff>
      <xdr:row>16</xdr:row>
      <xdr:rowOff>9525</xdr:rowOff>
    </xdr:from>
    <xdr:to>
      <xdr:col>3</xdr:col>
      <xdr:colOff>771525</xdr:colOff>
      <xdr:row>28</xdr:row>
      <xdr:rowOff>152400</xdr:rowOff>
    </xdr:to>
    <xdr:graphicFrame macro="">
      <xdr:nvGraphicFramePr>
        <xdr:cNvPr id="50306"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4</xdr:col>
      <xdr:colOff>9525</xdr:colOff>
      <xdr:row>33</xdr:row>
      <xdr:rowOff>142875</xdr:rowOff>
    </xdr:to>
    <xdr:grpSp>
      <xdr:nvGrpSpPr>
        <xdr:cNvPr id="50307" name="Groupe 5"/>
        <xdr:cNvGrpSpPr>
          <a:grpSpLocks/>
        </xdr:cNvGrpSpPr>
      </xdr:nvGrpSpPr>
      <xdr:grpSpPr bwMode="auto">
        <a:xfrm>
          <a:off x="0" y="92964"/>
          <a:ext cx="3806952" cy="5797296"/>
          <a:chOff x="9525" y="38100"/>
          <a:chExt cx="3800475" cy="5941575"/>
        </a:xfrm>
      </xdr:grpSpPr>
      <xdr:sp macro="" textlink="">
        <xdr:nvSpPr>
          <xdr:cNvPr id="7" name="Text Box 1"/>
          <xdr:cNvSpPr txBox="1">
            <a:spLocks noChangeArrowheads="1"/>
          </xdr:cNvSpPr>
        </xdr:nvSpPr>
        <xdr:spPr bwMode="auto">
          <a:xfrm>
            <a:off x="9525" y="5649063"/>
            <a:ext cx="3790259"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37</a:t>
            </a:r>
          </a:p>
        </xdr:txBody>
      </xdr:sp>
      <xdr:sp macro="" textlink="">
        <xdr:nvSpPr>
          <xdr:cNvPr id="8" name="Rectangle 7"/>
          <xdr:cNvSpPr/>
        </xdr:nvSpPr>
        <xdr:spPr>
          <a:xfrm>
            <a:off x="19741" y="38100"/>
            <a:ext cx="3790259"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7.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781051</xdr:colOff>
      <xdr:row>2</xdr:row>
      <xdr:rowOff>19050</xdr:rowOff>
    </xdr:to>
    <xdr:sp macro="" textlink="">
      <xdr:nvSpPr>
        <xdr:cNvPr id="2" name="ZoneTexte 1">
          <a:extLst>
            <a:ext uri="{FF2B5EF4-FFF2-40B4-BE49-F238E27FC236}"/>
          </a:extLst>
        </xdr:cNvPr>
        <xdr:cNvSpPr txBox="1"/>
      </xdr:nvSpPr>
      <xdr:spPr>
        <a:xfrm>
          <a:off x="1" y="0"/>
          <a:ext cx="3752850"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urbain</a:t>
          </a:r>
          <a:endParaRPr lang="fr-FR" sz="1100" b="1"/>
        </a:p>
      </xdr:txBody>
    </xdr:sp>
    <xdr:clientData/>
  </xdr:twoCellAnchor>
  <xdr:twoCellAnchor>
    <xdr:from>
      <xdr:col>0</xdr:col>
      <xdr:colOff>0</xdr:colOff>
      <xdr:row>11</xdr:row>
      <xdr:rowOff>0</xdr:rowOff>
    </xdr:from>
    <xdr:to>
      <xdr:col>4</xdr:col>
      <xdr:colOff>790575</xdr:colOff>
      <xdr:row>12</xdr:row>
      <xdr:rowOff>47625</xdr:rowOff>
    </xdr:to>
    <xdr:sp macro="" textlink="">
      <xdr:nvSpPr>
        <xdr:cNvPr id="3" name="ZoneTexte 2">
          <a:extLst>
            <a:ext uri="{FF2B5EF4-FFF2-40B4-BE49-F238E27FC236}"/>
          </a:extLst>
        </xdr:cNvPr>
        <xdr:cNvSpPr txBox="1"/>
      </xdr:nvSpPr>
      <xdr:spPr>
        <a:xfrm>
          <a:off x="0" y="2000250"/>
          <a:ext cx="376237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xdr:colOff>
      <xdr:row>13</xdr:row>
      <xdr:rowOff>28576</xdr:rowOff>
    </xdr:from>
    <xdr:to>
      <xdr:col>4</xdr:col>
      <xdr:colOff>781051</xdr:colOff>
      <xdr:row>15</xdr:row>
      <xdr:rowOff>66675</xdr:rowOff>
    </xdr:to>
    <xdr:sp macro="" textlink="">
      <xdr:nvSpPr>
        <xdr:cNvPr id="4" name="ZoneTexte 3">
          <a:extLst>
            <a:ext uri="{FF2B5EF4-FFF2-40B4-BE49-F238E27FC236}"/>
          </a:extLst>
        </xdr:cNvPr>
        <xdr:cNvSpPr txBox="1"/>
      </xdr:nvSpPr>
      <xdr:spPr>
        <a:xfrm>
          <a:off x="1" y="2409826"/>
          <a:ext cx="3752850" cy="4190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urbain</a:t>
          </a:r>
          <a:endParaRPr lang="fr-FR" sz="1100" b="1"/>
        </a:p>
      </xdr:txBody>
    </xdr:sp>
    <xdr:clientData/>
  </xdr:twoCellAnchor>
  <xdr:twoCellAnchor>
    <xdr:from>
      <xdr:col>0</xdr:col>
      <xdr:colOff>38100</xdr:colOff>
      <xdr:row>16</xdr:row>
      <xdr:rowOff>9525</xdr:rowOff>
    </xdr:from>
    <xdr:to>
      <xdr:col>4</xdr:col>
      <xdr:colOff>781050</xdr:colOff>
      <xdr:row>28</xdr:row>
      <xdr:rowOff>47625</xdr:rowOff>
    </xdr:to>
    <xdr:graphicFrame macro="">
      <xdr:nvGraphicFramePr>
        <xdr:cNvPr id="52354"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66675</xdr:rowOff>
    </xdr:from>
    <xdr:to>
      <xdr:col>5</xdr:col>
      <xdr:colOff>9525</xdr:colOff>
      <xdr:row>32</xdr:row>
      <xdr:rowOff>171450</xdr:rowOff>
    </xdr:to>
    <xdr:grpSp>
      <xdr:nvGrpSpPr>
        <xdr:cNvPr id="52355" name="Groupe 5"/>
        <xdr:cNvGrpSpPr>
          <a:grpSpLocks/>
        </xdr:cNvGrpSpPr>
      </xdr:nvGrpSpPr>
      <xdr:grpSpPr bwMode="auto">
        <a:xfrm>
          <a:off x="0" y="64008"/>
          <a:ext cx="3796284" cy="5798820"/>
          <a:chOff x="9525" y="38100"/>
          <a:chExt cx="3800475" cy="5941575"/>
        </a:xfrm>
      </xdr:grpSpPr>
      <xdr:sp macro="" textlink="">
        <xdr:nvSpPr>
          <xdr:cNvPr id="7" name="Text Box 1"/>
          <xdr:cNvSpPr txBox="1">
            <a:spLocks noChangeArrowheads="1"/>
          </xdr:cNvSpPr>
        </xdr:nvSpPr>
        <xdr:spPr bwMode="auto">
          <a:xfrm>
            <a:off x="9525" y="5620725"/>
            <a:ext cx="3790231"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38</a:t>
            </a:r>
          </a:p>
        </xdr:txBody>
      </xdr:sp>
      <xdr:sp macro="" textlink="">
        <xdr:nvSpPr>
          <xdr:cNvPr id="8" name="Rectangle 7"/>
          <xdr:cNvSpPr/>
        </xdr:nvSpPr>
        <xdr:spPr>
          <a:xfrm>
            <a:off x="19769" y="38100"/>
            <a:ext cx="3790231"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647701</xdr:colOff>
      <xdr:row>2</xdr:row>
      <xdr:rowOff>0</xdr:rowOff>
    </xdr:to>
    <xdr:sp macro="" textlink="">
      <xdr:nvSpPr>
        <xdr:cNvPr id="2" name="ZoneTexte 1">
          <a:extLst>
            <a:ext uri="{FF2B5EF4-FFF2-40B4-BE49-F238E27FC236}"/>
          </a:extLst>
        </xdr:cNvPr>
        <xdr:cNvSpPr txBox="1"/>
      </xdr:nvSpPr>
      <xdr:spPr>
        <a:xfrm>
          <a:off x="1" y="0"/>
          <a:ext cx="3771900"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rural</a:t>
          </a:r>
          <a:endParaRPr lang="fr-FR" sz="1100" b="1"/>
        </a:p>
      </xdr:txBody>
    </xdr:sp>
    <xdr:clientData/>
  </xdr:twoCellAnchor>
  <xdr:twoCellAnchor>
    <xdr:from>
      <xdr:col>0</xdr:col>
      <xdr:colOff>0</xdr:colOff>
      <xdr:row>10</xdr:row>
      <xdr:rowOff>1</xdr:rowOff>
    </xdr:from>
    <xdr:to>
      <xdr:col>4</xdr:col>
      <xdr:colOff>657224</xdr:colOff>
      <xdr:row>11</xdr:row>
      <xdr:rowOff>57151</xdr:rowOff>
    </xdr:to>
    <xdr:sp macro="" textlink="">
      <xdr:nvSpPr>
        <xdr:cNvPr id="3" name="ZoneTexte 2">
          <a:extLst>
            <a:ext uri="{FF2B5EF4-FFF2-40B4-BE49-F238E27FC236}"/>
          </a:extLst>
        </xdr:cNvPr>
        <xdr:cNvSpPr txBox="1"/>
      </xdr:nvSpPr>
      <xdr:spPr>
        <a:xfrm>
          <a:off x="0" y="1952626"/>
          <a:ext cx="3781424"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xdr:colOff>
      <xdr:row>12</xdr:row>
      <xdr:rowOff>0</xdr:rowOff>
    </xdr:from>
    <xdr:to>
      <xdr:col>4</xdr:col>
      <xdr:colOff>609601</xdr:colOff>
      <xdr:row>13</xdr:row>
      <xdr:rowOff>209550</xdr:rowOff>
    </xdr:to>
    <xdr:sp macro="" textlink="">
      <xdr:nvSpPr>
        <xdr:cNvPr id="4" name="ZoneTexte 3">
          <a:extLst>
            <a:ext uri="{FF2B5EF4-FFF2-40B4-BE49-F238E27FC236}"/>
          </a:extLst>
        </xdr:cNvPr>
        <xdr:cNvSpPr txBox="1"/>
      </xdr:nvSpPr>
      <xdr:spPr>
        <a:xfrm>
          <a:off x="1" y="2333625"/>
          <a:ext cx="3733800"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rural</a:t>
          </a:r>
          <a:endParaRPr lang="fr-FR" sz="1100" b="1"/>
        </a:p>
      </xdr:txBody>
    </xdr:sp>
    <xdr:clientData/>
  </xdr:twoCellAnchor>
  <xdr:twoCellAnchor>
    <xdr:from>
      <xdr:col>0</xdr:col>
      <xdr:colOff>38100</xdr:colOff>
      <xdr:row>14</xdr:row>
      <xdr:rowOff>19050</xdr:rowOff>
    </xdr:from>
    <xdr:to>
      <xdr:col>4</xdr:col>
      <xdr:colOff>657225</xdr:colOff>
      <xdr:row>26</xdr:row>
      <xdr:rowOff>9525</xdr:rowOff>
    </xdr:to>
    <xdr:graphicFrame macro="">
      <xdr:nvGraphicFramePr>
        <xdr:cNvPr id="54456"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8</xdr:row>
      <xdr:rowOff>114300</xdr:rowOff>
    </xdr:from>
    <xdr:to>
      <xdr:col>5</xdr:col>
      <xdr:colOff>9525</xdr:colOff>
      <xdr:row>39</xdr:row>
      <xdr:rowOff>95250</xdr:rowOff>
    </xdr:to>
    <xdr:grpSp>
      <xdr:nvGrpSpPr>
        <xdr:cNvPr id="54457" name="Groupe 5"/>
        <xdr:cNvGrpSpPr>
          <a:grpSpLocks/>
        </xdr:cNvGrpSpPr>
      </xdr:nvGrpSpPr>
      <xdr:grpSpPr bwMode="auto">
        <a:xfrm>
          <a:off x="0" y="1632204"/>
          <a:ext cx="3794760" cy="5753100"/>
          <a:chOff x="9525" y="38100"/>
          <a:chExt cx="3800475" cy="5940000"/>
        </a:xfrm>
      </xdr:grpSpPr>
      <xdr:sp macro="" textlink="">
        <xdr:nvSpPr>
          <xdr:cNvPr id="7" name="Text Box 1"/>
          <xdr:cNvSpPr txBox="1">
            <a:spLocks noChangeArrowheads="1"/>
          </xdr:cNvSpPr>
        </xdr:nvSpPr>
        <xdr:spPr bwMode="auto">
          <a:xfrm>
            <a:off x="9525" y="5778196"/>
            <a:ext cx="3790231" cy="1808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29     5</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0</xdr:colOff>
      <xdr:row>0</xdr:row>
      <xdr:rowOff>66675</xdr:rowOff>
    </xdr:from>
    <xdr:to>
      <xdr:col>5</xdr:col>
      <xdr:colOff>9525</xdr:colOff>
      <xdr:row>31</xdr:row>
      <xdr:rowOff>47625</xdr:rowOff>
    </xdr:to>
    <xdr:grpSp>
      <xdr:nvGrpSpPr>
        <xdr:cNvPr id="54458" name="Groupe 8"/>
        <xdr:cNvGrpSpPr>
          <a:grpSpLocks/>
        </xdr:cNvGrpSpPr>
      </xdr:nvGrpSpPr>
      <xdr:grpSpPr bwMode="auto">
        <a:xfrm>
          <a:off x="0" y="64008"/>
          <a:ext cx="3794760" cy="5798820"/>
          <a:chOff x="9525" y="38100"/>
          <a:chExt cx="3800475" cy="5940000"/>
        </a:xfrm>
      </xdr:grpSpPr>
      <xdr:sp macro="" textlink="">
        <xdr:nvSpPr>
          <xdr:cNvPr id="10" name="Text Box 1"/>
          <xdr:cNvSpPr txBox="1">
            <a:spLocks noChangeArrowheads="1"/>
          </xdr:cNvSpPr>
        </xdr:nvSpPr>
        <xdr:spPr bwMode="auto">
          <a:xfrm>
            <a:off x="9525" y="5543696"/>
            <a:ext cx="3790231"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39</a:t>
            </a:r>
          </a:p>
        </xdr:txBody>
      </xdr:sp>
      <xdr:sp macro="" textlink="">
        <xdr:nvSpPr>
          <xdr:cNvPr id="11" name="Rectangle 10"/>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1</xdr:colOff>
      <xdr:row>1</xdr:row>
      <xdr:rowOff>238125</xdr:rowOff>
    </xdr:to>
    <xdr:sp macro="" textlink="">
      <xdr:nvSpPr>
        <xdr:cNvPr id="2" name="ZoneTexte 1">
          <a:extLst>
            <a:ext uri="{FF2B5EF4-FFF2-40B4-BE49-F238E27FC236}"/>
          </a:extLst>
        </xdr:cNvPr>
        <xdr:cNvSpPr txBox="1"/>
      </xdr:nvSpPr>
      <xdr:spPr>
        <a:xfrm>
          <a:off x="1" y="0"/>
          <a:ext cx="379095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latin typeface="Calibri" pitchFamily="34" charset="0"/>
              <a:cs typeface="Arial" pitchFamily="34" charset="0"/>
            </a:rPr>
            <a:t>Femmes</a:t>
          </a:r>
          <a:r>
            <a:rPr lang="fr-FR" sz="1100" b="1" baseline="0">
              <a:latin typeface="Calibri" pitchFamily="34" charset="0"/>
              <a:cs typeface="Arial" pitchFamily="34" charset="0"/>
            </a:rPr>
            <a:t> vivant seules (en%) selon le niveau du diplôme :niveau national</a:t>
          </a:r>
          <a:endParaRPr lang="fr-FR" sz="1100" b="1">
            <a:latin typeface="Calibri" pitchFamily="34" charset="0"/>
            <a:cs typeface="Arial" pitchFamily="34" charset="0"/>
          </a:endParaRPr>
        </a:p>
      </xdr:txBody>
    </xdr:sp>
    <xdr:clientData/>
  </xdr:twoCellAnchor>
  <xdr:twoCellAnchor>
    <xdr:from>
      <xdr:col>0</xdr:col>
      <xdr:colOff>0</xdr:colOff>
      <xdr:row>19</xdr:row>
      <xdr:rowOff>1</xdr:rowOff>
    </xdr:from>
    <xdr:to>
      <xdr:col>4</xdr:col>
      <xdr:colOff>0</xdr:colOff>
      <xdr:row>20</xdr:row>
      <xdr:rowOff>19051</xdr:rowOff>
    </xdr:to>
    <xdr:sp macro="" textlink="">
      <xdr:nvSpPr>
        <xdr:cNvPr id="3" name="ZoneTexte 2">
          <a:extLst>
            <a:ext uri="{FF2B5EF4-FFF2-40B4-BE49-F238E27FC236}"/>
          </a:extLst>
        </xdr:cNvPr>
        <xdr:cNvSpPr txBox="1"/>
      </xdr:nvSpPr>
      <xdr:spPr>
        <a:xfrm>
          <a:off x="0" y="5514976"/>
          <a:ext cx="37909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9525</xdr:colOff>
      <xdr:row>0</xdr:row>
      <xdr:rowOff>66675</xdr:rowOff>
    </xdr:from>
    <xdr:to>
      <xdr:col>3</xdr:col>
      <xdr:colOff>809625</xdr:colOff>
      <xdr:row>25</xdr:row>
      <xdr:rowOff>19048</xdr:rowOff>
    </xdr:to>
    <xdr:grpSp>
      <xdr:nvGrpSpPr>
        <xdr:cNvPr id="56413" name="Groupe 9"/>
        <xdr:cNvGrpSpPr>
          <a:grpSpLocks/>
        </xdr:cNvGrpSpPr>
      </xdr:nvGrpSpPr>
      <xdr:grpSpPr bwMode="auto">
        <a:xfrm>
          <a:off x="10668" y="64008"/>
          <a:ext cx="3774948" cy="5661658"/>
          <a:chOff x="19271" y="38100"/>
          <a:chExt cx="3858444" cy="6651601"/>
        </a:xfrm>
      </xdr:grpSpPr>
      <xdr:sp macro="" textlink="">
        <xdr:nvSpPr>
          <xdr:cNvPr id="5" name="Text Box 1"/>
          <xdr:cNvSpPr txBox="1">
            <a:spLocks noChangeArrowheads="1"/>
          </xdr:cNvSpPr>
        </xdr:nvSpPr>
        <xdr:spPr bwMode="auto">
          <a:xfrm>
            <a:off x="19271" y="6470513"/>
            <a:ext cx="3858444" cy="2191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40</a:t>
            </a:r>
          </a:p>
        </xdr:txBody>
      </xdr:sp>
      <xdr:sp macro="" textlink="">
        <xdr:nvSpPr>
          <xdr:cNvPr id="6" name="Rectangle 5"/>
          <xdr:cNvSpPr/>
        </xdr:nvSpPr>
        <xdr:spPr>
          <a:xfrm>
            <a:off x="19271" y="38100"/>
            <a:ext cx="3795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809625</xdr:colOff>
      <xdr:row>1</xdr:row>
      <xdr:rowOff>285750</xdr:rowOff>
    </xdr:to>
    <xdr:sp macro="" textlink="">
      <xdr:nvSpPr>
        <xdr:cNvPr id="2" name="ZoneTexte 1">
          <a:extLst>
            <a:ext uri="{FF2B5EF4-FFF2-40B4-BE49-F238E27FC236}"/>
          </a:extLst>
        </xdr:cNvPr>
        <xdr:cNvSpPr txBox="1"/>
      </xdr:nvSpPr>
      <xdr:spPr>
        <a:xfrm>
          <a:off x="0" y="0"/>
          <a:ext cx="37814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agée de 15 ans et + (en%) selon le type d'activité : </a:t>
          </a:r>
          <a:r>
            <a:rPr lang="fr-FR" sz="1100" b="1"/>
            <a:t>National</a:t>
          </a:r>
        </a:p>
      </xdr:txBody>
    </xdr:sp>
    <xdr:clientData/>
  </xdr:twoCellAnchor>
  <xdr:twoCellAnchor>
    <xdr:from>
      <xdr:col>0</xdr:col>
      <xdr:colOff>9525</xdr:colOff>
      <xdr:row>10</xdr:row>
      <xdr:rowOff>9525</xdr:rowOff>
    </xdr:from>
    <xdr:to>
      <xdr:col>3</xdr:col>
      <xdr:colOff>809625</xdr:colOff>
      <xdr:row>11</xdr:row>
      <xdr:rowOff>19050</xdr:rowOff>
    </xdr:to>
    <xdr:sp macro="" textlink="">
      <xdr:nvSpPr>
        <xdr:cNvPr id="3" name="ZoneTexte 2">
          <a:extLst>
            <a:ext uri="{FF2B5EF4-FFF2-40B4-BE49-F238E27FC236}"/>
          </a:extLst>
        </xdr:cNvPr>
        <xdr:cNvSpPr txBox="1"/>
      </xdr:nvSpPr>
      <xdr:spPr>
        <a:xfrm>
          <a:off x="9525" y="2019300"/>
          <a:ext cx="377190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19050</xdr:colOff>
      <xdr:row>14</xdr:row>
      <xdr:rowOff>19050</xdr:rowOff>
    </xdr:from>
    <xdr:to>
      <xdr:col>3</xdr:col>
      <xdr:colOff>790575</xdr:colOff>
      <xdr:row>27</xdr:row>
      <xdr:rowOff>19050</xdr:rowOff>
    </xdr:to>
    <xdr:graphicFrame macro="">
      <xdr:nvGraphicFramePr>
        <xdr:cNvPr id="57474"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0</xdr:rowOff>
    </xdr:from>
    <xdr:to>
      <xdr:col>3</xdr:col>
      <xdr:colOff>809626</xdr:colOff>
      <xdr:row>31</xdr:row>
      <xdr:rowOff>161925</xdr:rowOff>
    </xdr:to>
    <xdr:grpSp>
      <xdr:nvGrpSpPr>
        <xdr:cNvPr id="57475" name="Groupe 5"/>
        <xdr:cNvGrpSpPr>
          <a:grpSpLocks/>
        </xdr:cNvGrpSpPr>
      </xdr:nvGrpSpPr>
      <xdr:grpSpPr bwMode="auto">
        <a:xfrm>
          <a:off x="0" y="184404"/>
          <a:ext cx="3794761" cy="5798820"/>
          <a:chOff x="19050" y="38100"/>
          <a:chExt cx="3898983" cy="5940000"/>
        </a:xfrm>
      </xdr:grpSpPr>
      <xdr:sp macro="" textlink="">
        <xdr:nvSpPr>
          <xdr:cNvPr id="7" name="Text Box 1"/>
          <xdr:cNvSpPr txBox="1">
            <a:spLocks noChangeArrowheads="1"/>
          </xdr:cNvSpPr>
        </xdr:nvSpPr>
        <xdr:spPr bwMode="auto">
          <a:xfrm>
            <a:off x="19741" y="5505922"/>
            <a:ext cx="3898292" cy="20775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41</a:t>
            </a:r>
          </a:p>
        </xdr:txBody>
      </xdr:sp>
      <xdr:sp macro="" textlink="">
        <xdr:nvSpPr>
          <xdr:cNvPr id="8" name="Rectangle 7"/>
          <xdr:cNvSpPr/>
        </xdr:nvSpPr>
        <xdr:spPr>
          <a:xfrm>
            <a:off x="19050" y="38100"/>
            <a:ext cx="379025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0</xdr:colOff>
      <xdr:row>11</xdr:row>
      <xdr:rowOff>1</xdr:rowOff>
    </xdr:from>
    <xdr:to>
      <xdr:col>4</xdr:col>
      <xdr:colOff>0</xdr:colOff>
      <xdr:row>12</xdr:row>
      <xdr:rowOff>28575</xdr:rowOff>
    </xdr:to>
    <xdr:sp macro="" textlink="">
      <xdr:nvSpPr>
        <xdr:cNvPr id="3" name="ZoneTexte 2">
          <a:extLst>
            <a:ext uri="{FF2B5EF4-FFF2-40B4-BE49-F238E27FC236}"/>
          </a:extLst>
        </xdr:cNvPr>
        <xdr:cNvSpPr txBox="1"/>
      </xdr:nvSpPr>
      <xdr:spPr>
        <a:xfrm>
          <a:off x="0" y="2305051"/>
          <a:ext cx="37909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Enquête Nationale sur l'emploi , HCP.</a:t>
          </a:r>
          <a:endParaRPr lang="fr-FR" sz="900"/>
        </a:p>
      </xdr:txBody>
    </xdr:sp>
    <xdr:clientData/>
  </xdr:twoCellAnchor>
  <xdr:twoCellAnchor>
    <xdr:from>
      <xdr:col>0</xdr:col>
      <xdr:colOff>19050</xdr:colOff>
      <xdr:row>16</xdr:row>
      <xdr:rowOff>9526</xdr:rowOff>
    </xdr:from>
    <xdr:to>
      <xdr:col>3</xdr:col>
      <xdr:colOff>800100</xdr:colOff>
      <xdr:row>27</xdr:row>
      <xdr:rowOff>85726</xdr:rowOff>
    </xdr:to>
    <xdr:graphicFrame macro="">
      <xdr:nvGraphicFramePr>
        <xdr:cNvPr id="59522"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9526</xdr:colOff>
      <xdr:row>0</xdr:row>
      <xdr:rowOff>85725</xdr:rowOff>
    </xdr:from>
    <xdr:to>
      <xdr:col>5</xdr:col>
      <xdr:colOff>0</xdr:colOff>
      <xdr:row>31</xdr:row>
      <xdr:rowOff>95250</xdr:rowOff>
    </xdr:to>
    <xdr:grpSp>
      <xdr:nvGrpSpPr>
        <xdr:cNvPr id="59523" name="Groupe 5"/>
        <xdr:cNvGrpSpPr>
          <a:grpSpLocks/>
        </xdr:cNvGrpSpPr>
      </xdr:nvGrpSpPr>
      <xdr:grpSpPr bwMode="auto">
        <a:xfrm>
          <a:off x="10669" y="82296"/>
          <a:ext cx="4593335" cy="5843016"/>
          <a:chOff x="-788773" y="38100"/>
          <a:chExt cx="4598773" cy="5940000"/>
        </a:xfrm>
      </xdr:grpSpPr>
      <xdr:sp macro="" textlink="">
        <xdr:nvSpPr>
          <xdr:cNvPr id="7" name="Text Box 1"/>
          <xdr:cNvSpPr txBox="1">
            <a:spLocks noChangeArrowheads="1"/>
          </xdr:cNvSpPr>
        </xdr:nvSpPr>
        <xdr:spPr bwMode="auto">
          <a:xfrm>
            <a:off x="-788773" y="5519015"/>
            <a:ext cx="3769744" cy="24359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42</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12</xdr:row>
      <xdr:rowOff>57150</xdr:rowOff>
    </xdr:to>
    <xdr:sp macro="" textlink="">
      <xdr:nvSpPr>
        <xdr:cNvPr id="3" name="ZoneTexte 2">
          <a:extLst>
            <a:ext uri="{FF2B5EF4-FFF2-40B4-BE49-F238E27FC236}"/>
          </a:extLst>
        </xdr:cNvPr>
        <xdr:cNvSpPr txBox="1"/>
      </xdr:nvSpPr>
      <xdr:spPr>
        <a:xfrm>
          <a:off x="0" y="1971675"/>
          <a:ext cx="37909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15</xdr:row>
      <xdr:rowOff>38100</xdr:rowOff>
    </xdr:from>
    <xdr:to>
      <xdr:col>3</xdr:col>
      <xdr:colOff>800100</xdr:colOff>
      <xdr:row>29</xdr:row>
      <xdr:rowOff>19049</xdr:rowOff>
    </xdr:to>
    <xdr:graphicFrame macro="">
      <xdr:nvGraphicFramePr>
        <xdr:cNvPr id="61570"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3.xml><?xml version="1.0" encoding="utf-8"?>
<xdr:wsDr xmlns:xdr="http://schemas.openxmlformats.org/drawingml/2006/spreadsheetDrawing" xmlns:a="http://schemas.openxmlformats.org/drawingml/2006/main">
  <xdr:twoCellAnchor>
    <xdr:from>
      <xdr:col>1</xdr:col>
      <xdr:colOff>0</xdr:colOff>
      <xdr:row>2</xdr:row>
      <xdr:rowOff>0</xdr:rowOff>
    </xdr:from>
    <xdr:to>
      <xdr:col>6</xdr:col>
      <xdr:colOff>247650</xdr:colOff>
      <xdr:row>23</xdr:row>
      <xdr:rowOff>95250</xdr:rowOff>
    </xdr:to>
    <xdr:sp macro="" textlink="">
      <xdr:nvSpPr>
        <xdr:cNvPr id="2" name="Rectangle 1"/>
        <xdr:cNvSpPr/>
      </xdr:nvSpPr>
      <xdr:spPr>
        <a:xfrm>
          <a:off x="762000" y="381000"/>
          <a:ext cx="405765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7</xdr:col>
      <xdr:colOff>38100</xdr:colOff>
      <xdr:row>0</xdr:row>
      <xdr:rowOff>57150</xdr:rowOff>
    </xdr:from>
    <xdr:to>
      <xdr:col>11</xdr:col>
      <xdr:colOff>447675</xdr:colOff>
      <xdr:row>32</xdr:row>
      <xdr:rowOff>66675</xdr:rowOff>
    </xdr:to>
    <xdr:sp macro="" textlink="">
      <xdr:nvSpPr>
        <xdr:cNvPr id="2" name="ZoneTexte 1"/>
        <xdr:cNvSpPr txBox="1"/>
      </xdr:nvSpPr>
      <xdr:spPr>
        <a:xfrm>
          <a:off x="38100" y="57150"/>
          <a:ext cx="3457575" cy="6105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latin typeface="+mn-lt"/>
            </a:rPr>
            <a:t>EDUCATION</a:t>
          </a:r>
          <a:r>
            <a:rPr lang="fr-FR" sz="2000" b="1" baseline="0">
              <a:solidFill>
                <a:srgbClr val="660033"/>
              </a:solidFill>
              <a:latin typeface="+mn-lt"/>
            </a:rPr>
            <a:t> ET</a:t>
          </a:r>
          <a:endParaRPr lang="ar-MA" sz="2000" b="1" baseline="0">
            <a:solidFill>
              <a:srgbClr val="660033"/>
            </a:solidFill>
            <a:latin typeface="+mn-lt"/>
          </a:endParaRPr>
        </a:p>
        <a:p>
          <a:pPr algn="ctr"/>
          <a:r>
            <a:rPr lang="fr-FR" sz="2000" b="1" baseline="0">
              <a:solidFill>
                <a:srgbClr val="660033"/>
              </a:solidFill>
              <a:latin typeface="+mn-lt"/>
            </a:rPr>
            <a:t> ALPHABETISATION</a:t>
          </a:r>
          <a:endParaRPr lang="fr-FR" sz="2000" b="1">
            <a:solidFill>
              <a:srgbClr val="660033"/>
            </a:solidFill>
            <a:latin typeface="+mn-lt"/>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0</xdr:col>
      <xdr:colOff>257175</xdr:colOff>
      <xdr:row>6</xdr:row>
      <xdr:rowOff>9525</xdr:rowOff>
    </xdr:from>
    <xdr:to>
      <xdr:col>2</xdr:col>
      <xdr:colOff>200025</xdr:colOff>
      <xdr:row>15</xdr:row>
      <xdr:rowOff>152400</xdr:rowOff>
    </xdr:to>
    <xdr:sp macro="" textlink="">
      <xdr:nvSpPr>
        <xdr:cNvPr id="2" name="Rectangle 1"/>
        <xdr:cNvSpPr/>
      </xdr:nvSpPr>
      <xdr:spPr>
        <a:xfrm>
          <a:off x="257175" y="1152525"/>
          <a:ext cx="1466850" cy="18573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0</xdr:col>
      <xdr:colOff>0</xdr:colOff>
      <xdr:row>0</xdr:row>
      <xdr:rowOff>66675</xdr:rowOff>
    </xdr:from>
    <xdr:to>
      <xdr:col>7</xdr:col>
      <xdr:colOff>19050</xdr:colOff>
      <xdr:row>2</xdr:row>
      <xdr:rowOff>57151</xdr:rowOff>
    </xdr:to>
    <xdr:sp macro="" textlink="">
      <xdr:nvSpPr>
        <xdr:cNvPr id="2" name="ZoneTexte 1"/>
        <xdr:cNvSpPr txBox="1"/>
      </xdr:nvSpPr>
      <xdr:spPr>
        <a:xfrm>
          <a:off x="0" y="66675"/>
          <a:ext cx="5353050" cy="3714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1"/>
            <a:t>Taux</a:t>
          </a:r>
          <a:r>
            <a:rPr lang="fr-FR" sz="1050" b="1" baseline="0"/>
            <a:t> net de scolarisation (en%) par cycle d'enseignement et par milieu de résidence</a:t>
          </a:r>
          <a:endParaRPr lang="fr-FR" sz="1050" b="1"/>
        </a:p>
      </xdr:txBody>
    </xdr:sp>
    <xdr:clientData/>
  </xdr:twoCellAnchor>
  <xdr:twoCellAnchor>
    <xdr:from>
      <xdr:col>0</xdr:col>
      <xdr:colOff>0</xdr:colOff>
      <xdr:row>18</xdr:row>
      <xdr:rowOff>9524</xdr:rowOff>
    </xdr:from>
    <xdr:to>
      <xdr:col>6</xdr:col>
      <xdr:colOff>495300</xdr:colOff>
      <xdr:row>19</xdr:row>
      <xdr:rowOff>66675</xdr:rowOff>
    </xdr:to>
    <xdr:sp macro="" textlink="">
      <xdr:nvSpPr>
        <xdr:cNvPr id="3" name="ZoneTexte 2"/>
        <xdr:cNvSpPr txBox="1"/>
      </xdr:nvSpPr>
      <xdr:spPr>
        <a:xfrm>
          <a:off x="0" y="5124449"/>
          <a:ext cx="4105275"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00"/>
            <a:t>Source:</a:t>
          </a:r>
          <a:r>
            <a:rPr lang="fr-FR" sz="1000" baseline="0"/>
            <a:t> Ministère de l'Education Nationale , de la Formation Professionnelle, de l'enseignement supérieure et de la recherche scientifique.</a:t>
          </a:r>
          <a:endParaRPr lang="fr-FR" sz="1000"/>
        </a:p>
      </xdr:txBody>
    </xdr:sp>
    <xdr:clientData/>
  </xdr:twoCellAnchor>
  <xdr:twoCellAnchor>
    <xdr:from>
      <xdr:col>0</xdr:col>
      <xdr:colOff>0</xdr:colOff>
      <xdr:row>22</xdr:row>
      <xdr:rowOff>171451</xdr:rowOff>
    </xdr:from>
    <xdr:to>
      <xdr:col>6</xdr:col>
      <xdr:colOff>514349</xdr:colOff>
      <xdr:row>24</xdr:row>
      <xdr:rowOff>1</xdr:rowOff>
    </xdr:to>
    <xdr:sp macro="" textlink="">
      <xdr:nvSpPr>
        <xdr:cNvPr id="4" name="Text Box 1"/>
        <xdr:cNvSpPr txBox="1">
          <a:spLocks noChangeArrowheads="1"/>
        </xdr:cNvSpPr>
      </xdr:nvSpPr>
      <xdr:spPr bwMode="auto">
        <a:xfrm>
          <a:off x="0" y="6048376"/>
          <a:ext cx="4124324" cy="20955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47</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0</xdr:col>
      <xdr:colOff>1</xdr:colOff>
      <xdr:row>25</xdr:row>
      <xdr:rowOff>38101</xdr:rowOff>
    </xdr:from>
    <xdr:to>
      <xdr:col>5</xdr:col>
      <xdr:colOff>219076</xdr:colOff>
      <xdr:row>27</xdr:row>
      <xdr:rowOff>114301</xdr:rowOff>
    </xdr:to>
    <xdr:sp macro="" textlink="">
      <xdr:nvSpPr>
        <xdr:cNvPr id="2" name="ZoneTexte 1"/>
        <xdr:cNvSpPr txBox="1"/>
      </xdr:nvSpPr>
      <xdr:spPr>
        <a:xfrm>
          <a:off x="1" y="4629151"/>
          <a:ext cx="3257550"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Ministère de l'Education Nationale , de la Formation Professionnelle ,  de l'enseignement supérieure et de la recherche scientifique.</a:t>
          </a:r>
          <a:endParaRPr lang="fr-FR" sz="900"/>
        </a:p>
      </xdr:txBody>
    </xdr:sp>
    <xdr:clientData/>
  </xdr:twoCellAnchor>
  <xdr:twoCellAnchor>
    <xdr:from>
      <xdr:col>0</xdr:col>
      <xdr:colOff>9525</xdr:colOff>
      <xdr:row>2</xdr:row>
      <xdr:rowOff>9525</xdr:rowOff>
    </xdr:from>
    <xdr:to>
      <xdr:col>5</xdr:col>
      <xdr:colOff>895350</xdr:colOff>
      <xdr:row>24</xdr:row>
      <xdr:rowOff>171450</xdr:rowOff>
    </xdr:to>
    <xdr:graphicFrame macro="">
      <xdr:nvGraphicFramePr>
        <xdr:cNvPr id="11" name="Graphique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8.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0</xdr:colOff>
      <xdr:row>2</xdr:row>
      <xdr:rowOff>47625</xdr:rowOff>
    </xdr:to>
    <xdr:sp macro="" textlink="">
      <xdr:nvSpPr>
        <xdr:cNvPr id="2" name="ZoneTexte 1"/>
        <xdr:cNvSpPr txBox="1"/>
      </xdr:nvSpPr>
      <xdr:spPr>
        <a:xfrm>
          <a:off x="0" y="0"/>
          <a:ext cx="5334000"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spécifiques de scolarisation (en%) selon l'âge</a:t>
          </a:r>
          <a:endParaRPr lang="fr-FR" sz="1100" b="1"/>
        </a:p>
      </xdr:txBody>
    </xdr:sp>
    <xdr:clientData/>
  </xdr:twoCellAnchor>
  <xdr:twoCellAnchor>
    <xdr:from>
      <xdr:col>0</xdr:col>
      <xdr:colOff>1</xdr:colOff>
      <xdr:row>17</xdr:row>
      <xdr:rowOff>171450</xdr:rowOff>
    </xdr:from>
    <xdr:to>
      <xdr:col>6</xdr:col>
      <xdr:colOff>485776</xdr:colOff>
      <xdr:row>19</xdr:row>
      <xdr:rowOff>95250</xdr:rowOff>
    </xdr:to>
    <xdr:sp macro="" textlink="">
      <xdr:nvSpPr>
        <xdr:cNvPr id="3" name="ZoneTexte 2"/>
        <xdr:cNvSpPr txBox="1"/>
      </xdr:nvSpPr>
      <xdr:spPr>
        <a:xfrm>
          <a:off x="1" y="4772025"/>
          <a:ext cx="386715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850"/>
            <a:t>Source:</a:t>
          </a:r>
          <a:r>
            <a:rPr lang="fr-FR" sz="850" baseline="0"/>
            <a:t> Ministère de l'Education Nationale , de la Formation Professionnelle , </a:t>
          </a:r>
        </a:p>
        <a:p>
          <a:r>
            <a:rPr lang="fr-FR" sz="850" baseline="0"/>
            <a:t>                de l'enseignement supérieure et de la recherche scientifique.</a:t>
          </a:r>
          <a:endParaRPr lang="fr-FR" sz="850"/>
        </a:p>
      </xdr:txBody>
    </xdr:sp>
    <xdr:clientData/>
  </xdr:twoCellAnchor>
  <xdr:twoCellAnchor>
    <xdr:from>
      <xdr:col>0</xdr:col>
      <xdr:colOff>9524</xdr:colOff>
      <xdr:row>0</xdr:row>
      <xdr:rowOff>104775</xdr:rowOff>
    </xdr:from>
    <xdr:to>
      <xdr:col>7</xdr:col>
      <xdr:colOff>19050</xdr:colOff>
      <xdr:row>25</xdr:row>
      <xdr:rowOff>110650</xdr:rowOff>
    </xdr:to>
    <xdr:grpSp>
      <xdr:nvGrpSpPr>
        <xdr:cNvPr id="4" name="Groupe 3"/>
        <xdr:cNvGrpSpPr/>
      </xdr:nvGrpSpPr>
      <xdr:grpSpPr>
        <a:xfrm>
          <a:off x="10667" y="102108"/>
          <a:ext cx="3887725" cy="5921662"/>
          <a:chOff x="18771" y="38100"/>
          <a:chExt cx="3791229" cy="5940000"/>
        </a:xfrm>
      </xdr:grpSpPr>
      <xdr:sp macro="" textlink="">
        <xdr:nvSpPr>
          <xdr:cNvPr id="5" name="Text Box 1"/>
          <xdr:cNvSpPr txBox="1">
            <a:spLocks noChangeArrowheads="1"/>
          </xdr:cNvSpPr>
        </xdr:nvSpPr>
        <xdr:spPr bwMode="auto">
          <a:xfrm>
            <a:off x="18771" y="5483266"/>
            <a:ext cx="3763487" cy="2287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49  </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9.xml><?xml version="1.0" encoding="utf-8"?>
<xdr:wsDr xmlns:xdr="http://schemas.openxmlformats.org/drawingml/2006/spreadsheetDrawing" xmlns:a="http://schemas.openxmlformats.org/drawingml/2006/main">
  <xdr:twoCellAnchor>
    <xdr:from>
      <xdr:col>0</xdr:col>
      <xdr:colOff>0</xdr:colOff>
      <xdr:row>1</xdr:row>
      <xdr:rowOff>19051</xdr:rowOff>
    </xdr:from>
    <xdr:to>
      <xdr:col>4</xdr:col>
      <xdr:colOff>476250</xdr:colOff>
      <xdr:row>23</xdr:row>
      <xdr:rowOff>314325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23</xdr:row>
      <xdr:rowOff>247649</xdr:rowOff>
    </xdr:from>
    <xdr:to>
      <xdr:col>4</xdr:col>
      <xdr:colOff>495299</xdr:colOff>
      <xdr:row>24</xdr:row>
      <xdr:rowOff>247650</xdr:rowOff>
    </xdr:to>
    <xdr:sp macro="" textlink="">
      <xdr:nvSpPr>
        <xdr:cNvPr id="3" name="Rectangle 2"/>
        <xdr:cNvSpPr/>
      </xdr:nvSpPr>
      <xdr:spPr>
        <a:xfrm>
          <a:off x="0" y="4772024"/>
          <a:ext cx="3771899" cy="4857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900">
              <a:solidFill>
                <a:sysClr val="windowText" lastClr="000000"/>
              </a:solidFill>
            </a:rPr>
            <a:t>Source: Ministère de l'Education Nationale, de la Formation Professionnelle,</a:t>
          </a:r>
        </a:p>
        <a:p>
          <a:pPr algn="l"/>
          <a:r>
            <a:rPr lang="fr-FR" sz="900">
              <a:solidFill>
                <a:sysClr val="windowText" lastClr="000000"/>
              </a:solidFill>
            </a:rPr>
            <a:t>              de l'enseignement supérieure et de la recherche scientifique.</a:t>
          </a:r>
        </a:p>
      </xdr:txBody>
    </xdr:sp>
    <xdr:clientData/>
  </xdr:twoCellAnchor>
  <xdr:twoCellAnchor>
    <xdr:from>
      <xdr:col>0</xdr:col>
      <xdr:colOff>0</xdr:colOff>
      <xdr:row>0</xdr:row>
      <xdr:rowOff>28575</xdr:rowOff>
    </xdr:from>
    <xdr:to>
      <xdr:col>5</xdr:col>
      <xdr:colOff>38100</xdr:colOff>
      <xdr:row>28</xdr:row>
      <xdr:rowOff>72600</xdr:rowOff>
    </xdr:to>
    <xdr:grpSp>
      <xdr:nvGrpSpPr>
        <xdr:cNvPr id="4" name="Groupe 3"/>
        <xdr:cNvGrpSpPr/>
      </xdr:nvGrpSpPr>
      <xdr:grpSpPr>
        <a:xfrm>
          <a:off x="0" y="27432"/>
          <a:ext cx="3826764" cy="5746452"/>
          <a:chOff x="9525" y="28575"/>
          <a:chExt cx="3829050" cy="5940000"/>
        </a:xfrm>
      </xdr:grpSpPr>
      <xdr:sp macro="" textlink="">
        <xdr:nvSpPr>
          <xdr:cNvPr id="5" name="Text Box 1"/>
          <xdr:cNvSpPr txBox="1">
            <a:spLocks noChangeArrowheads="1"/>
          </xdr:cNvSpPr>
        </xdr:nvSpPr>
        <xdr:spPr bwMode="auto">
          <a:xfrm>
            <a:off x="9525" y="5676900"/>
            <a:ext cx="3790950" cy="2286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50</a:t>
            </a:r>
          </a:p>
        </xdr:txBody>
      </xdr:sp>
      <xdr:sp macro="" textlink="">
        <xdr:nvSpPr>
          <xdr:cNvPr id="6" name="Rectangle 5"/>
          <xdr:cNvSpPr/>
        </xdr:nvSpPr>
        <xdr:spPr>
          <a:xfrm>
            <a:off x="47625" y="28575"/>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238125</xdr:colOff>
      <xdr:row>0</xdr:row>
      <xdr:rowOff>9525</xdr:rowOff>
    </xdr:from>
    <xdr:to>
      <xdr:col>4</xdr:col>
      <xdr:colOff>171450</xdr:colOff>
      <xdr:row>1</xdr:row>
      <xdr:rowOff>57150</xdr:rowOff>
    </xdr:to>
    <xdr:sp macro="" textlink="">
      <xdr:nvSpPr>
        <xdr:cNvPr id="7" name="Rectangle 6"/>
        <xdr:cNvSpPr/>
      </xdr:nvSpPr>
      <xdr:spPr>
        <a:xfrm>
          <a:off x="238125" y="9525"/>
          <a:ext cx="3209925" cy="4381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Taux spécifiques de scolarisation (en%) selon l'âge  en 2018/2019</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933451</xdr:colOff>
      <xdr:row>2</xdr:row>
      <xdr:rowOff>161924</xdr:rowOff>
    </xdr:to>
    <xdr:sp macro="" textlink="">
      <xdr:nvSpPr>
        <xdr:cNvPr id="2" name="ZoneTexte 1"/>
        <xdr:cNvSpPr txBox="1"/>
      </xdr:nvSpPr>
      <xdr:spPr>
        <a:xfrm>
          <a:off x="1" y="0"/>
          <a:ext cx="3048000" cy="5429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(en%) des inscrits dans les différents cycles de l'enseignement</a:t>
          </a:r>
        </a:p>
      </xdr:txBody>
    </xdr:sp>
    <xdr:clientData/>
  </xdr:twoCellAnchor>
  <xdr:twoCellAnchor>
    <xdr:from>
      <xdr:col>0</xdr:col>
      <xdr:colOff>0</xdr:colOff>
      <xdr:row>20</xdr:row>
      <xdr:rowOff>28575</xdr:rowOff>
    </xdr:from>
    <xdr:to>
      <xdr:col>3</xdr:col>
      <xdr:colOff>857250</xdr:colOff>
      <xdr:row>22</xdr:row>
      <xdr:rowOff>47625</xdr:rowOff>
    </xdr:to>
    <xdr:sp macro="" textlink="">
      <xdr:nvSpPr>
        <xdr:cNvPr id="3" name="ZoneTexte 2"/>
        <xdr:cNvSpPr txBox="1"/>
      </xdr:nvSpPr>
      <xdr:spPr>
        <a:xfrm>
          <a:off x="0" y="5314950"/>
          <a:ext cx="382905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850"/>
            <a:t>Source:</a:t>
          </a:r>
          <a:r>
            <a:rPr lang="fr-FR" sz="850" baseline="0"/>
            <a:t> Ministère de l'Education Nationale , de la Formation Professionnelle , </a:t>
          </a:r>
        </a:p>
        <a:p>
          <a:r>
            <a:rPr lang="fr-FR" sz="850" baseline="0"/>
            <a:t>                de l'enseignement supérieure et de la recherche scientifique.</a:t>
          </a:r>
          <a:endParaRPr lang="fr-FR" sz="850"/>
        </a:p>
      </xdr:txBody>
    </xdr:sp>
    <xdr:clientData/>
  </xdr:twoCellAnchor>
  <xdr:twoCellAnchor>
    <xdr:from>
      <xdr:col>0</xdr:col>
      <xdr:colOff>0</xdr:colOff>
      <xdr:row>0</xdr:row>
      <xdr:rowOff>95250</xdr:rowOff>
    </xdr:from>
    <xdr:to>
      <xdr:col>3</xdr:col>
      <xdr:colOff>876300</xdr:colOff>
      <xdr:row>24</xdr:row>
      <xdr:rowOff>82125</xdr:rowOff>
    </xdr:to>
    <xdr:grpSp>
      <xdr:nvGrpSpPr>
        <xdr:cNvPr id="4" name="Groupe 3"/>
        <xdr:cNvGrpSpPr/>
      </xdr:nvGrpSpPr>
      <xdr:grpSpPr>
        <a:xfrm>
          <a:off x="0" y="92964"/>
          <a:ext cx="3857244" cy="5732736"/>
          <a:chOff x="9524" y="38100"/>
          <a:chExt cx="3857770" cy="5940000"/>
        </a:xfrm>
      </xdr:grpSpPr>
      <xdr:sp macro="" textlink="">
        <xdr:nvSpPr>
          <xdr:cNvPr id="5" name="Text Box 1"/>
          <xdr:cNvSpPr txBox="1">
            <a:spLocks noChangeArrowheads="1"/>
          </xdr:cNvSpPr>
        </xdr:nvSpPr>
        <xdr:spPr bwMode="auto">
          <a:xfrm>
            <a:off x="9524" y="5705475"/>
            <a:ext cx="3857770" cy="20955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51</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51.xml><?xml version="1.0" encoding="utf-8"?>
<xdr:wsDr xmlns:xdr="http://schemas.openxmlformats.org/drawingml/2006/spreadsheetDrawing" xmlns:a="http://schemas.openxmlformats.org/drawingml/2006/main">
  <xdr:twoCellAnchor>
    <xdr:from>
      <xdr:col>0</xdr:col>
      <xdr:colOff>38100</xdr:colOff>
      <xdr:row>1</xdr:row>
      <xdr:rowOff>57150</xdr:rowOff>
    </xdr:from>
    <xdr:to>
      <xdr:col>5</xdr:col>
      <xdr:colOff>266700</xdr:colOff>
      <xdr:row>24</xdr:row>
      <xdr:rowOff>152400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76199</xdr:rowOff>
    </xdr:from>
    <xdr:to>
      <xdr:col>6</xdr:col>
      <xdr:colOff>9525</xdr:colOff>
      <xdr:row>30</xdr:row>
      <xdr:rowOff>77385</xdr:rowOff>
    </xdr:to>
    <xdr:grpSp>
      <xdr:nvGrpSpPr>
        <xdr:cNvPr id="3" name="Groupe 2"/>
        <xdr:cNvGrpSpPr/>
      </xdr:nvGrpSpPr>
      <xdr:grpSpPr>
        <a:xfrm>
          <a:off x="10668" y="73151"/>
          <a:ext cx="3970020" cy="5800006"/>
          <a:chOff x="18617" y="38100"/>
          <a:chExt cx="3791383" cy="5940000"/>
        </a:xfrm>
      </xdr:grpSpPr>
      <xdr:sp macro="" textlink="">
        <xdr:nvSpPr>
          <xdr:cNvPr id="4" name="Text Box 1"/>
          <xdr:cNvSpPr txBox="1">
            <a:spLocks noChangeArrowheads="1"/>
          </xdr:cNvSpPr>
        </xdr:nvSpPr>
        <xdr:spPr bwMode="auto">
          <a:xfrm>
            <a:off x="18617" y="5715583"/>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52</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1419224</xdr:colOff>
      <xdr:row>4</xdr:row>
      <xdr:rowOff>0</xdr:rowOff>
    </xdr:to>
    <xdr:sp macro="" textlink="">
      <xdr:nvSpPr>
        <xdr:cNvPr id="2" name="ZoneTexte 1"/>
        <xdr:cNvSpPr txBox="1"/>
      </xdr:nvSpPr>
      <xdr:spPr>
        <a:xfrm>
          <a:off x="0" y="0"/>
          <a:ext cx="3943349" cy="590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200" b="1">
              <a:latin typeface="Calibri" pitchFamily="34" charset="0"/>
            </a:rPr>
            <a:t>Taux</a:t>
          </a:r>
          <a:r>
            <a:rPr lang="fr-FR" sz="1200" b="1" baseline="0">
              <a:latin typeface="Calibri" pitchFamily="34" charset="0"/>
            </a:rPr>
            <a:t> de féminisation (en%) des diplômés du cycle master et troisième cycle de l'enseignement supérieur par filière</a:t>
          </a:r>
          <a:endParaRPr lang="fr-FR" sz="1200" b="1">
            <a:latin typeface="Calibri" pitchFamily="34" charset="0"/>
          </a:endParaRPr>
        </a:p>
      </xdr:txBody>
    </xdr:sp>
    <xdr:clientData/>
  </xdr:twoCellAnchor>
  <xdr:twoCellAnchor>
    <xdr:from>
      <xdr:col>0</xdr:col>
      <xdr:colOff>9525</xdr:colOff>
      <xdr:row>0</xdr:row>
      <xdr:rowOff>85724</xdr:rowOff>
    </xdr:from>
    <xdr:to>
      <xdr:col>3</xdr:col>
      <xdr:colOff>9525</xdr:colOff>
      <xdr:row>24</xdr:row>
      <xdr:rowOff>1</xdr:rowOff>
    </xdr:to>
    <xdr:grpSp>
      <xdr:nvGrpSpPr>
        <xdr:cNvPr id="4" name="Groupe 3"/>
        <xdr:cNvGrpSpPr/>
      </xdr:nvGrpSpPr>
      <xdr:grpSpPr>
        <a:xfrm>
          <a:off x="10668" y="82295"/>
          <a:ext cx="3979164" cy="5716526"/>
          <a:chOff x="-25175" y="38100"/>
          <a:chExt cx="3919568" cy="6188261"/>
        </a:xfrm>
      </xdr:grpSpPr>
      <xdr:sp macro="" textlink="">
        <xdr:nvSpPr>
          <xdr:cNvPr id="5" name="Text Box 1"/>
          <xdr:cNvSpPr txBox="1">
            <a:spLocks noChangeArrowheads="1"/>
          </xdr:cNvSpPr>
        </xdr:nvSpPr>
        <xdr:spPr bwMode="auto">
          <a:xfrm>
            <a:off x="-25175" y="5975756"/>
            <a:ext cx="3919568" cy="25060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53</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0</xdr:colOff>
      <xdr:row>0</xdr:row>
      <xdr:rowOff>9527</xdr:rowOff>
    </xdr:from>
    <xdr:to>
      <xdr:col>4</xdr:col>
      <xdr:colOff>0</xdr:colOff>
      <xdr:row>0</xdr:row>
      <xdr:rowOff>457201</xdr:rowOff>
    </xdr:to>
    <xdr:sp macro="" textlink="">
      <xdr:nvSpPr>
        <xdr:cNvPr id="2" name="ZoneTexte 1"/>
        <xdr:cNvSpPr txBox="1"/>
      </xdr:nvSpPr>
      <xdr:spPr>
        <a:xfrm>
          <a:off x="0" y="9527"/>
          <a:ext cx="2457450" cy="1809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tIns="25200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a:t>
          </a:r>
          <a:r>
            <a:rPr lang="fr-FR" sz="1100" b="1" baseline="0">
              <a:solidFill>
                <a:schemeClr val="dk1"/>
              </a:solidFill>
              <a:latin typeface="+mn-lt"/>
              <a:ea typeface="+mn-ea"/>
              <a:cs typeface="+mn-cs"/>
            </a:rPr>
            <a:t> de féminisation (en%) des diplômés des instituts et</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 écoles </a:t>
          </a:r>
          <a:r>
            <a:rPr lang="fr-FR" sz="1100" b="1" baseline="30000">
              <a:solidFill>
                <a:schemeClr val="dk1"/>
              </a:solidFill>
              <a:latin typeface="+mn-lt"/>
              <a:ea typeface="+mn-ea"/>
              <a:cs typeface="+mn-cs"/>
            </a:rPr>
            <a:t>(1)</a:t>
          </a:r>
          <a:r>
            <a:rPr lang="fr-FR" sz="1100" b="1" baseline="0">
              <a:solidFill>
                <a:schemeClr val="dk1"/>
              </a:solidFill>
              <a:latin typeface="+mn-lt"/>
              <a:ea typeface="+mn-ea"/>
              <a:cs typeface="+mn-cs"/>
            </a:rPr>
            <a:t>  supérieures par filière</a:t>
          </a:r>
          <a:endParaRPr lang="fr-FR" sz="1100" b="1">
            <a:solidFill>
              <a:schemeClr val="dk1"/>
            </a:solidFill>
            <a:latin typeface="+mn-lt"/>
            <a:ea typeface="+mn-ea"/>
            <a:cs typeface="+mn-cs"/>
          </a:endParaRPr>
        </a:p>
        <a:p>
          <a:pPr algn="ctr"/>
          <a:endParaRPr lang="fr-FR" sz="1200" b="1"/>
        </a:p>
      </xdr:txBody>
    </xdr:sp>
    <xdr:clientData/>
  </xdr:twoCellAnchor>
  <xdr:twoCellAnchor>
    <xdr:from>
      <xdr:col>0</xdr:col>
      <xdr:colOff>9525</xdr:colOff>
      <xdr:row>15</xdr:row>
      <xdr:rowOff>9525</xdr:rowOff>
    </xdr:from>
    <xdr:to>
      <xdr:col>3</xdr:col>
      <xdr:colOff>581025</xdr:colOff>
      <xdr:row>19</xdr:row>
      <xdr:rowOff>28575</xdr:rowOff>
    </xdr:to>
    <xdr:sp macro="" textlink="">
      <xdr:nvSpPr>
        <xdr:cNvPr id="3" name="ZoneTexte 2"/>
        <xdr:cNvSpPr txBox="1"/>
      </xdr:nvSpPr>
      <xdr:spPr>
        <a:xfrm>
          <a:off x="9525" y="5314950"/>
          <a:ext cx="3981450" cy="609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solidFill>
                <a:schemeClr val="dk1"/>
              </a:solidFill>
              <a:latin typeface="+mn-lt"/>
              <a:ea typeface="+mn-ea"/>
              <a:cs typeface="+mn-cs"/>
            </a:rPr>
            <a:t>Source:</a:t>
          </a:r>
          <a:r>
            <a:rPr lang="fr-FR" sz="900" baseline="0">
              <a:solidFill>
                <a:schemeClr val="dk1"/>
              </a:solidFill>
              <a:latin typeface="+mn-lt"/>
              <a:ea typeface="+mn-ea"/>
              <a:cs typeface="+mn-cs"/>
            </a:rPr>
            <a:t> Ministère de l'Education Nationale , de la Formation Professionnelle , de l'enseignement supérieure et de la recherche scientifique.</a:t>
          </a:r>
        </a:p>
        <a:p>
          <a:pPr marL="0" indent="0" rtl="0"/>
          <a:r>
            <a:rPr lang="fr-FR" sz="900">
              <a:solidFill>
                <a:schemeClr val="dk1"/>
              </a:solidFill>
              <a:latin typeface="+mn-lt"/>
              <a:ea typeface="+mn-ea"/>
              <a:cs typeface="+mn-cs"/>
            </a:rPr>
            <a:t> (1) :Non compris les écoles rattachées aux universités et celles assurant  une  formation militaire</a:t>
          </a:r>
        </a:p>
        <a:p>
          <a:endParaRPr lang="fr-FR" sz="1100">
            <a:solidFill>
              <a:schemeClr val="dk1"/>
            </a:solidFill>
            <a:latin typeface="+mn-lt"/>
            <a:ea typeface="+mn-ea"/>
            <a:cs typeface="+mn-cs"/>
          </a:endParaRPr>
        </a:p>
        <a:p>
          <a:endParaRPr lang="fr-FR" sz="1100" b="1">
            <a:solidFill>
              <a:schemeClr val="dk1"/>
            </a:solidFill>
            <a:latin typeface="+mn-lt"/>
            <a:ea typeface="+mn-ea"/>
            <a:cs typeface="+mn-cs"/>
          </a:endParaRPr>
        </a:p>
        <a:p>
          <a:pPr algn="l"/>
          <a:endParaRPr lang="fr-FR" sz="1100" b="1"/>
        </a:p>
      </xdr:txBody>
    </xdr:sp>
    <xdr:clientData/>
  </xdr:twoCellAnchor>
  <xdr:twoCellAnchor>
    <xdr:from>
      <xdr:col>0</xdr:col>
      <xdr:colOff>9525</xdr:colOff>
      <xdr:row>0</xdr:row>
      <xdr:rowOff>9527</xdr:rowOff>
    </xdr:from>
    <xdr:to>
      <xdr:col>4</xdr:col>
      <xdr:colOff>0</xdr:colOff>
      <xdr:row>21</xdr:row>
      <xdr:rowOff>0</xdr:rowOff>
    </xdr:to>
    <xdr:grpSp>
      <xdr:nvGrpSpPr>
        <xdr:cNvPr id="4" name="Groupe 3"/>
        <xdr:cNvGrpSpPr/>
      </xdr:nvGrpSpPr>
      <xdr:grpSpPr>
        <a:xfrm>
          <a:off x="9525" y="9527"/>
          <a:ext cx="4086225" cy="6267448"/>
          <a:chOff x="18363" y="38100"/>
          <a:chExt cx="3791637" cy="6233802"/>
        </a:xfrm>
      </xdr:grpSpPr>
      <xdr:sp macro="" textlink="">
        <xdr:nvSpPr>
          <xdr:cNvPr id="5" name="Text Box 1"/>
          <xdr:cNvSpPr txBox="1">
            <a:spLocks noChangeArrowheads="1"/>
          </xdr:cNvSpPr>
        </xdr:nvSpPr>
        <xdr:spPr bwMode="auto">
          <a:xfrm>
            <a:off x="18363" y="6068941"/>
            <a:ext cx="3790950" cy="20296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54</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2590801</xdr:colOff>
      <xdr:row>4</xdr:row>
      <xdr:rowOff>0</xdr:rowOff>
    </xdr:from>
    <xdr:to>
      <xdr:col>1</xdr:col>
      <xdr:colOff>104775</xdr:colOff>
      <xdr:row>5</xdr:row>
      <xdr:rowOff>266700</xdr:rowOff>
    </xdr:to>
    <xdr:sp macro="" textlink="">
      <xdr:nvSpPr>
        <xdr:cNvPr id="7" name="Accolade fermante 6"/>
        <xdr:cNvSpPr/>
      </xdr:nvSpPr>
      <xdr:spPr>
        <a:xfrm>
          <a:off x="2590801" y="1276350"/>
          <a:ext cx="114299" cy="6667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0</xdr:col>
      <xdr:colOff>2590800</xdr:colOff>
      <xdr:row>6</xdr:row>
      <xdr:rowOff>9524</xdr:rowOff>
    </xdr:from>
    <xdr:to>
      <xdr:col>1</xdr:col>
      <xdr:colOff>114301</xdr:colOff>
      <xdr:row>8</xdr:row>
      <xdr:rowOff>428624</xdr:rowOff>
    </xdr:to>
    <xdr:sp macro="" textlink="">
      <xdr:nvSpPr>
        <xdr:cNvPr id="8" name="Accolade fermante 7"/>
        <xdr:cNvSpPr/>
      </xdr:nvSpPr>
      <xdr:spPr>
        <a:xfrm>
          <a:off x="2590800" y="1962149"/>
          <a:ext cx="123826" cy="1190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1</xdr:colOff>
      <xdr:row>0</xdr:row>
      <xdr:rowOff>1</xdr:rowOff>
    </xdr:from>
    <xdr:to>
      <xdr:col>6</xdr:col>
      <xdr:colOff>0</xdr:colOff>
      <xdr:row>3</xdr:row>
      <xdr:rowOff>19050</xdr:rowOff>
    </xdr:to>
    <xdr:sp macro="" textlink="">
      <xdr:nvSpPr>
        <xdr:cNvPr id="2" name="ZoneTexte 1"/>
        <xdr:cNvSpPr txBox="1"/>
      </xdr:nvSpPr>
      <xdr:spPr>
        <a:xfrm>
          <a:off x="1" y="1"/>
          <a:ext cx="4029074" cy="533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d'alphabétisation (en%) de la population âgée de 10 ans </a:t>
          </a:r>
        </a:p>
        <a:p>
          <a:pPr algn="ctr"/>
          <a:r>
            <a:rPr lang="fr-FR" sz="1100" b="1" baseline="0"/>
            <a:t>et plus par milieu de résidence  et selon le sexe</a:t>
          </a:r>
          <a:endParaRPr lang="fr-FR" sz="1100" b="1"/>
        </a:p>
      </xdr:txBody>
    </xdr:sp>
    <xdr:clientData/>
  </xdr:twoCellAnchor>
  <xdr:twoCellAnchor>
    <xdr:from>
      <xdr:col>0</xdr:col>
      <xdr:colOff>0</xdr:colOff>
      <xdr:row>9</xdr:row>
      <xdr:rowOff>0</xdr:rowOff>
    </xdr:from>
    <xdr:to>
      <xdr:col>5</xdr:col>
      <xdr:colOff>742949</xdr:colOff>
      <xdr:row>9</xdr:row>
      <xdr:rowOff>180975</xdr:rowOff>
    </xdr:to>
    <xdr:sp macro="" textlink="">
      <xdr:nvSpPr>
        <xdr:cNvPr id="3" name="ZoneTexte 2"/>
        <xdr:cNvSpPr txBox="1"/>
      </xdr:nvSpPr>
      <xdr:spPr>
        <a:xfrm>
          <a:off x="0" y="1962150"/>
          <a:ext cx="3924299"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latin typeface="+mn-lt"/>
            </a:rPr>
            <a:t>Source</a:t>
          </a:r>
          <a:r>
            <a:rPr lang="fr-FR" sz="900" b="0" baseline="0">
              <a:latin typeface="+mn-lt"/>
            </a:rPr>
            <a:t> : Enquête Nationale sur l'emploi, HCP.</a:t>
          </a:r>
          <a:endParaRPr lang="fr-FR" sz="900" b="0">
            <a:latin typeface="+mn-lt"/>
          </a:endParaRPr>
        </a:p>
      </xdr:txBody>
    </xdr:sp>
    <xdr:clientData/>
  </xdr:twoCellAnchor>
  <xdr:twoCellAnchor>
    <xdr:from>
      <xdr:col>0</xdr:col>
      <xdr:colOff>1</xdr:colOff>
      <xdr:row>10</xdr:row>
      <xdr:rowOff>180975</xdr:rowOff>
    </xdr:from>
    <xdr:to>
      <xdr:col>5</xdr:col>
      <xdr:colOff>485775</xdr:colOff>
      <xdr:row>14</xdr:row>
      <xdr:rowOff>38100</xdr:rowOff>
    </xdr:to>
    <xdr:sp macro="" textlink="">
      <xdr:nvSpPr>
        <xdr:cNvPr id="4" name="ZoneTexte 3"/>
        <xdr:cNvSpPr txBox="1"/>
      </xdr:nvSpPr>
      <xdr:spPr>
        <a:xfrm>
          <a:off x="1" y="2333625"/>
          <a:ext cx="3667124"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   Taux</a:t>
          </a:r>
          <a:r>
            <a:rPr lang="fr-FR" sz="1100" b="1" baseline="0"/>
            <a:t>  d'alphabétisation (en%) de la population âgée de 10 ans et  plus par milieu de résidence  et selon le sexe : niveau national</a:t>
          </a:r>
          <a:endParaRPr lang="fr-FR" sz="1100" b="1"/>
        </a:p>
      </xdr:txBody>
    </xdr:sp>
    <xdr:clientData/>
  </xdr:twoCellAnchor>
  <xdr:twoCellAnchor>
    <xdr:from>
      <xdr:col>0</xdr:col>
      <xdr:colOff>0</xdr:colOff>
      <xdr:row>14</xdr:row>
      <xdr:rowOff>47625</xdr:rowOff>
    </xdr:from>
    <xdr:to>
      <xdr:col>5</xdr:col>
      <xdr:colOff>742950</xdr:colOff>
      <xdr:row>27</xdr:row>
      <xdr:rowOff>47625</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85725</xdr:rowOff>
    </xdr:from>
    <xdr:to>
      <xdr:col>6</xdr:col>
      <xdr:colOff>0</xdr:colOff>
      <xdr:row>31</xdr:row>
      <xdr:rowOff>57150</xdr:rowOff>
    </xdr:to>
    <xdr:grpSp>
      <xdr:nvGrpSpPr>
        <xdr:cNvPr id="6" name="Groupe 6"/>
        <xdr:cNvGrpSpPr>
          <a:grpSpLocks/>
        </xdr:cNvGrpSpPr>
      </xdr:nvGrpSpPr>
      <xdr:grpSpPr bwMode="auto">
        <a:xfrm>
          <a:off x="9525" y="85725"/>
          <a:ext cx="3962400" cy="5991225"/>
          <a:chOff x="18552" y="38100"/>
          <a:chExt cx="3791448" cy="5940000"/>
        </a:xfrm>
      </xdr:grpSpPr>
      <xdr:sp macro="" textlink="">
        <xdr:nvSpPr>
          <xdr:cNvPr id="7" name="Text Box 1"/>
          <xdr:cNvSpPr txBox="1">
            <a:spLocks noChangeArrowheads="1"/>
          </xdr:cNvSpPr>
        </xdr:nvSpPr>
        <xdr:spPr bwMode="auto">
          <a:xfrm>
            <a:off x="18552" y="5553139"/>
            <a:ext cx="3791448"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55</a:t>
            </a:r>
          </a:p>
        </xdr:txBody>
      </xdr:sp>
      <xdr:sp macro="" textlink="">
        <xdr:nvSpPr>
          <xdr:cNvPr id="8" name="Rectangle 7"/>
          <xdr:cNvSpPr/>
        </xdr:nvSpPr>
        <xdr:spPr>
          <a:xfrm>
            <a:off x="19195" y="38100"/>
            <a:ext cx="37908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5.xml><?xml version="1.0" encoding="utf-8"?>
<c:userShapes xmlns:c="http://schemas.openxmlformats.org/drawingml/2006/chart">
  <cdr:relSizeAnchor xmlns:cdr="http://schemas.openxmlformats.org/drawingml/2006/chartDrawing">
    <cdr:from>
      <cdr:x>0.86607</cdr:x>
      <cdr:y>0.41319</cdr:y>
    </cdr:from>
    <cdr:to>
      <cdr:x>0.97378</cdr:x>
      <cdr:y>0.56597</cdr:y>
    </cdr:to>
    <cdr:sp macro="" textlink="">
      <cdr:nvSpPr>
        <cdr:cNvPr id="2" name="ZoneTexte 1"/>
        <cdr:cNvSpPr txBox="1"/>
      </cdr:nvSpPr>
      <cdr:spPr>
        <a:xfrm xmlns:a="http://schemas.openxmlformats.org/drawingml/2006/main">
          <a:off x="3971925" y="1133475"/>
          <a:ext cx="485775" cy="4191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fr-FR"/>
        </a:p>
      </cdr:txBody>
    </cdr:sp>
  </cdr:relSizeAnchor>
</c:userShapes>
</file>

<file path=xl/drawings/drawing56.xml><?xml version="1.0" encoding="utf-8"?>
<xdr:wsDr xmlns:xdr="http://schemas.openxmlformats.org/drawingml/2006/spreadsheetDrawing" xmlns:a="http://schemas.openxmlformats.org/drawingml/2006/main">
  <xdr:twoCellAnchor>
    <xdr:from>
      <xdr:col>0</xdr:col>
      <xdr:colOff>304801</xdr:colOff>
      <xdr:row>0</xdr:row>
      <xdr:rowOff>19051</xdr:rowOff>
    </xdr:from>
    <xdr:to>
      <xdr:col>2</xdr:col>
      <xdr:colOff>1038225</xdr:colOff>
      <xdr:row>31</xdr:row>
      <xdr:rowOff>9525</xdr:rowOff>
    </xdr:to>
    <xdr:sp macro="" textlink="">
      <xdr:nvSpPr>
        <xdr:cNvPr id="2" name="ZoneTexte 1">
          <a:extLst>
            <a:ext uri="{FF2B5EF4-FFF2-40B4-BE49-F238E27FC236}"/>
          </a:extLst>
        </xdr:cNvPr>
        <xdr:cNvSpPr txBox="1"/>
      </xdr:nvSpPr>
      <xdr:spPr>
        <a:xfrm>
          <a:off x="304801" y="19051"/>
          <a:ext cx="3190874" cy="58959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rPr>
            <a:t>ACTIVITE</a:t>
          </a:r>
          <a:r>
            <a:rPr lang="fr-FR" sz="2000" b="1" baseline="0">
              <a:solidFill>
                <a:srgbClr val="660033"/>
              </a:solidFill>
            </a:rPr>
            <a:t> , EMPLOI</a:t>
          </a:r>
        </a:p>
        <a:p>
          <a:pPr algn="ctr"/>
          <a:r>
            <a:rPr lang="fr-FR" sz="2000" b="1" baseline="0">
              <a:solidFill>
                <a:srgbClr val="660033"/>
              </a:solidFill>
            </a:rPr>
            <a:t>ET  CHÔMAGE</a:t>
          </a:r>
          <a:endParaRPr lang="fr-FR" sz="2000" b="1">
            <a:solidFill>
              <a:srgbClr val="660033"/>
            </a:solidFill>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0</xdr:colOff>
      <xdr:row>1</xdr:row>
      <xdr:rowOff>0</xdr:rowOff>
    </xdr:from>
    <xdr:to>
      <xdr:col>4</xdr:col>
      <xdr:colOff>685800</xdr:colOff>
      <xdr:row>22</xdr:row>
      <xdr:rowOff>95250</xdr:rowOff>
    </xdr:to>
    <xdr:sp macro="" textlink="">
      <xdr:nvSpPr>
        <xdr:cNvPr id="2" name="Rectangle 1"/>
        <xdr:cNvSpPr/>
      </xdr:nvSpPr>
      <xdr:spPr>
        <a:xfrm>
          <a:off x="0" y="190500"/>
          <a:ext cx="396240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1</xdr:colOff>
      <xdr:row>0</xdr:row>
      <xdr:rowOff>0</xdr:rowOff>
    </xdr:from>
    <xdr:to>
      <xdr:col>2</xdr:col>
      <xdr:colOff>1114425</xdr:colOff>
      <xdr:row>2</xdr:row>
      <xdr:rowOff>123825</xdr:rowOff>
    </xdr:to>
    <xdr:sp macro="" textlink="">
      <xdr:nvSpPr>
        <xdr:cNvPr id="2" name="ZoneTexte 1">
          <a:extLst>
            <a:ext uri="{FF2B5EF4-FFF2-40B4-BE49-F238E27FC236}"/>
          </a:extLst>
        </xdr:cNvPr>
        <xdr:cNvSpPr txBox="1"/>
      </xdr:nvSpPr>
      <xdr:spPr>
        <a:xfrm>
          <a:off x="1" y="0"/>
          <a:ext cx="3924299"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Population</a:t>
          </a:r>
          <a:r>
            <a:rPr lang="fr-FR" sz="1100" b="1" baseline="0"/>
            <a:t> âgée de 15ans et plus (en milliers) selon le type d'activité : niveau national</a:t>
          </a:r>
          <a:endParaRPr lang="fr-FR" sz="1100" b="1"/>
        </a:p>
      </xdr:txBody>
    </xdr:sp>
    <xdr:clientData/>
  </xdr:twoCellAnchor>
  <xdr:twoCellAnchor>
    <xdr:from>
      <xdr:col>0</xdr:col>
      <xdr:colOff>0</xdr:colOff>
      <xdr:row>25</xdr:row>
      <xdr:rowOff>9525</xdr:rowOff>
    </xdr:from>
    <xdr:to>
      <xdr:col>2</xdr:col>
      <xdr:colOff>800100</xdr:colOff>
      <xdr:row>26</xdr:row>
      <xdr:rowOff>19050</xdr:rowOff>
    </xdr:to>
    <xdr:sp macro="" textlink="">
      <xdr:nvSpPr>
        <xdr:cNvPr id="3" name="ZoneTexte 2">
          <a:extLst>
            <a:ext uri="{FF2B5EF4-FFF2-40B4-BE49-F238E27FC236}"/>
          </a:extLst>
        </xdr:cNvPr>
        <xdr:cNvSpPr txBox="1"/>
      </xdr:nvSpPr>
      <xdr:spPr>
        <a:xfrm>
          <a:off x="0" y="4638675"/>
          <a:ext cx="395287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8298</xdr:colOff>
      <xdr:row>0</xdr:row>
      <xdr:rowOff>0</xdr:rowOff>
    </xdr:from>
    <xdr:to>
      <xdr:col>3</xdr:col>
      <xdr:colOff>1227</xdr:colOff>
      <xdr:row>32</xdr:row>
      <xdr:rowOff>28575</xdr:rowOff>
    </xdr:to>
    <xdr:grpSp>
      <xdr:nvGrpSpPr>
        <xdr:cNvPr id="82013" name="Groupe 3"/>
        <xdr:cNvGrpSpPr>
          <a:grpSpLocks/>
        </xdr:cNvGrpSpPr>
      </xdr:nvGrpSpPr>
      <xdr:grpSpPr bwMode="auto">
        <a:xfrm>
          <a:off x="9441" y="0"/>
          <a:ext cx="3941994" cy="5797296"/>
          <a:chOff x="19320" y="38100"/>
          <a:chExt cx="3792128" cy="5941553"/>
        </a:xfrm>
      </xdr:grpSpPr>
      <xdr:sp macro="" textlink="">
        <xdr:nvSpPr>
          <xdr:cNvPr id="5" name="Text Box 1"/>
          <xdr:cNvSpPr txBox="1">
            <a:spLocks noChangeArrowheads="1"/>
          </xdr:cNvSpPr>
        </xdr:nvSpPr>
        <xdr:spPr bwMode="auto">
          <a:xfrm>
            <a:off x="20769" y="5752948"/>
            <a:ext cx="3790679"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58</a:t>
            </a:r>
          </a:p>
        </xdr:txBody>
      </xdr:sp>
      <xdr:sp macro="" textlink="">
        <xdr:nvSpPr>
          <xdr:cNvPr id="6" name="Rectangle 5"/>
          <xdr:cNvSpPr/>
        </xdr:nvSpPr>
        <xdr:spPr>
          <a:xfrm>
            <a:off x="19320" y="38100"/>
            <a:ext cx="3790680" cy="59415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133350</xdr:rowOff>
    </xdr:to>
    <xdr:sp macro="" textlink="">
      <xdr:nvSpPr>
        <xdr:cNvPr id="2" name="ZoneTexte 1">
          <a:extLst>
            <a:ext uri="{FF2B5EF4-FFF2-40B4-BE49-F238E27FC236}"/>
          </a:extLst>
        </xdr:cNvPr>
        <xdr:cNvSpPr txBox="1"/>
      </xdr:nvSpPr>
      <xdr:spPr>
        <a:xfrm>
          <a:off x="0" y="0"/>
          <a:ext cx="4010025" cy="514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Population</a:t>
          </a:r>
          <a:r>
            <a:rPr lang="fr-FR" sz="1100" b="1" baseline="0">
              <a:latin typeface="Calibri" pitchFamily="34" charset="0"/>
            </a:rPr>
            <a:t> âgée de 15 ans et plus (en milliers) selon le type d'activité : niveau Urbain</a:t>
          </a:r>
          <a:endParaRPr lang="fr-FR" sz="1100" b="1">
            <a:latin typeface="Calibri" pitchFamily="34" charset="0"/>
          </a:endParaRPr>
        </a:p>
      </xdr:txBody>
    </xdr:sp>
    <xdr:clientData/>
  </xdr:twoCellAnchor>
  <xdr:twoCellAnchor>
    <xdr:from>
      <xdr:col>0</xdr:col>
      <xdr:colOff>0</xdr:colOff>
      <xdr:row>25</xdr:row>
      <xdr:rowOff>9525</xdr:rowOff>
    </xdr:from>
    <xdr:to>
      <xdr:col>2</xdr:col>
      <xdr:colOff>809625</xdr:colOff>
      <xdr:row>26</xdr:row>
      <xdr:rowOff>47624</xdr:rowOff>
    </xdr:to>
    <xdr:sp macro="" textlink="">
      <xdr:nvSpPr>
        <xdr:cNvPr id="3" name="ZoneTexte 2">
          <a:extLst>
            <a:ext uri="{FF2B5EF4-FFF2-40B4-BE49-F238E27FC236}"/>
          </a:extLst>
        </xdr:cNvPr>
        <xdr:cNvSpPr txBox="1"/>
      </xdr:nvSpPr>
      <xdr:spPr>
        <a:xfrm>
          <a:off x="0" y="4714875"/>
          <a:ext cx="4000500" cy="2285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0</xdr:rowOff>
    </xdr:from>
    <xdr:to>
      <xdr:col>3</xdr:col>
      <xdr:colOff>9525</xdr:colOff>
      <xdr:row>31</xdr:row>
      <xdr:rowOff>142875</xdr:rowOff>
    </xdr:to>
    <xdr:grpSp>
      <xdr:nvGrpSpPr>
        <xdr:cNvPr id="83037" name="Groupe 3"/>
        <xdr:cNvGrpSpPr>
          <a:grpSpLocks/>
        </xdr:cNvGrpSpPr>
      </xdr:nvGrpSpPr>
      <xdr:grpSpPr bwMode="auto">
        <a:xfrm>
          <a:off x="0" y="0"/>
          <a:ext cx="4021836" cy="5798820"/>
          <a:chOff x="9525" y="38100"/>
          <a:chExt cx="3800475" cy="5941575"/>
        </a:xfrm>
      </xdr:grpSpPr>
      <xdr:sp macro="" textlink="">
        <xdr:nvSpPr>
          <xdr:cNvPr id="5" name="Text Box 1"/>
          <xdr:cNvSpPr txBox="1">
            <a:spLocks noChangeArrowheads="1"/>
          </xdr:cNvSpPr>
        </xdr:nvSpPr>
        <xdr:spPr bwMode="auto">
          <a:xfrm>
            <a:off x="9525" y="5658509"/>
            <a:ext cx="379080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59</a:t>
            </a:r>
          </a:p>
        </xdr:txBody>
      </xdr:sp>
      <xdr:sp macro="" textlink="">
        <xdr:nvSpPr>
          <xdr:cNvPr id="6" name="Rectangle 5"/>
          <xdr:cNvSpPr/>
        </xdr:nvSpPr>
        <xdr:spPr>
          <a:xfrm>
            <a:off x="19195" y="38100"/>
            <a:ext cx="379080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171450</xdr:rowOff>
    </xdr:to>
    <xdr:sp macro="" textlink="">
      <xdr:nvSpPr>
        <xdr:cNvPr id="2" name="ZoneTexte 1">
          <a:extLst>
            <a:ext uri="{FF2B5EF4-FFF2-40B4-BE49-F238E27FC236}"/>
          </a:extLst>
        </xdr:cNvPr>
        <xdr:cNvSpPr txBox="1"/>
      </xdr:nvSpPr>
      <xdr:spPr>
        <a:xfrm>
          <a:off x="0" y="0"/>
          <a:ext cx="4010025"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Population</a:t>
          </a:r>
          <a:r>
            <a:rPr lang="fr-FR" sz="1100" b="1" baseline="0"/>
            <a:t> âgée de 15 ans et plus (en milliers) selon le type d'activité : niveau Rural</a:t>
          </a:r>
          <a:endParaRPr lang="fr-FR" sz="1100" b="1"/>
        </a:p>
      </xdr:txBody>
    </xdr:sp>
    <xdr:clientData/>
  </xdr:twoCellAnchor>
  <xdr:twoCellAnchor>
    <xdr:from>
      <xdr:col>0</xdr:col>
      <xdr:colOff>0</xdr:colOff>
      <xdr:row>25</xdr:row>
      <xdr:rowOff>28574</xdr:rowOff>
    </xdr:from>
    <xdr:to>
      <xdr:col>2</xdr:col>
      <xdr:colOff>809625</xdr:colOff>
      <xdr:row>26</xdr:row>
      <xdr:rowOff>28575</xdr:rowOff>
    </xdr:to>
    <xdr:sp macro="" textlink="">
      <xdr:nvSpPr>
        <xdr:cNvPr id="3" name="ZoneTexte 2">
          <a:extLst>
            <a:ext uri="{FF2B5EF4-FFF2-40B4-BE49-F238E27FC236}"/>
          </a:extLst>
        </xdr:cNvPr>
        <xdr:cNvSpPr txBox="1"/>
      </xdr:nvSpPr>
      <xdr:spPr>
        <a:xfrm>
          <a:off x="0" y="5410199"/>
          <a:ext cx="4000500" cy="190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3</xdr:col>
      <xdr:colOff>9525</xdr:colOff>
      <xdr:row>28</xdr:row>
      <xdr:rowOff>123825</xdr:rowOff>
    </xdr:to>
    <xdr:grpSp>
      <xdr:nvGrpSpPr>
        <xdr:cNvPr id="84061" name="Groupe 3"/>
        <xdr:cNvGrpSpPr>
          <a:grpSpLocks/>
        </xdr:cNvGrpSpPr>
      </xdr:nvGrpSpPr>
      <xdr:grpSpPr bwMode="auto">
        <a:xfrm>
          <a:off x="0" y="82296"/>
          <a:ext cx="4021836" cy="5795772"/>
          <a:chOff x="-170" y="38100"/>
          <a:chExt cx="3810170" cy="5941575"/>
        </a:xfrm>
      </xdr:grpSpPr>
      <xdr:sp macro="" textlink="">
        <xdr:nvSpPr>
          <xdr:cNvPr id="5" name="Text Box 1"/>
          <xdr:cNvSpPr txBox="1">
            <a:spLocks noChangeArrowheads="1"/>
          </xdr:cNvSpPr>
        </xdr:nvSpPr>
        <xdr:spPr bwMode="auto">
          <a:xfrm>
            <a:off x="-170" y="5667955"/>
            <a:ext cx="379078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60</a:t>
            </a:r>
          </a:p>
        </xdr:txBody>
      </xdr:sp>
      <xdr:sp macro="" textlink="">
        <xdr:nvSpPr>
          <xdr:cNvPr id="6" name="Rectangle 5"/>
          <xdr:cNvSpPr/>
        </xdr:nvSpPr>
        <xdr:spPr>
          <a:xfrm>
            <a:off x="19220" y="38100"/>
            <a:ext cx="379078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2</xdr:row>
      <xdr:rowOff>114301</xdr:rowOff>
    </xdr:to>
    <xdr:sp macro="" textlink="">
      <xdr:nvSpPr>
        <xdr:cNvPr id="2" name="ZoneTexte 1">
          <a:extLst>
            <a:ext uri="{FF2B5EF4-FFF2-40B4-BE49-F238E27FC236}"/>
          </a:extLst>
        </xdr:cNvPr>
        <xdr:cNvSpPr txBox="1"/>
      </xdr:nvSpPr>
      <xdr:spPr>
        <a:xfrm>
          <a:off x="0" y="1"/>
          <a:ext cx="380047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national</a:t>
          </a:r>
          <a:endParaRPr lang="fr-FR" sz="1100" b="1"/>
        </a:p>
      </xdr:txBody>
    </xdr:sp>
    <xdr:clientData/>
  </xdr:twoCellAnchor>
  <xdr:twoCellAnchor>
    <xdr:from>
      <xdr:col>0</xdr:col>
      <xdr:colOff>0</xdr:colOff>
      <xdr:row>11</xdr:row>
      <xdr:rowOff>0</xdr:rowOff>
    </xdr:from>
    <xdr:to>
      <xdr:col>5</xdr:col>
      <xdr:colOff>0</xdr:colOff>
      <xdr:row>12</xdr:row>
      <xdr:rowOff>0</xdr:rowOff>
    </xdr:to>
    <xdr:sp macro="" textlink="">
      <xdr:nvSpPr>
        <xdr:cNvPr id="3" name="ZoneTexte 2">
          <a:extLst>
            <a:ext uri="{FF2B5EF4-FFF2-40B4-BE49-F238E27FC236}"/>
          </a:extLst>
        </xdr:cNvPr>
        <xdr:cNvSpPr txBox="1"/>
      </xdr:nvSpPr>
      <xdr:spPr>
        <a:xfrm>
          <a:off x="0" y="2171700"/>
          <a:ext cx="3800475"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xdr:colOff>
      <xdr:row>12</xdr:row>
      <xdr:rowOff>133350</xdr:rowOff>
    </xdr:from>
    <xdr:to>
      <xdr:col>5</xdr:col>
      <xdr:colOff>1</xdr:colOff>
      <xdr:row>15</xdr:row>
      <xdr:rowOff>19050</xdr:rowOff>
    </xdr:to>
    <xdr:sp macro="" textlink="">
      <xdr:nvSpPr>
        <xdr:cNvPr id="4" name="ZoneTexte 3">
          <a:extLst>
            <a:ext uri="{FF2B5EF4-FFF2-40B4-BE49-F238E27FC236}"/>
          </a:extLst>
        </xdr:cNvPr>
        <xdr:cNvSpPr txBox="1"/>
      </xdr:nvSpPr>
      <xdr:spPr>
        <a:xfrm>
          <a:off x="1" y="2495550"/>
          <a:ext cx="3800475"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Strucuture</a:t>
          </a:r>
          <a:r>
            <a:rPr lang="fr-FR" sz="1100" b="1" baseline="0"/>
            <a:t> de la population âgée de 15 ans et plus selon</a:t>
          </a:r>
        </a:p>
        <a:p>
          <a:pPr algn="ctr"/>
          <a:r>
            <a:rPr lang="fr-FR" sz="1100" b="1" baseline="0"/>
            <a:t> le type d'activité (en%) : niveau national</a:t>
          </a:r>
          <a:endParaRPr lang="fr-FR" sz="1100" b="1"/>
        </a:p>
      </xdr:txBody>
    </xdr:sp>
    <xdr:clientData/>
  </xdr:twoCellAnchor>
  <xdr:twoCellAnchor>
    <xdr:from>
      <xdr:col>0</xdr:col>
      <xdr:colOff>19051</xdr:colOff>
      <xdr:row>15</xdr:row>
      <xdr:rowOff>104775</xdr:rowOff>
    </xdr:from>
    <xdr:to>
      <xdr:col>4</xdr:col>
      <xdr:colOff>676275</xdr:colOff>
      <xdr:row>28</xdr:row>
      <xdr:rowOff>47625</xdr:rowOff>
    </xdr:to>
    <xdr:graphicFrame macro="">
      <xdr:nvGraphicFramePr>
        <xdr:cNvPr id="85122"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0</xdr:row>
      <xdr:rowOff>85725</xdr:rowOff>
    </xdr:from>
    <xdr:to>
      <xdr:col>5</xdr:col>
      <xdr:colOff>38100</xdr:colOff>
      <xdr:row>31</xdr:row>
      <xdr:rowOff>95250</xdr:rowOff>
    </xdr:to>
    <xdr:grpSp>
      <xdr:nvGrpSpPr>
        <xdr:cNvPr id="85123" name="Groupe 5"/>
        <xdr:cNvGrpSpPr>
          <a:grpSpLocks/>
        </xdr:cNvGrpSpPr>
      </xdr:nvGrpSpPr>
      <xdr:grpSpPr bwMode="auto">
        <a:xfrm>
          <a:off x="1" y="82296"/>
          <a:ext cx="3846575" cy="5797296"/>
          <a:chOff x="9526" y="38100"/>
          <a:chExt cx="3800474" cy="5941575"/>
        </a:xfrm>
      </xdr:grpSpPr>
      <xdr:sp macro="" textlink="">
        <xdr:nvSpPr>
          <xdr:cNvPr id="7" name="Text Box 1"/>
          <xdr:cNvSpPr txBox="1">
            <a:spLocks noChangeArrowheads="1"/>
          </xdr:cNvSpPr>
        </xdr:nvSpPr>
        <xdr:spPr bwMode="auto">
          <a:xfrm>
            <a:off x="9526" y="5696294"/>
            <a:ext cx="3749936" cy="21725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61</a:t>
            </a:r>
          </a:p>
        </xdr:txBody>
      </xdr:sp>
      <xdr:sp macro="" textlink="">
        <xdr:nvSpPr>
          <xdr:cNvPr id="8" name="Rectangle 7"/>
          <xdr:cNvSpPr/>
        </xdr:nvSpPr>
        <xdr:spPr>
          <a:xfrm>
            <a:off x="19633" y="38100"/>
            <a:ext cx="3790367"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704850</xdr:colOff>
      <xdr:row>2</xdr:row>
      <xdr:rowOff>66675</xdr:rowOff>
    </xdr:to>
    <xdr:sp macro="" textlink="">
      <xdr:nvSpPr>
        <xdr:cNvPr id="2" name="ZoneTexte 1">
          <a:extLst>
            <a:ext uri="{FF2B5EF4-FFF2-40B4-BE49-F238E27FC236}"/>
          </a:extLst>
        </xdr:cNvPr>
        <xdr:cNvSpPr txBox="1"/>
      </xdr:nvSpPr>
      <xdr:spPr>
        <a:xfrm>
          <a:off x="0" y="0"/>
          <a:ext cx="39814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urbain</a:t>
          </a:r>
          <a:endParaRPr lang="fr-FR" sz="1100" b="1"/>
        </a:p>
      </xdr:txBody>
    </xdr:sp>
    <xdr:clientData/>
  </xdr:twoCellAnchor>
  <xdr:twoCellAnchor>
    <xdr:from>
      <xdr:col>0</xdr:col>
      <xdr:colOff>0</xdr:colOff>
      <xdr:row>11</xdr:row>
      <xdr:rowOff>0</xdr:rowOff>
    </xdr:from>
    <xdr:to>
      <xdr:col>4</xdr:col>
      <xdr:colOff>752474</xdr:colOff>
      <xdr:row>12</xdr:row>
      <xdr:rowOff>0</xdr:rowOff>
    </xdr:to>
    <xdr:sp macro="" textlink="">
      <xdr:nvSpPr>
        <xdr:cNvPr id="3" name="ZoneTexte 2">
          <a:extLst>
            <a:ext uri="{FF2B5EF4-FFF2-40B4-BE49-F238E27FC236}"/>
          </a:extLst>
        </xdr:cNvPr>
        <xdr:cNvSpPr txBox="1"/>
      </xdr:nvSpPr>
      <xdr:spPr>
        <a:xfrm>
          <a:off x="0" y="1724025"/>
          <a:ext cx="4010024"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13</xdr:row>
      <xdr:rowOff>0</xdr:rowOff>
    </xdr:from>
    <xdr:to>
      <xdr:col>4</xdr:col>
      <xdr:colOff>628649</xdr:colOff>
      <xdr:row>15</xdr:row>
      <xdr:rowOff>0</xdr:rowOff>
    </xdr:to>
    <xdr:sp macro="" textlink="">
      <xdr:nvSpPr>
        <xdr:cNvPr id="4" name="ZoneTexte 3">
          <a:extLst>
            <a:ext uri="{FF2B5EF4-FFF2-40B4-BE49-F238E27FC236}"/>
          </a:extLst>
        </xdr:cNvPr>
        <xdr:cNvSpPr txBox="1"/>
      </xdr:nvSpPr>
      <xdr:spPr>
        <a:xfrm>
          <a:off x="0" y="2105025"/>
          <a:ext cx="3905249"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urbain</a:t>
          </a:r>
          <a:endParaRPr lang="fr-FR" sz="1100" b="1"/>
        </a:p>
      </xdr:txBody>
    </xdr:sp>
    <xdr:clientData/>
  </xdr:twoCellAnchor>
  <xdr:twoCellAnchor>
    <xdr:from>
      <xdr:col>0</xdr:col>
      <xdr:colOff>0</xdr:colOff>
      <xdr:row>15</xdr:row>
      <xdr:rowOff>19051</xdr:rowOff>
    </xdr:from>
    <xdr:to>
      <xdr:col>4</xdr:col>
      <xdr:colOff>723900</xdr:colOff>
      <xdr:row>29</xdr:row>
      <xdr:rowOff>95251</xdr:rowOff>
    </xdr:to>
    <xdr:graphicFrame macro="">
      <xdr:nvGraphicFramePr>
        <xdr:cNvPr id="87170"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5</xdr:col>
      <xdr:colOff>0</xdr:colOff>
      <xdr:row>33</xdr:row>
      <xdr:rowOff>152400</xdr:rowOff>
    </xdr:to>
    <xdr:grpSp>
      <xdr:nvGrpSpPr>
        <xdr:cNvPr id="87171" name="Groupe 5"/>
        <xdr:cNvGrpSpPr>
          <a:grpSpLocks/>
        </xdr:cNvGrpSpPr>
      </xdr:nvGrpSpPr>
      <xdr:grpSpPr bwMode="auto">
        <a:xfrm>
          <a:off x="0" y="73152"/>
          <a:ext cx="4002024" cy="5798820"/>
          <a:chOff x="9525" y="38100"/>
          <a:chExt cx="3800475" cy="5941575"/>
        </a:xfrm>
      </xdr:grpSpPr>
      <xdr:sp macro="" textlink="">
        <xdr:nvSpPr>
          <xdr:cNvPr id="7" name="Text Box 1"/>
          <xdr:cNvSpPr txBox="1">
            <a:spLocks noChangeArrowheads="1"/>
          </xdr:cNvSpPr>
        </xdr:nvSpPr>
        <xdr:spPr bwMode="auto">
          <a:xfrm>
            <a:off x="9525" y="5630171"/>
            <a:ext cx="37907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62</a:t>
            </a:r>
          </a:p>
        </xdr:txBody>
      </xdr:sp>
      <xdr:sp macro="" textlink="">
        <xdr:nvSpPr>
          <xdr:cNvPr id="8" name="Rectangle 7"/>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2</xdr:colOff>
      <xdr:row>0</xdr:row>
      <xdr:rowOff>0</xdr:rowOff>
    </xdr:from>
    <xdr:to>
      <xdr:col>4</xdr:col>
      <xdr:colOff>762001</xdr:colOff>
      <xdr:row>2</xdr:row>
      <xdr:rowOff>104775</xdr:rowOff>
    </xdr:to>
    <xdr:sp macro="" textlink="">
      <xdr:nvSpPr>
        <xdr:cNvPr id="2" name="ZoneTexte 1">
          <a:extLst>
            <a:ext uri="{FF2B5EF4-FFF2-40B4-BE49-F238E27FC236}"/>
          </a:extLst>
        </xdr:cNvPr>
        <xdr:cNvSpPr txBox="1"/>
      </xdr:nvSpPr>
      <xdr:spPr>
        <a:xfrm>
          <a:off x="2" y="0"/>
          <a:ext cx="3971924"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milieu rural</a:t>
          </a:r>
          <a:endParaRPr lang="fr-FR" sz="1100" b="1"/>
        </a:p>
      </xdr:txBody>
    </xdr:sp>
    <xdr:clientData/>
  </xdr:twoCellAnchor>
  <xdr:twoCellAnchor>
    <xdr:from>
      <xdr:col>0</xdr:col>
      <xdr:colOff>0</xdr:colOff>
      <xdr:row>10</xdr:row>
      <xdr:rowOff>180975</xdr:rowOff>
    </xdr:from>
    <xdr:to>
      <xdr:col>5</xdr:col>
      <xdr:colOff>0</xdr:colOff>
      <xdr:row>12</xdr:row>
      <xdr:rowOff>0</xdr:rowOff>
    </xdr:to>
    <xdr:sp macro="" textlink="">
      <xdr:nvSpPr>
        <xdr:cNvPr id="3" name="ZoneTexte 2">
          <a:extLst>
            <a:ext uri="{FF2B5EF4-FFF2-40B4-BE49-F238E27FC236}"/>
          </a:extLst>
        </xdr:cNvPr>
        <xdr:cNvSpPr txBox="1"/>
      </xdr:nvSpPr>
      <xdr:spPr>
        <a:xfrm>
          <a:off x="0" y="1819275"/>
          <a:ext cx="399097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66675</xdr:rowOff>
    </xdr:from>
    <xdr:to>
      <xdr:col>4</xdr:col>
      <xdr:colOff>771525</xdr:colOff>
      <xdr:row>15</xdr:row>
      <xdr:rowOff>76200</xdr:rowOff>
    </xdr:to>
    <xdr:sp macro="" textlink="">
      <xdr:nvSpPr>
        <xdr:cNvPr id="4" name="ZoneTexte 3">
          <a:extLst>
            <a:ext uri="{FF2B5EF4-FFF2-40B4-BE49-F238E27FC236}"/>
          </a:extLst>
        </xdr:cNvPr>
        <xdr:cNvSpPr txBox="1"/>
      </xdr:nvSpPr>
      <xdr:spPr>
        <a:xfrm>
          <a:off x="0" y="2085975"/>
          <a:ext cx="39814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milieu rural</a:t>
          </a:r>
          <a:endParaRPr lang="fr-FR" sz="1100" b="1"/>
        </a:p>
      </xdr:txBody>
    </xdr:sp>
    <xdr:clientData/>
  </xdr:twoCellAnchor>
  <xdr:twoCellAnchor>
    <xdr:from>
      <xdr:col>0</xdr:col>
      <xdr:colOff>0</xdr:colOff>
      <xdr:row>15</xdr:row>
      <xdr:rowOff>47624</xdr:rowOff>
    </xdr:from>
    <xdr:to>
      <xdr:col>4</xdr:col>
      <xdr:colOff>762000</xdr:colOff>
      <xdr:row>29</xdr:row>
      <xdr:rowOff>104775</xdr:rowOff>
    </xdr:to>
    <xdr:graphicFrame macro="">
      <xdr:nvGraphicFramePr>
        <xdr:cNvPr id="89218"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85725</xdr:rowOff>
    </xdr:from>
    <xdr:to>
      <xdr:col>5</xdr:col>
      <xdr:colOff>9525</xdr:colOff>
      <xdr:row>33</xdr:row>
      <xdr:rowOff>161925</xdr:rowOff>
    </xdr:to>
    <xdr:grpSp>
      <xdr:nvGrpSpPr>
        <xdr:cNvPr id="89219" name="Groupe 5"/>
        <xdr:cNvGrpSpPr>
          <a:grpSpLocks/>
        </xdr:cNvGrpSpPr>
      </xdr:nvGrpSpPr>
      <xdr:grpSpPr bwMode="auto">
        <a:xfrm>
          <a:off x="10668" y="82296"/>
          <a:ext cx="3989832" cy="5798820"/>
          <a:chOff x="-38242" y="38100"/>
          <a:chExt cx="3931446" cy="5940856"/>
        </a:xfrm>
      </xdr:grpSpPr>
      <xdr:sp macro="" textlink="">
        <xdr:nvSpPr>
          <xdr:cNvPr id="7" name="Text Box 1"/>
          <xdr:cNvSpPr txBox="1">
            <a:spLocks noChangeArrowheads="1"/>
          </xdr:cNvSpPr>
        </xdr:nvSpPr>
        <xdr:spPr bwMode="auto">
          <a:xfrm>
            <a:off x="-38242" y="5629494"/>
            <a:ext cx="3931446"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63</a:t>
            </a:r>
          </a:p>
        </xdr:txBody>
      </xdr:sp>
      <xdr:sp macro="" textlink="">
        <xdr:nvSpPr>
          <xdr:cNvPr id="8" name="Rectangle 7"/>
          <xdr:cNvSpPr/>
        </xdr:nvSpPr>
        <xdr:spPr>
          <a:xfrm>
            <a:off x="21949" y="38100"/>
            <a:ext cx="3786809" cy="594085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814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mn-lt"/>
            </a:rPr>
            <a:t>Structure</a:t>
          </a:r>
          <a:r>
            <a:rPr lang="fr-FR" sz="1100" b="1" baseline="0">
              <a:latin typeface="+mn-lt"/>
            </a:rPr>
            <a:t> de la population active âgée de 15 ans et plus</a:t>
          </a:r>
          <a:endParaRPr lang="ar-MA" sz="1100" b="1" baseline="0">
            <a:latin typeface="+mn-lt"/>
          </a:endParaRPr>
        </a:p>
        <a:p>
          <a:pPr algn="ctr"/>
          <a:r>
            <a:rPr lang="fr-FR" sz="1100" b="1" baseline="0">
              <a:latin typeface="+mn-lt"/>
            </a:rPr>
            <a:t> selon l</a:t>
          </a:r>
          <a:r>
            <a:rPr lang="ar-MA" sz="1100" b="1" baseline="0">
              <a:latin typeface="+mn-lt"/>
            </a:rPr>
            <a:t>'</a:t>
          </a:r>
          <a:r>
            <a:rPr lang="fr-FR" sz="1100" b="1" baseline="0">
              <a:latin typeface="+mn-lt"/>
            </a:rPr>
            <a:t>âge (en%) </a:t>
          </a:r>
          <a:endParaRPr lang="fr-FR" sz="1100" b="1">
            <a:latin typeface="+mn-lt"/>
          </a:endParaRPr>
        </a:p>
      </xdr:txBody>
    </xdr:sp>
    <xdr:clientData/>
  </xdr:twoCellAnchor>
  <xdr:twoCellAnchor>
    <xdr:from>
      <xdr:col>0</xdr:col>
      <xdr:colOff>0</xdr:colOff>
      <xdr:row>22</xdr:row>
      <xdr:rowOff>1</xdr:rowOff>
    </xdr:from>
    <xdr:to>
      <xdr:col>4</xdr:col>
      <xdr:colOff>590550</xdr:colOff>
      <xdr:row>23</xdr:row>
      <xdr:rowOff>38101</xdr:rowOff>
    </xdr:to>
    <xdr:sp macro="" textlink="">
      <xdr:nvSpPr>
        <xdr:cNvPr id="3" name="ZoneTexte 2">
          <a:extLst>
            <a:ext uri="{FF2B5EF4-FFF2-40B4-BE49-F238E27FC236}"/>
          </a:extLst>
        </xdr:cNvPr>
        <xdr:cNvSpPr txBox="1"/>
      </xdr:nvSpPr>
      <xdr:spPr>
        <a:xfrm>
          <a:off x="0" y="5495926"/>
          <a:ext cx="39719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25</xdr:row>
      <xdr:rowOff>9525</xdr:rowOff>
    </xdr:to>
    <xdr:grpSp>
      <xdr:nvGrpSpPr>
        <xdr:cNvPr id="91229" name="Groupe 3"/>
        <xdr:cNvGrpSpPr>
          <a:grpSpLocks/>
        </xdr:cNvGrpSpPr>
      </xdr:nvGrpSpPr>
      <xdr:grpSpPr bwMode="auto">
        <a:xfrm>
          <a:off x="0" y="82296"/>
          <a:ext cx="4000500" cy="5650992"/>
          <a:chOff x="9525" y="38100"/>
          <a:chExt cx="3800475" cy="5940000"/>
        </a:xfrm>
      </xdr:grpSpPr>
      <xdr:sp macro="" textlink="">
        <xdr:nvSpPr>
          <xdr:cNvPr id="5" name="Text Box 1"/>
          <xdr:cNvSpPr txBox="1">
            <a:spLocks noChangeArrowheads="1"/>
          </xdr:cNvSpPr>
        </xdr:nvSpPr>
        <xdr:spPr bwMode="auto">
          <a:xfrm>
            <a:off x="9525" y="5760898"/>
            <a:ext cx="379075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64</a:t>
            </a:r>
          </a:p>
        </xdr:txBody>
      </xdr:sp>
      <xdr:sp macro="" textlink="">
        <xdr:nvSpPr>
          <xdr:cNvPr id="6" name="Rectangle 5"/>
          <xdr:cNvSpPr/>
        </xdr:nvSpPr>
        <xdr:spPr>
          <a:xfrm>
            <a:off x="19245" y="38100"/>
            <a:ext cx="379075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1</xdr:colOff>
      <xdr:row>2</xdr:row>
      <xdr:rowOff>171450</xdr:rowOff>
    </xdr:to>
    <xdr:sp macro="" textlink="">
      <xdr:nvSpPr>
        <xdr:cNvPr id="2" name="ZoneTexte 1">
          <a:extLst>
            <a:ext uri="{FF2B5EF4-FFF2-40B4-BE49-F238E27FC236}"/>
          </a:extLst>
        </xdr:cNvPr>
        <xdr:cNvSpPr txBox="1"/>
      </xdr:nvSpPr>
      <xdr:spPr>
        <a:xfrm>
          <a:off x="1" y="0"/>
          <a:ext cx="400050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 niveau de diplôme (en%) </a:t>
          </a:r>
          <a:endParaRPr lang="fr-FR" sz="1100" b="1"/>
        </a:p>
      </xdr:txBody>
    </xdr:sp>
    <xdr:clientData/>
  </xdr:twoCellAnchor>
  <xdr:twoCellAnchor>
    <xdr:from>
      <xdr:col>0</xdr:col>
      <xdr:colOff>0</xdr:colOff>
      <xdr:row>21</xdr:row>
      <xdr:rowOff>0</xdr:rowOff>
    </xdr:from>
    <xdr:to>
      <xdr:col>5</xdr:col>
      <xdr:colOff>0</xdr:colOff>
      <xdr:row>22</xdr:row>
      <xdr:rowOff>47625</xdr:rowOff>
    </xdr:to>
    <xdr:sp macro="" textlink="">
      <xdr:nvSpPr>
        <xdr:cNvPr id="3" name="ZoneTexte 2">
          <a:extLst>
            <a:ext uri="{FF2B5EF4-FFF2-40B4-BE49-F238E27FC236}"/>
          </a:extLst>
        </xdr:cNvPr>
        <xdr:cNvSpPr txBox="1"/>
      </xdr:nvSpPr>
      <xdr:spPr>
        <a:xfrm>
          <a:off x="0" y="5286375"/>
          <a:ext cx="400050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104775</xdr:rowOff>
    </xdr:from>
    <xdr:to>
      <xdr:col>5</xdr:col>
      <xdr:colOff>9525</xdr:colOff>
      <xdr:row>25</xdr:row>
      <xdr:rowOff>47625</xdr:rowOff>
    </xdr:to>
    <xdr:grpSp>
      <xdr:nvGrpSpPr>
        <xdr:cNvPr id="92253" name="Groupe 3"/>
        <xdr:cNvGrpSpPr>
          <a:grpSpLocks/>
        </xdr:cNvGrpSpPr>
      </xdr:nvGrpSpPr>
      <xdr:grpSpPr bwMode="auto">
        <a:xfrm>
          <a:off x="10668" y="102108"/>
          <a:ext cx="4009644" cy="5786628"/>
          <a:chOff x="18552" y="38100"/>
          <a:chExt cx="3791448" cy="5940000"/>
        </a:xfrm>
      </xdr:grpSpPr>
      <xdr:sp macro="" textlink="">
        <xdr:nvSpPr>
          <xdr:cNvPr id="5" name="Text Box 1"/>
          <xdr:cNvSpPr txBox="1">
            <a:spLocks noChangeArrowheads="1"/>
          </xdr:cNvSpPr>
        </xdr:nvSpPr>
        <xdr:spPr bwMode="auto">
          <a:xfrm>
            <a:off x="18552" y="5553140"/>
            <a:ext cx="37908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65</a:t>
            </a:r>
          </a:p>
        </xdr:txBody>
      </xdr:sp>
      <xdr:sp macro="" textlink="">
        <xdr:nvSpPr>
          <xdr:cNvPr id="6" name="Rectangle 5"/>
          <xdr:cNvSpPr/>
        </xdr:nvSpPr>
        <xdr:spPr>
          <a:xfrm>
            <a:off x="19195" y="38100"/>
            <a:ext cx="37908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solidFill>
                <a:schemeClr val="tx1"/>
              </a:solidFill>
              <a:latin typeface="Calibri" pitchFamily="34" charset="0"/>
            </a:rPr>
            <a:t>Taux</a:t>
          </a:r>
          <a:r>
            <a:rPr lang="fr-FR" sz="1100" b="1" baseline="0">
              <a:solidFill>
                <a:schemeClr val="tx1"/>
              </a:solidFill>
              <a:latin typeface="Calibri" pitchFamily="34" charset="0"/>
            </a:rPr>
            <a:t>  d'activité de la population  âgée de 15ans et plus </a:t>
          </a:r>
        </a:p>
        <a:p>
          <a:pPr algn="ctr"/>
          <a:r>
            <a:rPr lang="fr-FR" sz="1100" b="1" baseline="0">
              <a:solidFill>
                <a:schemeClr val="tx1"/>
              </a:solidFill>
              <a:latin typeface="Calibri" pitchFamily="34" charset="0"/>
            </a:rPr>
            <a:t>par âge (en%)</a:t>
          </a:r>
          <a:endParaRPr lang="fr-FR" sz="1100" b="1">
            <a:solidFill>
              <a:schemeClr val="tx1"/>
            </a:solidFill>
            <a:latin typeface="Calibri" pitchFamily="34" charset="0"/>
          </a:endParaRPr>
        </a:p>
      </xdr:txBody>
    </xdr:sp>
    <xdr:clientData/>
  </xdr:twoCellAnchor>
  <xdr:twoCellAnchor>
    <xdr:from>
      <xdr:col>0</xdr:col>
      <xdr:colOff>0</xdr:colOff>
      <xdr:row>25</xdr:row>
      <xdr:rowOff>9526</xdr:rowOff>
    </xdr:from>
    <xdr:to>
      <xdr:col>4</xdr:col>
      <xdr:colOff>657225</xdr:colOff>
      <xdr:row>26</xdr:row>
      <xdr:rowOff>28575</xdr:rowOff>
    </xdr:to>
    <xdr:sp macro="" textlink="">
      <xdr:nvSpPr>
        <xdr:cNvPr id="3" name="ZoneTexte 2">
          <a:extLst>
            <a:ext uri="{FF2B5EF4-FFF2-40B4-BE49-F238E27FC236}"/>
          </a:extLst>
        </xdr:cNvPr>
        <xdr:cNvSpPr txBox="1"/>
      </xdr:nvSpPr>
      <xdr:spPr>
        <a:xfrm>
          <a:off x="0" y="5495926"/>
          <a:ext cx="3981450" cy="209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19050</xdr:colOff>
      <xdr:row>29</xdr:row>
      <xdr:rowOff>9524</xdr:rowOff>
    </xdr:to>
    <xdr:grpSp>
      <xdr:nvGrpSpPr>
        <xdr:cNvPr id="93277" name="Groupe 3"/>
        <xdr:cNvGrpSpPr>
          <a:grpSpLocks/>
        </xdr:cNvGrpSpPr>
      </xdr:nvGrpSpPr>
      <xdr:grpSpPr bwMode="auto">
        <a:xfrm>
          <a:off x="0" y="82296"/>
          <a:ext cx="3998976" cy="5583935"/>
          <a:chOff x="9525" y="38100"/>
          <a:chExt cx="3800475" cy="6133891"/>
        </a:xfrm>
      </xdr:grpSpPr>
      <xdr:sp macro="" textlink="">
        <xdr:nvSpPr>
          <xdr:cNvPr id="5" name="Text Box 1"/>
          <xdr:cNvSpPr txBox="1">
            <a:spLocks noChangeArrowheads="1"/>
          </xdr:cNvSpPr>
        </xdr:nvSpPr>
        <xdr:spPr bwMode="auto">
          <a:xfrm>
            <a:off x="9525" y="5979674"/>
            <a:ext cx="3791448" cy="19231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66</a:t>
            </a:r>
          </a:p>
        </xdr:txBody>
      </xdr:sp>
      <xdr:sp macro="" textlink="">
        <xdr:nvSpPr>
          <xdr:cNvPr id="6" name="Rectangle 5"/>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2</xdr:row>
      <xdr:rowOff>104775</xdr:rowOff>
    </xdr:to>
    <xdr:sp macro="" textlink="">
      <xdr:nvSpPr>
        <xdr:cNvPr id="2" name="ZoneTexte 1">
          <a:extLst>
            <a:ext uri="{FF2B5EF4-FFF2-40B4-BE49-F238E27FC236}"/>
          </a:extLst>
        </xdr:cNvPr>
        <xdr:cNvSpPr txBox="1"/>
      </xdr:nvSpPr>
      <xdr:spPr>
        <a:xfrm>
          <a:off x="0" y="0"/>
          <a:ext cx="400050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15ans </a:t>
          </a:r>
        </a:p>
        <a:p>
          <a:pPr algn="ctr"/>
          <a:r>
            <a:rPr lang="fr-FR" sz="1100" b="1" baseline="0"/>
            <a:t>et plus selon le niveau de diplôme</a:t>
          </a:r>
          <a:endParaRPr lang="fr-FR" sz="1100" b="1"/>
        </a:p>
      </xdr:txBody>
    </xdr:sp>
    <xdr:clientData/>
  </xdr:twoCellAnchor>
  <xdr:twoCellAnchor>
    <xdr:from>
      <xdr:col>0</xdr:col>
      <xdr:colOff>0</xdr:colOff>
      <xdr:row>20</xdr:row>
      <xdr:rowOff>142876</xdr:rowOff>
    </xdr:from>
    <xdr:to>
      <xdr:col>4</xdr:col>
      <xdr:colOff>676274</xdr:colOff>
      <xdr:row>22</xdr:row>
      <xdr:rowOff>47625</xdr:rowOff>
    </xdr:to>
    <xdr:sp macro="" textlink="">
      <xdr:nvSpPr>
        <xdr:cNvPr id="3" name="ZoneTexte 2">
          <a:extLst>
            <a:ext uri="{FF2B5EF4-FFF2-40B4-BE49-F238E27FC236}"/>
          </a:extLst>
        </xdr:cNvPr>
        <xdr:cNvSpPr txBox="1"/>
      </xdr:nvSpPr>
      <xdr:spPr>
        <a:xfrm>
          <a:off x="0" y="5610226"/>
          <a:ext cx="3990974"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xdr:colOff>
      <xdr:row>0</xdr:row>
      <xdr:rowOff>85725</xdr:rowOff>
    </xdr:from>
    <xdr:to>
      <xdr:col>5</xdr:col>
      <xdr:colOff>19050</xdr:colOff>
      <xdr:row>26</xdr:row>
      <xdr:rowOff>19049</xdr:rowOff>
    </xdr:to>
    <xdr:grpSp>
      <xdr:nvGrpSpPr>
        <xdr:cNvPr id="94301" name="Groupe 3"/>
        <xdr:cNvGrpSpPr>
          <a:grpSpLocks/>
        </xdr:cNvGrpSpPr>
      </xdr:nvGrpSpPr>
      <xdr:grpSpPr bwMode="auto">
        <a:xfrm>
          <a:off x="1" y="82296"/>
          <a:ext cx="4009643" cy="5632703"/>
          <a:chOff x="9526" y="38100"/>
          <a:chExt cx="3800474" cy="6516565"/>
        </a:xfrm>
      </xdr:grpSpPr>
      <xdr:sp macro="" textlink="">
        <xdr:nvSpPr>
          <xdr:cNvPr id="5" name="Text Box 1"/>
          <xdr:cNvSpPr txBox="1">
            <a:spLocks noChangeArrowheads="1"/>
          </xdr:cNvSpPr>
        </xdr:nvSpPr>
        <xdr:spPr bwMode="auto">
          <a:xfrm>
            <a:off x="9526" y="6292413"/>
            <a:ext cx="3773393" cy="26225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67</a:t>
            </a:r>
          </a:p>
        </xdr:txBody>
      </xdr:sp>
      <xdr:sp macro="" textlink="">
        <xdr:nvSpPr>
          <xdr:cNvPr id="6" name="Rectangle 5"/>
          <xdr:cNvSpPr/>
        </xdr:nvSpPr>
        <xdr:spPr>
          <a:xfrm>
            <a:off x="19220" y="38100"/>
            <a:ext cx="379078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752475</xdr:colOff>
      <xdr:row>2</xdr:row>
      <xdr:rowOff>0</xdr:rowOff>
    </xdr:to>
    <xdr:sp macro="" textlink="">
      <xdr:nvSpPr>
        <xdr:cNvPr id="2" name="ZoneTexte 1">
          <a:extLst>
            <a:ext uri="{FF2B5EF4-FFF2-40B4-BE49-F238E27FC236}"/>
          </a:extLst>
        </xdr:cNvPr>
        <xdr:cNvSpPr txBox="1"/>
      </xdr:nvSpPr>
      <xdr:spPr>
        <a:xfrm>
          <a:off x="0" y="0"/>
          <a:ext cx="39814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 selon l'état matrimonial</a:t>
          </a:r>
          <a:endParaRPr lang="fr-FR" sz="1100" b="1"/>
        </a:p>
      </xdr:txBody>
    </xdr:sp>
    <xdr:clientData/>
  </xdr:twoCellAnchor>
  <xdr:twoCellAnchor>
    <xdr:from>
      <xdr:col>0</xdr:col>
      <xdr:colOff>0</xdr:colOff>
      <xdr:row>23</xdr:row>
      <xdr:rowOff>0</xdr:rowOff>
    </xdr:from>
    <xdr:to>
      <xdr:col>4</xdr:col>
      <xdr:colOff>752475</xdr:colOff>
      <xdr:row>24</xdr:row>
      <xdr:rowOff>9525</xdr:rowOff>
    </xdr:to>
    <xdr:sp macro="" textlink="">
      <xdr:nvSpPr>
        <xdr:cNvPr id="3" name="ZoneTexte 2">
          <a:extLst>
            <a:ext uri="{FF2B5EF4-FFF2-40B4-BE49-F238E27FC236}"/>
          </a:extLst>
        </xdr:cNvPr>
        <xdr:cNvSpPr txBox="1"/>
      </xdr:nvSpPr>
      <xdr:spPr>
        <a:xfrm>
          <a:off x="0" y="5476875"/>
          <a:ext cx="39814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85725</xdr:rowOff>
    </xdr:from>
    <xdr:to>
      <xdr:col>5</xdr:col>
      <xdr:colOff>9525</xdr:colOff>
      <xdr:row>28</xdr:row>
      <xdr:rowOff>9522</xdr:rowOff>
    </xdr:to>
    <xdr:grpSp>
      <xdr:nvGrpSpPr>
        <xdr:cNvPr id="95325" name="Groupe 3"/>
        <xdr:cNvGrpSpPr>
          <a:grpSpLocks/>
        </xdr:cNvGrpSpPr>
      </xdr:nvGrpSpPr>
      <xdr:grpSpPr bwMode="auto">
        <a:xfrm>
          <a:off x="10668" y="82296"/>
          <a:ext cx="3979164" cy="5728713"/>
          <a:chOff x="18595" y="38100"/>
          <a:chExt cx="3791405" cy="6328182"/>
        </a:xfrm>
      </xdr:grpSpPr>
      <xdr:sp macro="" textlink="">
        <xdr:nvSpPr>
          <xdr:cNvPr id="5" name="Text Box 1"/>
          <xdr:cNvSpPr txBox="1">
            <a:spLocks noChangeArrowheads="1"/>
          </xdr:cNvSpPr>
        </xdr:nvSpPr>
        <xdr:spPr bwMode="auto">
          <a:xfrm>
            <a:off x="18595" y="6137394"/>
            <a:ext cx="3790730" cy="2288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68</a:t>
            </a:r>
          </a:p>
        </xdr:txBody>
      </xdr:sp>
      <xdr:sp macro="" textlink="">
        <xdr:nvSpPr>
          <xdr:cNvPr id="6" name="Rectangle 5"/>
          <xdr:cNvSpPr/>
        </xdr:nvSpPr>
        <xdr:spPr>
          <a:xfrm>
            <a:off x="19270" y="38100"/>
            <a:ext cx="379073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352425</xdr:colOff>
      <xdr:row>0</xdr:row>
      <xdr:rowOff>0</xdr:rowOff>
    </xdr:from>
    <xdr:to>
      <xdr:col>4</xdr:col>
      <xdr:colOff>371475</xdr:colOff>
      <xdr:row>2</xdr:row>
      <xdr:rowOff>104775</xdr:rowOff>
    </xdr:to>
    <xdr:sp macro="" textlink="">
      <xdr:nvSpPr>
        <xdr:cNvPr id="2" name="ZoneTexte 1">
          <a:extLst>
            <a:ext uri="{FF2B5EF4-FFF2-40B4-BE49-F238E27FC236}"/>
          </a:extLst>
        </xdr:cNvPr>
        <xdr:cNvSpPr txBox="1"/>
      </xdr:nvSpPr>
      <xdr:spPr>
        <a:xfrm>
          <a:off x="352425" y="0"/>
          <a:ext cx="3448050"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Taux</a:t>
          </a:r>
          <a:r>
            <a:rPr lang="fr-FR" sz="1100" b="1" baseline="0">
              <a:latin typeface="Calibri" pitchFamily="34" charset="0"/>
            </a:rPr>
            <a:t> d'activité (en%) de la population âgée  de 15 ans </a:t>
          </a:r>
        </a:p>
        <a:p>
          <a:pPr algn="ctr"/>
          <a:r>
            <a:rPr lang="fr-FR" sz="1100" b="1" baseline="0">
              <a:latin typeface="Calibri" pitchFamily="34" charset="0"/>
            </a:rPr>
            <a:t>et plus par région et par sexe : national</a:t>
          </a:r>
          <a:endParaRPr lang="fr-FR" sz="1100" b="1">
            <a:latin typeface="Calibri" pitchFamily="34" charset="0"/>
          </a:endParaRPr>
        </a:p>
      </xdr:txBody>
    </xdr:sp>
    <xdr:clientData/>
  </xdr:twoCellAnchor>
  <xdr:twoCellAnchor>
    <xdr:from>
      <xdr:col>0</xdr:col>
      <xdr:colOff>0</xdr:colOff>
      <xdr:row>17</xdr:row>
      <xdr:rowOff>47626</xdr:rowOff>
    </xdr:from>
    <xdr:to>
      <xdr:col>3</xdr:col>
      <xdr:colOff>0</xdr:colOff>
      <xdr:row>18</xdr:row>
      <xdr:rowOff>9526</xdr:rowOff>
    </xdr:to>
    <xdr:sp macro="" textlink="">
      <xdr:nvSpPr>
        <xdr:cNvPr id="3" name="ZoneTexte 2">
          <a:extLst>
            <a:ext uri="{FF2B5EF4-FFF2-40B4-BE49-F238E27FC236}"/>
          </a:extLst>
        </xdr:cNvPr>
        <xdr:cNvSpPr txBox="1"/>
      </xdr:nvSpPr>
      <xdr:spPr>
        <a:xfrm>
          <a:off x="0" y="5210176"/>
          <a:ext cx="26670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123825</xdr:rowOff>
    </xdr:from>
    <xdr:to>
      <xdr:col>5</xdr:col>
      <xdr:colOff>19050</xdr:colOff>
      <xdr:row>21</xdr:row>
      <xdr:rowOff>19929</xdr:rowOff>
    </xdr:to>
    <xdr:grpSp>
      <xdr:nvGrpSpPr>
        <xdr:cNvPr id="96349" name="Groupe 3"/>
        <xdr:cNvGrpSpPr>
          <a:grpSpLocks/>
        </xdr:cNvGrpSpPr>
      </xdr:nvGrpSpPr>
      <xdr:grpSpPr bwMode="auto">
        <a:xfrm>
          <a:off x="10668" y="120396"/>
          <a:ext cx="4000500" cy="5622915"/>
          <a:chOff x="18565" y="38100"/>
          <a:chExt cx="3800484" cy="6162480"/>
        </a:xfrm>
      </xdr:grpSpPr>
      <xdr:sp macro="" textlink="">
        <xdr:nvSpPr>
          <xdr:cNvPr id="5" name="Text Box 1"/>
          <xdr:cNvSpPr txBox="1">
            <a:spLocks noChangeArrowheads="1"/>
          </xdr:cNvSpPr>
        </xdr:nvSpPr>
        <xdr:spPr bwMode="auto">
          <a:xfrm>
            <a:off x="27614" y="5964492"/>
            <a:ext cx="3791435" cy="2360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69</a:t>
            </a:r>
          </a:p>
        </xdr:txBody>
      </xdr:sp>
      <xdr:sp macro="" textlink="">
        <xdr:nvSpPr>
          <xdr:cNvPr id="6" name="Rectangle 5"/>
          <xdr:cNvSpPr/>
        </xdr:nvSpPr>
        <xdr:spPr>
          <a:xfrm>
            <a:off x="18565" y="38100"/>
            <a:ext cx="379143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514350</xdr:colOff>
      <xdr:row>2</xdr:row>
      <xdr:rowOff>85725</xdr:rowOff>
    </xdr:to>
    <xdr:sp macro="" textlink="">
      <xdr:nvSpPr>
        <xdr:cNvPr id="2" name="ZoneTexte 1">
          <a:extLst>
            <a:ext uri="{FF2B5EF4-FFF2-40B4-BE49-F238E27FC236}"/>
          </a:extLst>
        </xdr:cNvPr>
        <xdr:cNvSpPr txBox="1"/>
      </xdr:nvSpPr>
      <xdr:spPr>
        <a:xfrm>
          <a:off x="0" y="0"/>
          <a:ext cx="3952875"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  par région et par sexe : milieu urbain</a:t>
          </a:r>
          <a:endParaRPr lang="fr-FR" sz="1100" b="1"/>
        </a:p>
      </xdr:txBody>
    </xdr:sp>
    <xdr:clientData/>
  </xdr:twoCellAnchor>
  <xdr:twoCellAnchor>
    <xdr:from>
      <xdr:col>0</xdr:col>
      <xdr:colOff>0</xdr:colOff>
      <xdr:row>17</xdr:row>
      <xdr:rowOff>28575</xdr:rowOff>
    </xdr:from>
    <xdr:to>
      <xdr:col>3</xdr:col>
      <xdr:colOff>0</xdr:colOff>
      <xdr:row>17</xdr:row>
      <xdr:rowOff>180975</xdr:rowOff>
    </xdr:to>
    <xdr:sp macro="" textlink="">
      <xdr:nvSpPr>
        <xdr:cNvPr id="3" name="ZoneTexte 2">
          <a:extLst>
            <a:ext uri="{FF2B5EF4-FFF2-40B4-BE49-F238E27FC236}"/>
          </a:extLst>
        </xdr:cNvPr>
        <xdr:cNvSpPr txBox="1"/>
      </xdr:nvSpPr>
      <xdr:spPr>
        <a:xfrm>
          <a:off x="0" y="5172075"/>
          <a:ext cx="2676525" cy="152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14</xdr:row>
      <xdr:rowOff>28575</xdr:rowOff>
    </xdr:from>
    <xdr:to>
      <xdr:col>4</xdr:col>
      <xdr:colOff>447675</xdr:colOff>
      <xdr:row>43</xdr:row>
      <xdr:rowOff>85725</xdr:rowOff>
    </xdr:to>
    <xdr:grpSp>
      <xdr:nvGrpSpPr>
        <xdr:cNvPr id="97427" name="Groupe 3"/>
        <xdr:cNvGrpSpPr>
          <a:grpSpLocks/>
        </xdr:cNvGrpSpPr>
      </xdr:nvGrpSpPr>
      <xdr:grpSpPr bwMode="auto">
        <a:xfrm>
          <a:off x="0" y="4102608"/>
          <a:ext cx="3918204" cy="5753100"/>
          <a:chOff x="9525" y="38100"/>
          <a:chExt cx="3800475" cy="5940000"/>
        </a:xfrm>
      </xdr:grpSpPr>
      <xdr:sp macro="" textlink="">
        <xdr:nvSpPr>
          <xdr:cNvPr id="5" name="Text Box 1"/>
          <xdr:cNvSpPr txBox="1">
            <a:spLocks noChangeArrowheads="1"/>
          </xdr:cNvSpPr>
        </xdr:nvSpPr>
        <xdr:spPr bwMode="auto">
          <a:xfrm>
            <a:off x="9525" y="5778196"/>
            <a:ext cx="3790552" cy="1808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50     5</a:t>
            </a:r>
          </a:p>
        </xdr:txBody>
      </xdr:sp>
      <xdr:sp macro="" textlink="">
        <xdr:nvSpPr>
          <xdr:cNvPr id="6" name="Rectangle 5"/>
          <xdr:cNvSpPr/>
        </xdr:nvSpPr>
        <xdr:spPr>
          <a:xfrm>
            <a:off x="19448" y="38100"/>
            <a:ext cx="3790552"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0</xdr:colOff>
      <xdr:row>0</xdr:row>
      <xdr:rowOff>85725</xdr:rowOff>
    </xdr:from>
    <xdr:to>
      <xdr:col>5</xdr:col>
      <xdr:colOff>38100</xdr:colOff>
      <xdr:row>21</xdr:row>
      <xdr:rowOff>171450</xdr:rowOff>
    </xdr:to>
    <xdr:grpSp>
      <xdr:nvGrpSpPr>
        <xdr:cNvPr id="97428" name="Groupe 6"/>
        <xdr:cNvGrpSpPr>
          <a:grpSpLocks/>
        </xdr:cNvGrpSpPr>
      </xdr:nvGrpSpPr>
      <xdr:grpSpPr bwMode="auto">
        <a:xfrm>
          <a:off x="0" y="82296"/>
          <a:ext cx="4030980" cy="5800344"/>
          <a:chOff x="-17621" y="38100"/>
          <a:chExt cx="3827621" cy="5941575"/>
        </a:xfrm>
      </xdr:grpSpPr>
      <xdr:sp macro="" textlink="">
        <xdr:nvSpPr>
          <xdr:cNvPr id="8" name="Text Box 1"/>
          <xdr:cNvSpPr txBox="1">
            <a:spLocks noChangeArrowheads="1"/>
          </xdr:cNvSpPr>
        </xdr:nvSpPr>
        <xdr:spPr bwMode="auto">
          <a:xfrm>
            <a:off x="-17621" y="5592386"/>
            <a:ext cx="3791426" cy="22670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70</a:t>
            </a:r>
          </a:p>
        </xdr:txBody>
      </xdr:sp>
      <xdr:sp macro="" textlink="">
        <xdr:nvSpPr>
          <xdr:cNvPr id="9" name="Rectangle 8"/>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523875</xdr:colOff>
      <xdr:row>2</xdr:row>
      <xdr:rowOff>104775</xdr:rowOff>
    </xdr:to>
    <xdr:sp macro="" textlink="">
      <xdr:nvSpPr>
        <xdr:cNvPr id="2" name="ZoneTexte 1">
          <a:extLst>
            <a:ext uri="{FF2B5EF4-FFF2-40B4-BE49-F238E27FC236}"/>
          </a:extLst>
        </xdr:cNvPr>
        <xdr:cNvSpPr txBox="1"/>
      </xdr:nvSpPr>
      <xdr:spPr>
        <a:xfrm>
          <a:off x="0" y="0"/>
          <a:ext cx="3924300"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  par région et par sexe : milieu rural</a:t>
          </a:r>
          <a:endParaRPr lang="fr-FR" sz="1100" b="1"/>
        </a:p>
      </xdr:txBody>
    </xdr:sp>
    <xdr:clientData/>
  </xdr:twoCellAnchor>
  <xdr:twoCellAnchor>
    <xdr:from>
      <xdr:col>0</xdr:col>
      <xdr:colOff>0</xdr:colOff>
      <xdr:row>17</xdr:row>
      <xdr:rowOff>66675</xdr:rowOff>
    </xdr:from>
    <xdr:to>
      <xdr:col>3</xdr:col>
      <xdr:colOff>0</xdr:colOff>
      <xdr:row>18</xdr:row>
      <xdr:rowOff>28575</xdr:rowOff>
    </xdr:to>
    <xdr:sp macro="" textlink="">
      <xdr:nvSpPr>
        <xdr:cNvPr id="3" name="ZoneTexte 2">
          <a:extLst>
            <a:ext uri="{FF2B5EF4-FFF2-40B4-BE49-F238E27FC236}"/>
          </a:extLst>
        </xdr:cNvPr>
        <xdr:cNvSpPr txBox="1"/>
      </xdr:nvSpPr>
      <xdr:spPr>
        <a:xfrm>
          <a:off x="0" y="5219700"/>
          <a:ext cx="2609850" cy="152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4</xdr:col>
      <xdr:colOff>542925</xdr:colOff>
      <xdr:row>21</xdr:row>
      <xdr:rowOff>161925</xdr:rowOff>
    </xdr:to>
    <xdr:grpSp>
      <xdr:nvGrpSpPr>
        <xdr:cNvPr id="98397" name="Groupe 3"/>
        <xdr:cNvGrpSpPr>
          <a:grpSpLocks/>
        </xdr:cNvGrpSpPr>
      </xdr:nvGrpSpPr>
      <xdr:grpSpPr bwMode="auto">
        <a:xfrm>
          <a:off x="0" y="82296"/>
          <a:ext cx="3971544" cy="5800344"/>
          <a:chOff x="9525" y="38100"/>
          <a:chExt cx="3800475" cy="5941575"/>
        </a:xfrm>
      </xdr:grpSpPr>
      <xdr:sp macro="" textlink="">
        <xdr:nvSpPr>
          <xdr:cNvPr id="5" name="Text Box 1"/>
          <xdr:cNvSpPr txBox="1">
            <a:spLocks noChangeArrowheads="1"/>
          </xdr:cNvSpPr>
        </xdr:nvSpPr>
        <xdr:spPr bwMode="auto">
          <a:xfrm>
            <a:off x="9525" y="5630171"/>
            <a:ext cx="37906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71</a:t>
            </a:r>
          </a:p>
        </xdr:txBody>
      </xdr:sp>
      <xdr:sp macro="" textlink="">
        <xdr:nvSpPr>
          <xdr:cNvPr id="6" name="Rectangle 5"/>
          <xdr:cNvSpPr/>
        </xdr:nvSpPr>
        <xdr:spPr>
          <a:xfrm>
            <a:off x="19345" y="38100"/>
            <a:ext cx="37906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2</xdr:row>
      <xdr:rowOff>76201</xdr:rowOff>
    </xdr:to>
    <xdr:sp macro="" textlink="">
      <xdr:nvSpPr>
        <xdr:cNvPr id="2" name="ZoneTexte 1">
          <a:extLst>
            <a:ext uri="{FF2B5EF4-FFF2-40B4-BE49-F238E27FC236}"/>
          </a:extLst>
        </xdr:cNvPr>
        <xdr:cNvSpPr txBox="1"/>
      </xdr:nvSpPr>
      <xdr:spPr>
        <a:xfrm>
          <a:off x="0" y="1"/>
          <a:ext cx="399097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d'emploi (en%) de la population âgée  de 15 ans et plus </a:t>
          </a:r>
        </a:p>
        <a:p>
          <a:pPr algn="ctr"/>
          <a:r>
            <a:rPr lang="fr-FR" sz="1100" b="1" baseline="0"/>
            <a:t>selon de groupe d'âge et le sexe </a:t>
          </a:r>
          <a:endParaRPr lang="fr-FR" sz="1100" b="1"/>
        </a:p>
      </xdr:txBody>
    </xdr:sp>
    <xdr:clientData/>
  </xdr:twoCellAnchor>
  <xdr:twoCellAnchor>
    <xdr:from>
      <xdr:col>0</xdr:col>
      <xdr:colOff>0</xdr:colOff>
      <xdr:row>23</xdr:row>
      <xdr:rowOff>0</xdr:rowOff>
    </xdr:from>
    <xdr:to>
      <xdr:col>4</xdr:col>
      <xdr:colOff>647700</xdr:colOff>
      <xdr:row>24</xdr:row>
      <xdr:rowOff>85725</xdr:rowOff>
    </xdr:to>
    <xdr:sp macro="" textlink="">
      <xdr:nvSpPr>
        <xdr:cNvPr id="3" name="ZoneTexte 2">
          <a:extLst>
            <a:ext uri="{FF2B5EF4-FFF2-40B4-BE49-F238E27FC236}"/>
          </a:extLst>
        </xdr:cNvPr>
        <xdr:cNvSpPr txBox="1"/>
      </xdr:nvSpPr>
      <xdr:spPr>
        <a:xfrm>
          <a:off x="0" y="5133975"/>
          <a:ext cx="3971925"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76200</xdr:rowOff>
    </xdr:from>
    <xdr:to>
      <xdr:col>5</xdr:col>
      <xdr:colOff>0</xdr:colOff>
      <xdr:row>27</xdr:row>
      <xdr:rowOff>171450</xdr:rowOff>
    </xdr:to>
    <xdr:grpSp>
      <xdr:nvGrpSpPr>
        <xdr:cNvPr id="99421" name="Groupe 3"/>
        <xdr:cNvGrpSpPr>
          <a:grpSpLocks/>
        </xdr:cNvGrpSpPr>
      </xdr:nvGrpSpPr>
      <xdr:grpSpPr bwMode="auto">
        <a:xfrm>
          <a:off x="0" y="73152"/>
          <a:ext cx="3989832" cy="5792724"/>
          <a:chOff x="9525" y="38100"/>
          <a:chExt cx="3800475" cy="5941575"/>
        </a:xfrm>
      </xdr:grpSpPr>
      <xdr:sp macro="" textlink="">
        <xdr:nvSpPr>
          <xdr:cNvPr id="5" name="Text Box 1"/>
          <xdr:cNvSpPr txBox="1">
            <a:spLocks noChangeArrowheads="1"/>
          </xdr:cNvSpPr>
        </xdr:nvSpPr>
        <xdr:spPr bwMode="auto">
          <a:xfrm>
            <a:off x="9525" y="5630171"/>
            <a:ext cx="379073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72</a:t>
            </a:r>
          </a:p>
        </xdr:txBody>
      </xdr:sp>
      <xdr:sp macro="" textlink="">
        <xdr:nvSpPr>
          <xdr:cNvPr id="6" name="Rectangle 5"/>
          <xdr:cNvSpPr/>
        </xdr:nvSpPr>
        <xdr:spPr>
          <a:xfrm>
            <a:off x="19270" y="38100"/>
            <a:ext cx="379073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104775</xdr:rowOff>
    </xdr:to>
    <xdr:sp macro="" textlink="">
      <xdr:nvSpPr>
        <xdr:cNvPr id="2" name="ZoneTexte 1">
          <a:extLst>
            <a:ext uri="{FF2B5EF4-FFF2-40B4-BE49-F238E27FC236}"/>
          </a:extLst>
        </xdr:cNvPr>
        <xdr:cNvSpPr txBox="1"/>
      </xdr:nvSpPr>
      <xdr:spPr>
        <a:xfrm>
          <a:off x="0" y="0"/>
          <a:ext cx="397192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d'emploi (en%) de la population âgée  de 15 ans et plus </a:t>
          </a:r>
        </a:p>
        <a:p>
          <a:pPr algn="ctr"/>
          <a:r>
            <a:rPr lang="fr-FR" sz="1100" b="1" baseline="0"/>
            <a:t>selon l'état matrimonial et le sexe </a:t>
          </a:r>
          <a:endParaRPr lang="fr-FR" sz="1100" b="1"/>
        </a:p>
      </xdr:txBody>
    </xdr:sp>
    <xdr:clientData/>
  </xdr:twoCellAnchor>
  <xdr:twoCellAnchor>
    <xdr:from>
      <xdr:col>0</xdr:col>
      <xdr:colOff>0</xdr:colOff>
      <xdr:row>24</xdr:row>
      <xdr:rowOff>0</xdr:rowOff>
    </xdr:from>
    <xdr:to>
      <xdr:col>4</xdr:col>
      <xdr:colOff>809625</xdr:colOff>
      <xdr:row>25</xdr:row>
      <xdr:rowOff>9525</xdr:rowOff>
    </xdr:to>
    <xdr:sp macro="" textlink="">
      <xdr:nvSpPr>
        <xdr:cNvPr id="3" name="ZoneTexte 2">
          <a:extLst>
            <a:ext uri="{FF2B5EF4-FFF2-40B4-BE49-F238E27FC236}"/>
          </a:extLst>
        </xdr:cNvPr>
        <xdr:cNvSpPr txBox="1"/>
      </xdr:nvSpPr>
      <xdr:spPr>
        <a:xfrm>
          <a:off x="0" y="4905375"/>
          <a:ext cx="39719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95250</xdr:rowOff>
    </xdr:from>
    <xdr:to>
      <xdr:col>5</xdr:col>
      <xdr:colOff>9525</xdr:colOff>
      <xdr:row>30</xdr:row>
      <xdr:rowOff>38100</xdr:rowOff>
    </xdr:to>
    <xdr:grpSp>
      <xdr:nvGrpSpPr>
        <xdr:cNvPr id="100445" name="Groupe 3"/>
        <xdr:cNvGrpSpPr>
          <a:grpSpLocks/>
        </xdr:cNvGrpSpPr>
      </xdr:nvGrpSpPr>
      <xdr:grpSpPr bwMode="auto">
        <a:xfrm>
          <a:off x="0" y="92964"/>
          <a:ext cx="3980688" cy="5794248"/>
          <a:chOff x="9525" y="38100"/>
          <a:chExt cx="3800475" cy="5940000"/>
        </a:xfrm>
      </xdr:grpSpPr>
      <xdr:sp macro="" textlink="">
        <xdr:nvSpPr>
          <xdr:cNvPr id="5" name="Text Box 1"/>
          <xdr:cNvSpPr txBox="1">
            <a:spLocks noChangeArrowheads="1"/>
          </xdr:cNvSpPr>
        </xdr:nvSpPr>
        <xdr:spPr bwMode="auto">
          <a:xfrm>
            <a:off x="9525" y="5572027"/>
            <a:ext cx="37907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73</a:t>
            </a:r>
          </a:p>
        </xdr:txBody>
      </xdr:sp>
      <xdr:sp macro="" textlink="">
        <xdr:nvSpPr>
          <xdr:cNvPr id="6" name="Rectangle 5"/>
          <xdr:cNvSpPr/>
        </xdr:nvSpPr>
        <xdr:spPr>
          <a:xfrm>
            <a:off x="19295" y="38100"/>
            <a:ext cx="3790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Taux</a:t>
          </a:r>
          <a:r>
            <a:rPr lang="fr-FR" sz="1100" b="1" baseline="0">
              <a:latin typeface="Calibri" pitchFamily="34" charset="0"/>
            </a:rPr>
            <a:t> d'emploi (en%) de la population âgée  de 15 ans et plus </a:t>
          </a:r>
        </a:p>
        <a:p>
          <a:pPr algn="ctr"/>
          <a:r>
            <a:rPr lang="fr-FR" sz="1100" b="1" baseline="0">
              <a:latin typeface="Calibri" pitchFamily="34" charset="0"/>
            </a:rPr>
            <a:t>selon le niveau de diplôme</a:t>
          </a:r>
          <a:endParaRPr lang="fr-FR" sz="1100" b="1">
            <a:latin typeface="Calibri" pitchFamily="34" charset="0"/>
          </a:endParaRPr>
        </a:p>
      </xdr:txBody>
    </xdr:sp>
    <xdr:clientData/>
  </xdr:twoCellAnchor>
  <xdr:twoCellAnchor>
    <xdr:from>
      <xdr:col>0</xdr:col>
      <xdr:colOff>0</xdr:colOff>
      <xdr:row>19</xdr:row>
      <xdr:rowOff>180975</xdr:rowOff>
    </xdr:from>
    <xdr:to>
      <xdr:col>4</xdr:col>
      <xdr:colOff>600075</xdr:colOff>
      <xdr:row>21</xdr:row>
      <xdr:rowOff>19051</xdr:rowOff>
    </xdr:to>
    <xdr:sp macro="" textlink="">
      <xdr:nvSpPr>
        <xdr:cNvPr id="3" name="ZoneTexte 2">
          <a:extLst>
            <a:ext uri="{FF2B5EF4-FFF2-40B4-BE49-F238E27FC236}"/>
          </a:extLst>
        </xdr:cNvPr>
        <xdr:cNvSpPr txBox="1"/>
      </xdr:nvSpPr>
      <xdr:spPr>
        <a:xfrm>
          <a:off x="0" y="4705350"/>
          <a:ext cx="3933825" cy="2190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27</xdr:row>
      <xdr:rowOff>9525</xdr:rowOff>
    </xdr:to>
    <xdr:grpSp>
      <xdr:nvGrpSpPr>
        <xdr:cNvPr id="101469" name="Groupe 3"/>
        <xdr:cNvGrpSpPr>
          <a:grpSpLocks/>
        </xdr:cNvGrpSpPr>
      </xdr:nvGrpSpPr>
      <xdr:grpSpPr bwMode="auto">
        <a:xfrm>
          <a:off x="0" y="82296"/>
          <a:ext cx="3991356" cy="5699760"/>
          <a:chOff x="9525" y="38100"/>
          <a:chExt cx="3800475" cy="6692971"/>
        </a:xfrm>
      </xdr:grpSpPr>
      <xdr:sp macro="" textlink="">
        <xdr:nvSpPr>
          <xdr:cNvPr id="5" name="Text Box 1"/>
          <xdr:cNvSpPr txBox="1">
            <a:spLocks noChangeArrowheads="1"/>
          </xdr:cNvSpPr>
        </xdr:nvSpPr>
        <xdr:spPr bwMode="auto">
          <a:xfrm>
            <a:off x="9525" y="6482382"/>
            <a:ext cx="3790730" cy="24868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74</a:t>
            </a:r>
          </a:p>
        </xdr:txBody>
      </xdr:sp>
      <xdr:sp macro="" textlink="">
        <xdr:nvSpPr>
          <xdr:cNvPr id="6" name="Rectangle 5"/>
          <xdr:cNvSpPr/>
        </xdr:nvSpPr>
        <xdr:spPr>
          <a:xfrm>
            <a:off x="19270" y="38100"/>
            <a:ext cx="3790730" cy="59469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0</xdr:colOff>
      <xdr:row>15</xdr:row>
      <xdr:rowOff>47625</xdr:rowOff>
    </xdr:from>
    <xdr:to>
      <xdr:col>3</xdr:col>
      <xdr:colOff>0</xdr:colOff>
      <xdr:row>15</xdr:row>
      <xdr:rowOff>219075</xdr:rowOff>
    </xdr:to>
    <xdr:sp macro="" textlink="">
      <xdr:nvSpPr>
        <xdr:cNvPr id="2" name="ZoneTexte 1">
          <a:extLst>
            <a:ext uri="{FF2B5EF4-FFF2-40B4-BE49-F238E27FC236}"/>
          </a:extLst>
        </xdr:cNvPr>
        <xdr:cNvSpPr txBox="1"/>
      </xdr:nvSpPr>
      <xdr:spPr>
        <a:xfrm>
          <a:off x="0" y="5181600"/>
          <a:ext cx="2581275" cy="171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0</xdr:colOff>
      <xdr:row>0</xdr:row>
      <xdr:rowOff>85725</xdr:rowOff>
    </xdr:from>
    <xdr:to>
      <xdr:col>5</xdr:col>
      <xdr:colOff>9525</xdr:colOff>
      <xdr:row>18</xdr:row>
      <xdr:rowOff>3468</xdr:rowOff>
    </xdr:to>
    <xdr:grpSp>
      <xdr:nvGrpSpPr>
        <xdr:cNvPr id="102474" name="Groupe 2"/>
        <xdr:cNvGrpSpPr>
          <a:grpSpLocks/>
        </xdr:cNvGrpSpPr>
      </xdr:nvGrpSpPr>
      <xdr:grpSpPr bwMode="auto">
        <a:xfrm>
          <a:off x="0" y="82296"/>
          <a:ext cx="3992880" cy="5499012"/>
          <a:chOff x="9526" y="38100"/>
          <a:chExt cx="3800474" cy="5943629"/>
        </a:xfrm>
      </xdr:grpSpPr>
      <xdr:sp macro="" textlink="">
        <xdr:nvSpPr>
          <xdr:cNvPr id="4" name="Text Box 1"/>
          <xdr:cNvSpPr txBox="1">
            <a:spLocks noChangeArrowheads="1"/>
          </xdr:cNvSpPr>
        </xdr:nvSpPr>
        <xdr:spPr bwMode="auto">
          <a:xfrm>
            <a:off x="9526" y="5783414"/>
            <a:ext cx="3790729"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75</a:t>
            </a:r>
          </a:p>
        </xdr:txBody>
      </xdr:sp>
      <xdr:sp macro="" textlink="">
        <xdr:nvSpPr>
          <xdr:cNvPr id="5" name="Rectangle 4"/>
          <xdr:cNvSpPr/>
        </xdr:nvSpPr>
        <xdr:spPr>
          <a:xfrm>
            <a:off x="19271" y="38100"/>
            <a:ext cx="379072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0</xdr:colOff>
      <xdr:row>15</xdr:row>
      <xdr:rowOff>57150</xdr:rowOff>
    </xdr:from>
    <xdr:to>
      <xdr:col>3</xdr:col>
      <xdr:colOff>9525</xdr:colOff>
      <xdr:row>16</xdr:row>
      <xdr:rowOff>28575</xdr:rowOff>
    </xdr:to>
    <xdr:sp macro="" textlink="">
      <xdr:nvSpPr>
        <xdr:cNvPr id="2" name="ZoneTexte 1">
          <a:extLst>
            <a:ext uri="{FF2B5EF4-FFF2-40B4-BE49-F238E27FC236}"/>
          </a:extLst>
        </xdr:cNvPr>
        <xdr:cNvSpPr txBox="1"/>
      </xdr:nvSpPr>
      <xdr:spPr>
        <a:xfrm>
          <a:off x="0" y="4848225"/>
          <a:ext cx="2638425" cy="1619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19050</xdr:colOff>
      <xdr:row>0</xdr:row>
      <xdr:rowOff>0</xdr:rowOff>
    </xdr:from>
    <xdr:to>
      <xdr:col>5</xdr:col>
      <xdr:colOff>0</xdr:colOff>
      <xdr:row>21</xdr:row>
      <xdr:rowOff>57150</xdr:rowOff>
    </xdr:to>
    <xdr:grpSp>
      <xdr:nvGrpSpPr>
        <xdr:cNvPr id="103498" name="Groupe 2"/>
        <xdr:cNvGrpSpPr>
          <a:grpSpLocks/>
        </xdr:cNvGrpSpPr>
      </xdr:nvGrpSpPr>
      <xdr:grpSpPr bwMode="auto">
        <a:xfrm>
          <a:off x="19812" y="0"/>
          <a:ext cx="3992880" cy="5785104"/>
          <a:chOff x="9525" y="38100"/>
          <a:chExt cx="3800475" cy="5940000"/>
        </a:xfrm>
      </xdr:grpSpPr>
      <xdr:sp macro="" textlink="">
        <xdr:nvSpPr>
          <xdr:cNvPr id="4" name="Text Box 1"/>
          <xdr:cNvSpPr txBox="1">
            <a:spLocks noChangeArrowheads="1"/>
          </xdr:cNvSpPr>
        </xdr:nvSpPr>
        <xdr:spPr bwMode="auto">
          <a:xfrm>
            <a:off x="9525" y="5742011"/>
            <a:ext cx="3790730"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76</a:t>
            </a:r>
          </a:p>
        </xdr:txBody>
      </xdr:sp>
      <xdr:sp macro="" textlink="">
        <xdr:nvSpPr>
          <xdr:cNvPr id="5" name="Rectangle 4"/>
          <xdr:cNvSpPr/>
        </xdr:nvSpPr>
        <xdr:spPr>
          <a:xfrm>
            <a:off x="19270" y="38100"/>
            <a:ext cx="379073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7.xml><?xml version="1.0" encoding="utf-8"?>
<xdr:wsDr xmlns:xdr="http://schemas.openxmlformats.org/drawingml/2006/spreadsheetDrawing" xmlns:a="http://schemas.openxmlformats.org/drawingml/2006/main">
  <xdr:twoCellAnchor>
    <xdr:from>
      <xdr:col>0</xdr:col>
      <xdr:colOff>0</xdr:colOff>
      <xdr:row>15</xdr:row>
      <xdr:rowOff>66675</xdr:rowOff>
    </xdr:from>
    <xdr:to>
      <xdr:col>4</xdr:col>
      <xdr:colOff>0</xdr:colOff>
      <xdr:row>16</xdr:row>
      <xdr:rowOff>47625</xdr:rowOff>
    </xdr:to>
    <xdr:sp macro="" textlink="">
      <xdr:nvSpPr>
        <xdr:cNvPr id="2" name="ZoneTexte 1">
          <a:extLst>
            <a:ext uri="{FF2B5EF4-FFF2-40B4-BE49-F238E27FC236}"/>
          </a:extLst>
        </xdr:cNvPr>
        <xdr:cNvSpPr txBox="1"/>
      </xdr:nvSpPr>
      <xdr:spPr>
        <a:xfrm>
          <a:off x="0" y="5267325"/>
          <a:ext cx="2428875" cy="171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mn-lt"/>
            </a:rPr>
            <a:t>Source:</a:t>
          </a:r>
          <a:r>
            <a:rPr lang="fr-FR" sz="900" b="0" baseline="0">
              <a:latin typeface="+mn-lt"/>
            </a:rPr>
            <a:t> Enquête Nationale sur l'emploi,HCP.</a:t>
          </a:r>
          <a:endParaRPr lang="fr-FR" sz="900" b="0">
            <a:latin typeface="+mn-lt"/>
          </a:endParaRPr>
        </a:p>
      </xdr:txBody>
    </xdr:sp>
    <xdr:clientData/>
  </xdr:twoCellAnchor>
  <xdr:twoCellAnchor>
    <xdr:from>
      <xdr:col>0</xdr:col>
      <xdr:colOff>9525</xdr:colOff>
      <xdr:row>0</xdr:row>
      <xdr:rowOff>85725</xdr:rowOff>
    </xdr:from>
    <xdr:to>
      <xdr:col>6</xdr:col>
      <xdr:colOff>19050</xdr:colOff>
      <xdr:row>19</xdr:row>
      <xdr:rowOff>66675</xdr:rowOff>
    </xdr:to>
    <xdr:grpSp>
      <xdr:nvGrpSpPr>
        <xdr:cNvPr id="104522" name="Groupe 2"/>
        <xdr:cNvGrpSpPr>
          <a:grpSpLocks/>
        </xdr:cNvGrpSpPr>
      </xdr:nvGrpSpPr>
      <xdr:grpSpPr bwMode="auto">
        <a:xfrm>
          <a:off x="10668" y="82296"/>
          <a:ext cx="3970020" cy="5753100"/>
          <a:chOff x="18623" y="38100"/>
          <a:chExt cx="3794016" cy="5941616"/>
        </a:xfrm>
      </xdr:grpSpPr>
      <xdr:sp macro="" textlink="">
        <xdr:nvSpPr>
          <xdr:cNvPr id="4" name="Text Box 1"/>
          <xdr:cNvSpPr txBox="1">
            <a:spLocks noChangeArrowheads="1"/>
          </xdr:cNvSpPr>
        </xdr:nvSpPr>
        <xdr:spPr bwMode="auto">
          <a:xfrm>
            <a:off x="18623" y="5722627"/>
            <a:ext cx="3783560" cy="19043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77</a:t>
            </a:r>
          </a:p>
        </xdr:txBody>
      </xdr:sp>
      <xdr:sp macro="" textlink="">
        <xdr:nvSpPr>
          <xdr:cNvPr id="5" name="Rectangle 4"/>
          <xdr:cNvSpPr/>
        </xdr:nvSpPr>
        <xdr:spPr>
          <a:xfrm>
            <a:off x="19302" y="38100"/>
            <a:ext cx="3793337" cy="594161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8.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400050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national</a:t>
          </a:r>
          <a:endParaRPr lang="fr-FR" sz="1100" b="1"/>
        </a:p>
      </xdr:txBody>
    </xdr:sp>
    <xdr:clientData/>
  </xdr:twoCellAnchor>
  <xdr:twoCellAnchor>
    <xdr:from>
      <xdr:col>0</xdr:col>
      <xdr:colOff>0</xdr:colOff>
      <xdr:row>10</xdr:row>
      <xdr:rowOff>0</xdr:rowOff>
    </xdr:from>
    <xdr:to>
      <xdr:col>2</xdr:col>
      <xdr:colOff>1162049</xdr:colOff>
      <xdr:row>11</xdr:row>
      <xdr:rowOff>0</xdr:rowOff>
    </xdr:to>
    <xdr:sp macro="" textlink="">
      <xdr:nvSpPr>
        <xdr:cNvPr id="3" name="ZoneTexte 2">
          <a:extLst>
            <a:ext uri="{FF2B5EF4-FFF2-40B4-BE49-F238E27FC236}"/>
          </a:extLst>
        </xdr:cNvPr>
        <xdr:cNvSpPr txBox="1"/>
      </xdr:nvSpPr>
      <xdr:spPr>
        <a:xfrm>
          <a:off x="0" y="1971675"/>
          <a:ext cx="4000499" cy="114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0</xdr:rowOff>
    </xdr:from>
    <xdr:to>
      <xdr:col>2</xdr:col>
      <xdr:colOff>847725</xdr:colOff>
      <xdr:row>14</xdr:row>
      <xdr:rowOff>0</xdr:rowOff>
    </xdr:to>
    <xdr:sp macro="" textlink="">
      <xdr:nvSpPr>
        <xdr:cNvPr id="4" name="ZoneTexte 3">
          <a:extLst>
            <a:ext uri="{FF2B5EF4-FFF2-40B4-BE49-F238E27FC236}"/>
          </a:extLst>
        </xdr:cNvPr>
        <xdr:cNvSpPr txBox="1"/>
      </xdr:nvSpPr>
      <xdr:spPr>
        <a:xfrm>
          <a:off x="0" y="2276475"/>
          <a:ext cx="393382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national</a:t>
          </a:r>
          <a:endParaRPr lang="fr-FR" sz="1100" b="1"/>
        </a:p>
      </xdr:txBody>
    </xdr:sp>
    <xdr:clientData/>
  </xdr:twoCellAnchor>
  <xdr:twoCellAnchor>
    <xdr:from>
      <xdr:col>0</xdr:col>
      <xdr:colOff>19050</xdr:colOff>
      <xdr:row>14</xdr:row>
      <xdr:rowOff>0</xdr:rowOff>
    </xdr:from>
    <xdr:to>
      <xdr:col>2</xdr:col>
      <xdr:colOff>857250</xdr:colOff>
      <xdr:row>29</xdr:row>
      <xdr:rowOff>66675</xdr:rowOff>
    </xdr:to>
    <xdr:graphicFrame macro="">
      <xdr:nvGraphicFramePr>
        <xdr:cNvPr id="105602"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76200</xdr:rowOff>
    </xdr:from>
    <xdr:to>
      <xdr:col>3</xdr:col>
      <xdr:colOff>0</xdr:colOff>
      <xdr:row>31</xdr:row>
      <xdr:rowOff>171450</xdr:rowOff>
    </xdr:to>
    <xdr:grpSp>
      <xdr:nvGrpSpPr>
        <xdr:cNvPr id="105603" name="Groupe 5"/>
        <xdr:cNvGrpSpPr>
          <a:grpSpLocks/>
        </xdr:cNvGrpSpPr>
      </xdr:nvGrpSpPr>
      <xdr:grpSpPr bwMode="auto">
        <a:xfrm>
          <a:off x="10668" y="73152"/>
          <a:ext cx="3980688" cy="5798820"/>
          <a:chOff x="18574" y="38100"/>
          <a:chExt cx="3791426" cy="5940858"/>
        </a:xfrm>
      </xdr:grpSpPr>
      <xdr:sp macro="" textlink="">
        <xdr:nvSpPr>
          <xdr:cNvPr id="7" name="Text Box 1"/>
          <xdr:cNvSpPr txBox="1">
            <a:spLocks noChangeArrowheads="1"/>
          </xdr:cNvSpPr>
        </xdr:nvSpPr>
        <xdr:spPr bwMode="auto">
          <a:xfrm>
            <a:off x="18574" y="5620051"/>
            <a:ext cx="379073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78</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9.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9525</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milieu urbain</a:t>
          </a:r>
          <a:endParaRPr lang="fr-FR" sz="1100" b="1"/>
        </a:p>
      </xdr:txBody>
    </xdr:sp>
    <xdr:clientData/>
  </xdr:twoCellAnchor>
  <xdr:twoCellAnchor>
    <xdr:from>
      <xdr:col>0</xdr:col>
      <xdr:colOff>0</xdr:colOff>
      <xdr:row>9</xdr:row>
      <xdr:rowOff>171450</xdr:rowOff>
    </xdr:from>
    <xdr:to>
      <xdr:col>3</xdr:col>
      <xdr:colOff>0</xdr:colOff>
      <xdr:row>11</xdr:row>
      <xdr:rowOff>28574</xdr:rowOff>
    </xdr:to>
    <xdr:sp macro="" textlink="">
      <xdr:nvSpPr>
        <xdr:cNvPr id="3" name="ZoneTexte 2">
          <a:extLst>
            <a:ext uri="{FF2B5EF4-FFF2-40B4-BE49-F238E27FC236}"/>
          </a:extLst>
        </xdr:cNvPr>
        <xdr:cNvSpPr txBox="1"/>
      </xdr:nvSpPr>
      <xdr:spPr>
        <a:xfrm>
          <a:off x="0" y="1857375"/>
          <a:ext cx="3981450"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11</xdr:row>
      <xdr:rowOff>142876</xdr:rowOff>
    </xdr:from>
    <xdr:to>
      <xdr:col>3</xdr:col>
      <xdr:colOff>9525</xdr:colOff>
      <xdr:row>13</xdr:row>
      <xdr:rowOff>152400</xdr:rowOff>
    </xdr:to>
    <xdr:sp macro="" textlink="">
      <xdr:nvSpPr>
        <xdr:cNvPr id="4" name="ZoneTexte 3">
          <a:extLst>
            <a:ext uri="{FF2B5EF4-FFF2-40B4-BE49-F238E27FC236}"/>
          </a:extLst>
        </xdr:cNvPr>
        <xdr:cNvSpPr txBox="1"/>
      </xdr:nvSpPr>
      <xdr:spPr>
        <a:xfrm>
          <a:off x="0" y="2209801"/>
          <a:ext cx="3990975"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baseline="0">
              <a:solidFill>
                <a:schemeClr val="dk1"/>
              </a:solidFill>
              <a:latin typeface="+mn-lt"/>
              <a:ea typeface="+mn-ea"/>
              <a:cs typeface="+mn-cs"/>
            </a:rPr>
            <a:t>Taux de féminisation de l'emploi (en%) selon les secteurs d'activité économique : niveau urbain</a:t>
          </a:r>
        </a:p>
      </xdr:txBody>
    </xdr:sp>
    <xdr:clientData/>
  </xdr:twoCellAnchor>
  <xdr:twoCellAnchor>
    <xdr:from>
      <xdr:col>0</xdr:col>
      <xdr:colOff>47625</xdr:colOff>
      <xdr:row>13</xdr:row>
      <xdr:rowOff>180975</xdr:rowOff>
    </xdr:from>
    <xdr:to>
      <xdr:col>2</xdr:col>
      <xdr:colOff>695325</xdr:colOff>
      <xdr:row>27</xdr:row>
      <xdr:rowOff>142875</xdr:rowOff>
    </xdr:to>
    <xdr:graphicFrame macro="">
      <xdr:nvGraphicFramePr>
        <xdr:cNvPr id="107650"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9358</xdr:colOff>
      <xdr:row>0</xdr:row>
      <xdr:rowOff>85725</xdr:rowOff>
    </xdr:from>
    <xdr:to>
      <xdr:col>3</xdr:col>
      <xdr:colOff>47625</xdr:colOff>
      <xdr:row>32</xdr:row>
      <xdr:rowOff>0</xdr:rowOff>
    </xdr:to>
    <xdr:grpSp>
      <xdr:nvGrpSpPr>
        <xdr:cNvPr id="107651" name="Groupe 5"/>
        <xdr:cNvGrpSpPr>
          <a:grpSpLocks/>
        </xdr:cNvGrpSpPr>
      </xdr:nvGrpSpPr>
      <xdr:grpSpPr bwMode="auto">
        <a:xfrm>
          <a:off x="10501" y="82296"/>
          <a:ext cx="4020479" cy="5789676"/>
          <a:chOff x="19002" y="38100"/>
          <a:chExt cx="3790998" cy="5936250"/>
        </a:xfrm>
      </xdr:grpSpPr>
      <xdr:sp macro="" textlink="">
        <xdr:nvSpPr>
          <xdr:cNvPr id="7" name="Text Box 1"/>
          <xdr:cNvSpPr txBox="1">
            <a:spLocks noChangeArrowheads="1"/>
          </xdr:cNvSpPr>
        </xdr:nvSpPr>
        <xdr:spPr bwMode="auto">
          <a:xfrm>
            <a:off x="19171" y="5596245"/>
            <a:ext cx="3742598" cy="19850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79</a:t>
            </a:r>
          </a:p>
        </xdr:txBody>
      </xdr:sp>
      <xdr:sp macro="" textlink="">
        <xdr:nvSpPr>
          <xdr:cNvPr id="8" name="Rectangle 7"/>
          <xdr:cNvSpPr/>
        </xdr:nvSpPr>
        <xdr:spPr>
          <a:xfrm>
            <a:off x="19002" y="38100"/>
            <a:ext cx="3790998" cy="593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0.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9525</xdr:colOff>
      <xdr:row>2</xdr:row>
      <xdr:rowOff>180974</xdr:rowOff>
    </xdr:to>
    <xdr:sp macro="" textlink="">
      <xdr:nvSpPr>
        <xdr:cNvPr id="2" name="ZoneTexte 1">
          <a:extLst>
            <a:ext uri="{FF2B5EF4-FFF2-40B4-BE49-F238E27FC236}"/>
          </a:extLst>
        </xdr:cNvPr>
        <xdr:cNvSpPr txBox="1"/>
      </xdr:nvSpPr>
      <xdr:spPr>
        <a:xfrm>
          <a:off x="0" y="0"/>
          <a:ext cx="4000500" cy="4667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 d'activité économique : milieu rural</a:t>
          </a:r>
          <a:endParaRPr lang="fr-FR" sz="1100" b="1"/>
        </a:p>
      </xdr:txBody>
    </xdr:sp>
    <xdr:clientData/>
  </xdr:twoCellAnchor>
  <xdr:twoCellAnchor>
    <xdr:from>
      <xdr:col>0</xdr:col>
      <xdr:colOff>0</xdr:colOff>
      <xdr:row>11</xdr:row>
      <xdr:rowOff>0</xdr:rowOff>
    </xdr:from>
    <xdr:to>
      <xdr:col>2</xdr:col>
      <xdr:colOff>1181099</xdr:colOff>
      <xdr:row>12</xdr:row>
      <xdr:rowOff>66675</xdr:rowOff>
    </xdr:to>
    <xdr:sp macro="" textlink="">
      <xdr:nvSpPr>
        <xdr:cNvPr id="3" name="ZoneTexte 2">
          <a:extLst>
            <a:ext uri="{FF2B5EF4-FFF2-40B4-BE49-F238E27FC236}"/>
          </a:extLst>
        </xdr:cNvPr>
        <xdr:cNvSpPr txBox="1"/>
      </xdr:nvSpPr>
      <xdr:spPr>
        <a:xfrm>
          <a:off x="0" y="1990725"/>
          <a:ext cx="399097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38099</xdr:rowOff>
    </xdr:from>
    <xdr:to>
      <xdr:col>3</xdr:col>
      <xdr:colOff>0</xdr:colOff>
      <xdr:row>14</xdr:row>
      <xdr:rowOff>114298</xdr:rowOff>
    </xdr:to>
    <xdr:sp macro="" textlink="">
      <xdr:nvSpPr>
        <xdr:cNvPr id="4" name="ZoneTexte 3">
          <a:extLst>
            <a:ext uri="{FF2B5EF4-FFF2-40B4-BE49-F238E27FC236}"/>
          </a:extLst>
        </xdr:cNvPr>
        <xdr:cNvSpPr txBox="1"/>
      </xdr:nvSpPr>
      <xdr:spPr>
        <a:xfrm>
          <a:off x="0" y="2219324"/>
          <a:ext cx="3990975"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rural</a:t>
          </a:r>
          <a:endParaRPr lang="fr-FR" sz="1100" b="1"/>
        </a:p>
      </xdr:txBody>
    </xdr:sp>
    <xdr:clientData/>
  </xdr:twoCellAnchor>
  <xdr:twoCellAnchor>
    <xdr:from>
      <xdr:col>0</xdr:col>
      <xdr:colOff>19050</xdr:colOff>
      <xdr:row>14</xdr:row>
      <xdr:rowOff>66675</xdr:rowOff>
    </xdr:from>
    <xdr:to>
      <xdr:col>2</xdr:col>
      <xdr:colOff>1038225</xdr:colOff>
      <xdr:row>29</xdr:row>
      <xdr:rowOff>57150</xdr:rowOff>
    </xdr:to>
    <xdr:graphicFrame macro="">
      <xdr:nvGraphicFramePr>
        <xdr:cNvPr id="109698"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85725</xdr:rowOff>
    </xdr:from>
    <xdr:to>
      <xdr:col>3</xdr:col>
      <xdr:colOff>0</xdr:colOff>
      <xdr:row>31</xdr:row>
      <xdr:rowOff>171450</xdr:rowOff>
    </xdr:to>
    <xdr:grpSp>
      <xdr:nvGrpSpPr>
        <xdr:cNvPr id="109699" name="Groupe 5"/>
        <xdr:cNvGrpSpPr>
          <a:grpSpLocks/>
        </xdr:cNvGrpSpPr>
      </xdr:nvGrpSpPr>
      <xdr:grpSpPr bwMode="auto">
        <a:xfrm>
          <a:off x="10668" y="82296"/>
          <a:ext cx="3980688" cy="5725668"/>
          <a:chOff x="18595" y="38100"/>
          <a:chExt cx="3791405" cy="5940858"/>
        </a:xfrm>
      </xdr:grpSpPr>
      <xdr:sp macro="" textlink="">
        <xdr:nvSpPr>
          <xdr:cNvPr id="7" name="Text Box 1"/>
          <xdr:cNvSpPr txBox="1">
            <a:spLocks noChangeArrowheads="1"/>
          </xdr:cNvSpPr>
        </xdr:nvSpPr>
        <xdr:spPr bwMode="auto">
          <a:xfrm>
            <a:off x="18595" y="5577162"/>
            <a:ext cx="3790730" cy="24873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80</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123825</xdr:rowOff>
    </xdr:to>
    <xdr:sp macro="" textlink="">
      <xdr:nvSpPr>
        <xdr:cNvPr id="2" name="ZoneTexte 1">
          <a:extLst>
            <a:ext uri="{FF2B5EF4-FFF2-40B4-BE49-F238E27FC236}"/>
          </a:extLst>
        </xdr:cNvPr>
        <xdr:cNvSpPr txBox="1"/>
      </xdr:nvSpPr>
      <xdr:spPr>
        <a:xfrm>
          <a:off x="0" y="0"/>
          <a:ext cx="3990975"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niveau national</a:t>
          </a:r>
          <a:endParaRPr lang="fr-FR" sz="1100" b="1"/>
        </a:p>
      </xdr:txBody>
    </xdr:sp>
    <xdr:clientData/>
  </xdr:twoCellAnchor>
  <xdr:twoCellAnchor>
    <xdr:from>
      <xdr:col>0</xdr:col>
      <xdr:colOff>0</xdr:colOff>
      <xdr:row>21</xdr:row>
      <xdr:rowOff>133350</xdr:rowOff>
    </xdr:from>
    <xdr:to>
      <xdr:col>3</xdr:col>
      <xdr:colOff>0</xdr:colOff>
      <xdr:row>23</xdr:row>
      <xdr:rowOff>19050</xdr:rowOff>
    </xdr:to>
    <xdr:sp macro="" textlink="">
      <xdr:nvSpPr>
        <xdr:cNvPr id="3" name="ZoneTexte 2">
          <a:extLst>
            <a:ext uri="{FF2B5EF4-FFF2-40B4-BE49-F238E27FC236}"/>
          </a:extLst>
        </xdr:cNvPr>
        <xdr:cNvSpPr txBox="1"/>
      </xdr:nvSpPr>
      <xdr:spPr>
        <a:xfrm>
          <a:off x="0" y="5076825"/>
          <a:ext cx="3990975"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76200</xdr:rowOff>
    </xdr:from>
    <xdr:to>
      <xdr:col>3</xdr:col>
      <xdr:colOff>9526</xdr:colOff>
      <xdr:row>27</xdr:row>
      <xdr:rowOff>28575</xdr:rowOff>
    </xdr:to>
    <xdr:grpSp>
      <xdr:nvGrpSpPr>
        <xdr:cNvPr id="111709" name="Groupe 3"/>
        <xdr:cNvGrpSpPr>
          <a:grpSpLocks/>
        </xdr:cNvGrpSpPr>
      </xdr:nvGrpSpPr>
      <xdr:grpSpPr bwMode="auto">
        <a:xfrm>
          <a:off x="0" y="73152"/>
          <a:ext cx="4002025" cy="5789676"/>
          <a:chOff x="9334" y="38100"/>
          <a:chExt cx="3798856" cy="5940000"/>
        </a:xfrm>
      </xdr:grpSpPr>
      <xdr:sp macro="" textlink="">
        <xdr:nvSpPr>
          <xdr:cNvPr id="5" name="Text Box 1"/>
          <xdr:cNvSpPr txBox="1">
            <a:spLocks noChangeArrowheads="1"/>
          </xdr:cNvSpPr>
        </xdr:nvSpPr>
        <xdr:spPr bwMode="auto">
          <a:xfrm>
            <a:off x="9334" y="5572027"/>
            <a:ext cx="3789140"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81</a:t>
            </a:r>
          </a:p>
        </xdr:txBody>
      </xdr:sp>
      <xdr:sp macro="" textlink="">
        <xdr:nvSpPr>
          <xdr:cNvPr id="6" name="Rectangle 5"/>
          <xdr:cNvSpPr/>
        </xdr:nvSpPr>
        <xdr:spPr>
          <a:xfrm>
            <a:off x="19050" y="38100"/>
            <a:ext cx="378914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66675</xdr:rowOff>
    </xdr:to>
    <xdr:sp macro="" textlink="">
      <xdr:nvSpPr>
        <xdr:cNvPr id="2" name="ZoneTexte 1">
          <a:extLst>
            <a:ext uri="{FF2B5EF4-FFF2-40B4-BE49-F238E27FC236}"/>
          </a:extLst>
        </xdr:cNvPr>
        <xdr:cNvSpPr txBox="1"/>
      </xdr:nvSpPr>
      <xdr:spPr>
        <a:xfrm>
          <a:off x="0" y="0"/>
          <a:ext cx="3971925"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milieu urbain</a:t>
          </a:r>
          <a:endParaRPr lang="fr-FR" sz="1100" b="1"/>
        </a:p>
      </xdr:txBody>
    </xdr:sp>
    <xdr:clientData/>
  </xdr:twoCellAnchor>
  <xdr:twoCellAnchor>
    <xdr:from>
      <xdr:col>0</xdr:col>
      <xdr:colOff>0</xdr:colOff>
      <xdr:row>22</xdr:row>
      <xdr:rowOff>38100</xdr:rowOff>
    </xdr:from>
    <xdr:to>
      <xdr:col>3</xdr:col>
      <xdr:colOff>0</xdr:colOff>
      <xdr:row>23</xdr:row>
      <xdr:rowOff>47625</xdr:rowOff>
    </xdr:to>
    <xdr:sp macro="" textlink="">
      <xdr:nvSpPr>
        <xdr:cNvPr id="3" name="ZoneTexte 2">
          <a:extLst>
            <a:ext uri="{FF2B5EF4-FFF2-40B4-BE49-F238E27FC236}"/>
          </a:extLst>
        </xdr:cNvPr>
        <xdr:cNvSpPr txBox="1"/>
      </xdr:nvSpPr>
      <xdr:spPr>
        <a:xfrm>
          <a:off x="0" y="5029200"/>
          <a:ext cx="39719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0</xdr:colOff>
      <xdr:row>0</xdr:row>
      <xdr:rowOff>85725</xdr:rowOff>
    </xdr:from>
    <xdr:to>
      <xdr:col>3</xdr:col>
      <xdr:colOff>9525</xdr:colOff>
      <xdr:row>27</xdr:row>
      <xdr:rowOff>133350</xdr:rowOff>
    </xdr:to>
    <xdr:grpSp>
      <xdr:nvGrpSpPr>
        <xdr:cNvPr id="112733" name="Groupe 3"/>
        <xdr:cNvGrpSpPr>
          <a:grpSpLocks/>
        </xdr:cNvGrpSpPr>
      </xdr:nvGrpSpPr>
      <xdr:grpSpPr bwMode="auto">
        <a:xfrm>
          <a:off x="0" y="82296"/>
          <a:ext cx="3982212" cy="5792724"/>
          <a:chOff x="-270" y="38100"/>
          <a:chExt cx="3810270" cy="5940858"/>
        </a:xfrm>
      </xdr:grpSpPr>
      <xdr:sp macro="" textlink="">
        <xdr:nvSpPr>
          <xdr:cNvPr id="5" name="Text Box 1"/>
          <xdr:cNvSpPr txBox="1">
            <a:spLocks noChangeArrowheads="1"/>
          </xdr:cNvSpPr>
        </xdr:nvSpPr>
        <xdr:spPr bwMode="auto">
          <a:xfrm>
            <a:off x="-270" y="5657831"/>
            <a:ext cx="379068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82</a:t>
            </a:r>
          </a:p>
        </xdr:txBody>
      </xdr:sp>
      <xdr:sp macro="" textlink="">
        <xdr:nvSpPr>
          <xdr:cNvPr id="6" name="Rectangle 5"/>
          <xdr:cNvSpPr/>
        </xdr:nvSpPr>
        <xdr:spPr>
          <a:xfrm>
            <a:off x="19320" y="38100"/>
            <a:ext cx="379068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milieu rural</a:t>
          </a:r>
          <a:endParaRPr lang="fr-FR" sz="1100" b="1"/>
        </a:p>
      </xdr:txBody>
    </xdr:sp>
    <xdr:clientData/>
  </xdr:twoCellAnchor>
  <xdr:twoCellAnchor>
    <xdr:from>
      <xdr:col>0</xdr:col>
      <xdr:colOff>19051</xdr:colOff>
      <xdr:row>20</xdr:row>
      <xdr:rowOff>180975</xdr:rowOff>
    </xdr:from>
    <xdr:to>
      <xdr:col>2</xdr:col>
      <xdr:colOff>590550</xdr:colOff>
      <xdr:row>21</xdr:row>
      <xdr:rowOff>171450</xdr:rowOff>
    </xdr:to>
    <xdr:sp macro="" textlink="">
      <xdr:nvSpPr>
        <xdr:cNvPr id="3" name="ZoneTexte 2">
          <a:extLst>
            <a:ext uri="{FF2B5EF4-FFF2-40B4-BE49-F238E27FC236}"/>
          </a:extLst>
        </xdr:cNvPr>
        <xdr:cNvSpPr txBox="1"/>
      </xdr:nvSpPr>
      <xdr:spPr>
        <a:xfrm>
          <a:off x="19051" y="5448300"/>
          <a:ext cx="3924299"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85725</xdr:rowOff>
    </xdr:from>
    <xdr:to>
      <xdr:col>3</xdr:col>
      <xdr:colOff>9525</xdr:colOff>
      <xdr:row>24</xdr:row>
      <xdr:rowOff>47625</xdr:rowOff>
    </xdr:to>
    <xdr:grpSp>
      <xdr:nvGrpSpPr>
        <xdr:cNvPr id="113757" name="Groupe 3"/>
        <xdr:cNvGrpSpPr>
          <a:grpSpLocks/>
        </xdr:cNvGrpSpPr>
      </xdr:nvGrpSpPr>
      <xdr:grpSpPr bwMode="auto">
        <a:xfrm>
          <a:off x="10668" y="82296"/>
          <a:ext cx="3989832" cy="5788152"/>
          <a:chOff x="433" y="38100"/>
          <a:chExt cx="3809567" cy="5940000"/>
        </a:xfrm>
      </xdr:grpSpPr>
      <xdr:sp macro="" textlink="">
        <xdr:nvSpPr>
          <xdr:cNvPr id="5" name="Text Box 1"/>
          <xdr:cNvSpPr txBox="1">
            <a:spLocks noChangeArrowheads="1"/>
          </xdr:cNvSpPr>
        </xdr:nvSpPr>
        <xdr:spPr bwMode="auto">
          <a:xfrm>
            <a:off x="433" y="5562583"/>
            <a:ext cx="37907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83</a:t>
            </a:r>
          </a:p>
        </xdr:txBody>
      </xdr:sp>
      <xdr:sp macro="" textlink="">
        <xdr:nvSpPr>
          <xdr:cNvPr id="6" name="Rectangle 5"/>
          <xdr:cNvSpPr/>
        </xdr:nvSpPr>
        <xdr:spPr>
          <a:xfrm>
            <a:off x="19295" y="38100"/>
            <a:ext cx="3790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4.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 niveau national</a:t>
          </a:r>
          <a:endParaRPr lang="fr-FR" sz="1100" b="1"/>
        </a:p>
      </xdr:txBody>
    </xdr:sp>
    <xdr:clientData/>
  </xdr:twoCellAnchor>
  <xdr:twoCellAnchor>
    <xdr:from>
      <xdr:col>0</xdr:col>
      <xdr:colOff>0</xdr:colOff>
      <xdr:row>17</xdr:row>
      <xdr:rowOff>0</xdr:rowOff>
    </xdr:from>
    <xdr:to>
      <xdr:col>2</xdr:col>
      <xdr:colOff>561974</xdr:colOff>
      <xdr:row>18</xdr:row>
      <xdr:rowOff>66675</xdr:rowOff>
    </xdr:to>
    <xdr:sp macro="" textlink="">
      <xdr:nvSpPr>
        <xdr:cNvPr id="3" name="ZoneTexte 2">
          <a:extLst>
            <a:ext uri="{FF2B5EF4-FFF2-40B4-BE49-F238E27FC236}"/>
          </a:extLst>
        </xdr:cNvPr>
        <xdr:cNvSpPr txBox="1"/>
      </xdr:nvSpPr>
      <xdr:spPr>
        <a:xfrm>
          <a:off x="0" y="5362575"/>
          <a:ext cx="397192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xdr:colOff>
      <xdr:row>0</xdr:row>
      <xdr:rowOff>76200</xdr:rowOff>
    </xdr:from>
    <xdr:to>
      <xdr:col>3</xdr:col>
      <xdr:colOff>28575</xdr:colOff>
      <xdr:row>20</xdr:row>
      <xdr:rowOff>133350</xdr:rowOff>
    </xdr:to>
    <xdr:grpSp>
      <xdr:nvGrpSpPr>
        <xdr:cNvPr id="114781" name="Groupe 3"/>
        <xdr:cNvGrpSpPr>
          <a:grpSpLocks/>
        </xdr:cNvGrpSpPr>
      </xdr:nvGrpSpPr>
      <xdr:grpSpPr bwMode="auto">
        <a:xfrm>
          <a:off x="1" y="73152"/>
          <a:ext cx="4032503" cy="5800344"/>
          <a:chOff x="9526" y="38100"/>
          <a:chExt cx="3800474" cy="5940858"/>
        </a:xfrm>
      </xdr:grpSpPr>
      <xdr:sp macro="" textlink="">
        <xdr:nvSpPr>
          <xdr:cNvPr id="5" name="Text Box 1"/>
          <xdr:cNvSpPr txBox="1">
            <a:spLocks noChangeArrowheads="1"/>
          </xdr:cNvSpPr>
        </xdr:nvSpPr>
        <xdr:spPr bwMode="auto">
          <a:xfrm>
            <a:off x="9526" y="5648386"/>
            <a:ext cx="3761892"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84</a:t>
            </a:r>
          </a:p>
        </xdr:txBody>
      </xdr:sp>
      <xdr:sp macro="" textlink="">
        <xdr:nvSpPr>
          <xdr:cNvPr id="6" name="Rectangle 5"/>
          <xdr:cNvSpPr/>
        </xdr:nvSpPr>
        <xdr:spPr>
          <a:xfrm>
            <a:off x="19171" y="38100"/>
            <a:ext cx="3790829"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5.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1009650</xdr:colOff>
      <xdr:row>2</xdr:row>
      <xdr:rowOff>0</xdr:rowOff>
    </xdr:to>
    <xdr:sp macro="" textlink="">
      <xdr:nvSpPr>
        <xdr:cNvPr id="2" name="ZoneTexte 1">
          <a:extLst>
            <a:ext uri="{FF2B5EF4-FFF2-40B4-BE49-F238E27FC236}"/>
          </a:extLst>
        </xdr:cNvPr>
        <xdr:cNvSpPr txBox="1"/>
      </xdr:nvSpPr>
      <xdr:spPr>
        <a:xfrm>
          <a:off x="0" y="0"/>
          <a:ext cx="40195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milieu urbain</a:t>
          </a:r>
          <a:endParaRPr lang="fr-FR" sz="1100" b="1"/>
        </a:p>
      </xdr:txBody>
    </xdr:sp>
    <xdr:clientData/>
  </xdr:twoCellAnchor>
  <xdr:twoCellAnchor>
    <xdr:from>
      <xdr:col>0</xdr:col>
      <xdr:colOff>28574</xdr:colOff>
      <xdr:row>16</xdr:row>
      <xdr:rowOff>19050</xdr:rowOff>
    </xdr:from>
    <xdr:to>
      <xdr:col>2</xdr:col>
      <xdr:colOff>514349</xdr:colOff>
      <xdr:row>16</xdr:row>
      <xdr:rowOff>180975</xdr:rowOff>
    </xdr:to>
    <xdr:sp macro="" textlink="">
      <xdr:nvSpPr>
        <xdr:cNvPr id="3" name="ZoneTexte 2">
          <a:extLst>
            <a:ext uri="{FF2B5EF4-FFF2-40B4-BE49-F238E27FC236}"/>
          </a:extLst>
        </xdr:cNvPr>
        <xdr:cNvSpPr txBox="1"/>
      </xdr:nvSpPr>
      <xdr:spPr>
        <a:xfrm>
          <a:off x="28574" y="5133975"/>
          <a:ext cx="3705225" cy="161925"/>
        </a:xfrm>
        <a:prstGeom prst="rect">
          <a:avLst/>
        </a:prstGeom>
        <a:solidFill>
          <a:schemeClr val="accent6">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1100" b="0" i="0" u="none" strike="noStrike">
              <a:solidFill>
                <a:schemeClr val="dk1"/>
              </a:solidFill>
              <a:latin typeface="+mn-lt"/>
              <a:ea typeface="+mn-ea"/>
              <a:cs typeface="+mn-cs"/>
            </a:rPr>
            <a:t> </a:t>
          </a:r>
          <a:r>
            <a:rPr lang="fr-FR" sz="900"/>
            <a:t> </a:t>
          </a:r>
          <a:r>
            <a:rPr lang="fr-FR" sz="1100" b="0" i="0" u="none" strike="noStrike">
              <a:solidFill>
                <a:schemeClr val="dk1"/>
              </a:solidFill>
              <a:latin typeface="+mn-lt"/>
              <a:ea typeface="+mn-ea"/>
              <a:cs typeface="+mn-cs"/>
            </a:rPr>
            <a:t> </a:t>
          </a:r>
          <a:r>
            <a:rPr lang="fr-FR" sz="900"/>
            <a:t> </a:t>
          </a:r>
          <a:r>
            <a:rPr lang="fr-FR" sz="1100" b="0" i="0" u="none" strike="noStrike">
              <a:solidFill>
                <a:schemeClr val="dk1"/>
              </a:solidFill>
              <a:latin typeface="+mn-lt"/>
              <a:ea typeface="+mn-ea"/>
              <a:cs typeface="+mn-cs"/>
            </a:rPr>
            <a:t> </a:t>
          </a:r>
          <a:r>
            <a:rPr lang="fr-FR" sz="900"/>
            <a:t> </a:t>
          </a:r>
          <a:endParaRPr lang="fr-FR" sz="900" b="0"/>
        </a:p>
      </xdr:txBody>
    </xdr:sp>
    <xdr:clientData/>
  </xdr:twoCellAnchor>
  <xdr:twoCellAnchor>
    <xdr:from>
      <xdr:col>0</xdr:col>
      <xdr:colOff>0</xdr:colOff>
      <xdr:row>17</xdr:row>
      <xdr:rowOff>0</xdr:rowOff>
    </xdr:from>
    <xdr:to>
      <xdr:col>2</xdr:col>
      <xdr:colOff>561974</xdr:colOff>
      <xdr:row>18</xdr:row>
      <xdr:rowOff>66675</xdr:rowOff>
    </xdr:to>
    <xdr:sp macro="" textlink="">
      <xdr:nvSpPr>
        <xdr:cNvPr id="4" name="ZoneTexte 3">
          <a:extLst>
            <a:ext uri="{FF2B5EF4-FFF2-40B4-BE49-F238E27FC236}"/>
          </a:extLst>
        </xdr:cNvPr>
        <xdr:cNvSpPr txBox="1"/>
      </xdr:nvSpPr>
      <xdr:spPr>
        <a:xfrm>
          <a:off x="0" y="5324475"/>
          <a:ext cx="4019549"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3</xdr:col>
      <xdr:colOff>19050</xdr:colOff>
      <xdr:row>20</xdr:row>
      <xdr:rowOff>95250</xdr:rowOff>
    </xdr:to>
    <xdr:grpSp>
      <xdr:nvGrpSpPr>
        <xdr:cNvPr id="115824" name="Groupe 4"/>
        <xdr:cNvGrpSpPr>
          <a:grpSpLocks/>
        </xdr:cNvGrpSpPr>
      </xdr:nvGrpSpPr>
      <xdr:grpSpPr bwMode="auto">
        <a:xfrm>
          <a:off x="0" y="82296"/>
          <a:ext cx="4030980" cy="5751576"/>
          <a:chOff x="9525" y="38100"/>
          <a:chExt cx="3800475" cy="5940858"/>
        </a:xfrm>
      </xdr:grpSpPr>
      <xdr:sp macro="" textlink="">
        <xdr:nvSpPr>
          <xdr:cNvPr id="6" name="Text Box 1"/>
          <xdr:cNvSpPr txBox="1">
            <a:spLocks noChangeArrowheads="1"/>
          </xdr:cNvSpPr>
        </xdr:nvSpPr>
        <xdr:spPr bwMode="auto">
          <a:xfrm>
            <a:off x="9525" y="5702860"/>
            <a:ext cx="3790829" cy="19993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85     </a:t>
            </a:r>
          </a:p>
        </xdr:txBody>
      </xdr:sp>
      <xdr:sp macro="" textlink="">
        <xdr:nvSpPr>
          <xdr:cNvPr id="7" name="Rectangle 6"/>
          <xdr:cNvSpPr/>
        </xdr:nvSpPr>
        <xdr:spPr>
          <a:xfrm>
            <a:off x="19171" y="38100"/>
            <a:ext cx="3790829"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6.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123825</xdr:rowOff>
    </xdr:to>
    <xdr:sp macro="" textlink="">
      <xdr:nvSpPr>
        <xdr:cNvPr id="2" name="ZoneTexte 1">
          <a:extLst>
            <a:ext uri="{FF2B5EF4-FFF2-40B4-BE49-F238E27FC236}"/>
          </a:extLst>
        </xdr:cNvPr>
        <xdr:cNvSpPr txBox="1"/>
      </xdr:nvSpPr>
      <xdr:spPr>
        <a:xfrm>
          <a:off x="0" y="0"/>
          <a:ext cx="397192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 milieu rural</a:t>
          </a:r>
          <a:endParaRPr lang="fr-FR" sz="1100" b="1"/>
        </a:p>
      </xdr:txBody>
    </xdr:sp>
    <xdr:clientData/>
  </xdr:twoCellAnchor>
  <xdr:twoCellAnchor>
    <xdr:from>
      <xdr:col>0</xdr:col>
      <xdr:colOff>19049</xdr:colOff>
      <xdr:row>16</xdr:row>
      <xdr:rowOff>171450</xdr:rowOff>
    </xdr:from>
    <xdr:to>
      <xdr:col>2</xdr:col>
      <xdr:colOff>561974</xdr:colOff>
      <xdr:row>18</xdr:row>
      <xdr:rowOff>19050</xdr:rowOff>
    </xdr:to>
    <xdr:sp macro="" textlink="">
      <xdr:nvSpPr>
        <xdr:cNvPr id="3" name="ZoneTexte 2">
          <a:extLst>
            <a:ext uri="{FF2B5EF4-FFF2-40B4-BE49-F238E27FC236}"/>
          </a:extLst>
        </xdr:cNvPr>
        <xdr:cNvSpPr txBox="1"/>
      </xdr:nvSpPr>
      <xdr:spPr>
        <a:xfrm>
          <a:off x="19049" y="5114925"/>
          <a:ext cx="3933825" cy="228600"/>
        </a:xfrm>
        <a:prstGeom prst="rect">
          <a:avLst/>
        </a:prstGeom>
        <a:solidFill>
          <a:schemeClr val="accent6">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0</xdr:colOff>
      <xdr:row>18</xdr:row>
      <xdr:rowOff>0</xdr:rowOff>
    </xdr:from>
    <xdr:to>
      <xdr:col>2</xdr:col>
      <xdr:colOff>561974</xdr:colOff>
      <xdr:row>19</xdr:row>
      <xdr:rowOff>66675</xdr:rowOff>
    </xdr:to>
    <xdr:sp macro="" textlink="">
      <xdr:nvSpPr>
        <xdr:cNvPr id="4" name="ZoneTexte 3">
          <a:extLst>
            <a:ext uri="{FF2B5EF4-FFF2-40B4-BE49-F238E27FC236}"/>
          </a:extLst>
        </xdr:cNvPr>
        <xdr:cNvSpPr txBox="1"/>
      </xdr:nvSpPr>
      <xdr:spPr>
        <a:xfrm>
          <a:off x="0" y="5324475"/>
          <a:ext cx="395287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0</xdr:rowOff>
    </xdr:from>
    <xdr:to>
      <xdr:col>3</xdr:col>
      <xdr:colOff>9525</xdr:colOff>
      <xdr:row>21</xdr:row>
      <xdr:rowOff>0</xdr:rowOff>
    </xdr:to>
    <xdr:grpSp>
      <xdr:nvGrpSpPr>
        <xdr:cNvPr id="116848" name="Groupe 4"/>
        <xdr:cNvGrpSpPr>
          <a:grpSpLocks/>
        </xdr:cNvGrpSpPr>
      </xdr:nvGrpSpPr>
      <xdr:grpSpPr bwMode="auto">
        <a:xfrm>
          <a:off x="0" y="0"/>
          <a:ext cx="3982212" cy="5701284"/>
          <a:chOff x="9525" y="38100"/>
          <a:chExt cx="3819524" cy="6087517"/>
        </a:xfrm>
      </xdr:grpSpPr>
      <xdr:sp macro="" textlink="">
        <xdr:nvSpPr>
          <xdr:cNvPr id="6" name="Text Box 1"/>
          <xdr:cNvSpPr txBox="1">
            <a:spLocks noChangeArrowheads="1"/>
          </xdr:cNvSpPr>
        </xdr:nvSpPr>
        <xdr:spPr bwMode="auto">
          <a:xfrm>
            <a:off x="9525" y="5928928"/>
            <a:ext cx="3819524" cy="19668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86</a:t>
            </a:r>
          </a:p>
        </xdr:txBody>
      </xdr:sp>
      <xdr:sp macro="" textlink="">
        <xdr:nvSpPr>
          <xdr:cNvPr id="7" name="Rectangle 6"/>
          <xdr:cNvSpPr/>
        </xdr:nvSpPr>
        <xdr:spPr>
          <a:xfrm>
            <a:off x="19344" y="38100"/>
            <a:ext cx="3790068"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7.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276225</xdr:rowOff>
    </xdr:to>
    <xdr:sp macro="" textlink="">
      <xdr:nvSpPr>
        <xdr:cNvPr id="2" name="ZoneTexte 1">
          <a:extLst>
            <a:ext uri="{FF2B5EF4-FFF2-40B4-BE49-F238E27FC236}"/>
          </a:extLst>
        </xdr:cNvPr>
        <xdr:cNvSpPr txBox="1"/>
      </xdr:nvSpPr>
      <xdr:spPr>
        <a:xfrm>
          <a:off x="0" y="9525"/>
          <a:ext cx="399097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niveau national</a:t>
          </a:r>
          <a:endParaRPr lang="fr-FR" sz="1100" b="1"/>
        </a:p>
      </xdr:txBody>
    </xdr:sp>
    <xdr:clientData/>
  </xdr:twoCellAnchor>
  <xdr:twoCellAnchor>
    <xdr:from>
      <xdr:col>0</xdr:col>
      <xdr:colOff>0</xdr:colOff>
      <xdr:row>13</xdr:row>
      <xdr:rowOff>57151</xdr:rowOff>
    </xdr:from>
    <xdr:to>
      <xdr:col>3</xdr:col>
      <xdr:colOff>9525</xdr:colOff>
      <xdr:row>16</xdr:row>
      <xdr:rowOff>0</xdr:rowOff>
    </xdr:to>
    <xdr:sp macro="" textlink="">
      <xdr:nvSpPr>
        <xdr:cNvPr id="3" name="ZoneTexte 2">
          <a:extLst>
            <a:ext uri="{FF2B5EF4-FFF2-40B4-BE49-F238E27FC236}"/>
          </a:extLst>
        </xdr:cNvPr>
        <xdr:cNvSpPr txBox="1"/>
      </xdr:nvSpPr>
      <xdr:spPr>
        <a:xfrm>
          <a:off x="0" y="3057526"/>
          <a:ext cx="4000500"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niveau national</a:t>
          </a:r>
          <a:endParaRPr lang="fr-FR" sz="1100" b="1"/>
        </a:p>
      </xdr:txBody>
    </xdr:sp>
    <xdr:clientData/>
  </xdr:twoCellAnchor>
  <xdr:twoCellAnchor>
    <xdr:from>
      <xdr:col>0</xdr:col>
      <xdr:colOff>9525</xdr:colOff>
      <xdr:row>16</xdr:row>
      <xdr:rowOff>0</xdr:rowOff>
    </xdr:from>
    <xdr:to>
      <xdr:col>2</xdr:col>
      <xdr:colOff>752475</xdr:colOff>
      <xdr:row>27</xdr:row>
      <xdr:rowOff>114300</xdr:rowOff>
    </xdr:to>
    <xdr:graphicFrame macro="">
      <xdr:nvGraphicFramePr>
        <xdr:cNvPr id="117889"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12</xdr:row>
      <xdr:rowOff>1</xdr:rowOff>
    </xdr:from>
    <xdr:to>
      <xdr:col>3</xdr:col>
      <xdr:colOff>0</xdr:colOff>
      <xdr:row>13</xdr:row>
      <xdr:rowOff>47625</xdr:rowOff>
    </xdr:to>
    <xdr:sp macro="" textlink="">
      <xdr:nvSpPr>
        <xdr:cNvPr id="5" name="ZoneTexte 4">
          <a:extLst>
            <a:ext uri="{FF2B5EF4-FFF2-40B4-BE49-F238E27FC236}"/>
          </a:extLst>
        </xdr:cNvPr>
        <xdr:cNvSpPr txBox="1"/>
      </xdr:nvSpPr>
      <xdr:spPr>
        <a:xfrm>
          <a:off x="0" y="2809876"/>
          <a:ext cx="3990975"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76200</xdr:rowOff>
    </xdr:from>
    <xdr:to>
      <xdr:col>3</xdr:col>
      <xdr:colOff>9525</xdr:colOff>
      <xdr:row>29</xdr:row>
      <xdr:rowOff>180975</xdr:rowOff>
    </xdr:to>
    <xdr:grpSp>
      <xdr:nvGrpSpPr>
        <xdr:cNvPr id="117891" name="Groupe 5"/>
        <xdr:cNvGrpSpPr>
          <a:grpSpLocks/>
        </xdr:cNvGrpSpPr>
      </xdr:nvGrpSpPr>
      <xdr:grpSpPr bwMode="auto">
        <a:xfrm>
          <a:off x="10668" y="73152"/>
          <a:ext cx="3989832" cy="5896356"/>
          <a:chOff x="9525" y="38100"/>
          <a:chExt cx="3800475" cy="5940858"/>
        </a:xfrm>
      </xdr:grpSpPr>
      <xdr:sp macro="" textlink="">
        <xdr:nvSpPr>
          <xdr:cNvPr id="7" name="Text Box 1"/>
          <xdr:cNvSpPr txBox="1">
            <a:spLocks noChangeArrowheads="1"/>
          </xdr:cNvSpPr>
        </xdr:nvSpPr>
        <xdr:spPr bwMode="auto">
          <a:xfrm>
            <a:off x="9525" y="5626220"/>
            <a:ext cx="3790730" cy="19493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87</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8.xml><?xml version="1.0" encoding="utf-8"?>
<xdr:wsDr xmlns:xdr="http://schemas.openxmlformats.org/drawingml/2006/spreadsheetDrawing" xmlns:a="http://schemas.openxmlformats.org/drawingml/2006/main">
  <xdr:twoCellAnchor>
    <xdr:from>
      <xdr:col>0</xdr:col>
      <xdr:colOff>0</xdr:colOff>
      <xdr:row>0</xdr:row>
      <xdr:rowOff>9526</xdr:rowOff>
    </xdr:from>
    <xdr:to>
      <xdr:col>2</xdr:col>
      <xdr:colOff>742950</xdr:colOff>
      <xdr:row>3</xdr:row>
      <xdr:rowOff>0</xdr:rowOff>
    </xdr:to>
    <xdr:sp macro="" textlink="">
      <xdr:nvSpPr>
        <xdr:cNvPr id="2" name="ZoneTexte 1">
          <a:extLst>
            <a:ext uri="{FF2B5EF4-FFF2-40B4-BE49-F238E27FC236}"/>
          </a:extLst>
        </xdr:cNvPr>
        <xdr:cNvSpPr txBox="1"/>
      </xdr:nvSpPr>
      <xdr:spPr>
        <a:xfrm>
          <a:off x="0" y="9526"/>
          <a:ext cx="3876675"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urbain</a:t>
          </a:r>
          <a:endParaRPr lang="fr-FR" sz="1100" b="1"/>
        </a:p>
      </xdr:txBody>
    </xdr:sp>
    <xdr:clientData/>
  </xdr:twoCellAnchor>
  <xdr:twoCellAnchor>
    <xdr:from>
      <xdr:col>0</xdr:col>
      <xdr:colOff>0</xdr:colOff>
      <xdr:row>14</xdr:row>
      <xdr:rowOff>0</xdr:rowOff>
    </xdr:from>
    <xdr:to>
      <xdr:col>3</xdr:col>
      <xdr:colOff>0</xdr:colOff>
      <xdr:row>17</xdr:row>
      <xdr:rowOff>104775</xdr:rowOff>
    </xdr:to>
    <xdr:sp macro="" textlink="">
      <xdr:nvSpPr>
        <xdr:cNvPr id="3" name="ZoneTexte 2">
          <a:extLst>
            <a:ext uri="{FF2B5EF4-FFF2-40B4-BE49-F238E27FC236}"/>
          </a:extLst>
        </xdr:cNvPr>
        <xdr:cNvSpPr txBox="1"/>
      </xdr:nvSpPr>
      <xdr:spPr>
        <a:xfrm>
          <a:off x="0" y="2705100"/>
          <a:ext cx="3962400" cy="561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urbain</a:t>
          </a:r>
          <a:endParaRPr lang="fr-FR" sz="1100" b="1"/>
        </a:p>
      </xdr:txBody>
    </xdr:sp>
    <xdr:clientData/>
  </xdr:twoCellAnchor>
  <xdr:twoCellAnchor>
    <xdr:from>
      <xdr:col>0</xdr:col>
      <xdr:colOff>28576</xdr:colOff>
      <xdr:row>17</xdr:row>
      <xdr:rowOff>104775</xdr:rowOff>
    </xdr:from>
    <xdr:to>
      <xdr:col>2</xdr:col>
      <xdr:colOff>723901</xdr:colOff>
      <xdr:row>29</xdr:row>
      <xdr:rowOff>66675</xdr:rowOff>
    </xdr:to>
    <xdr:graphicFrame macro="">
      <xdr:nvGraphicFramePr>
        <xdr:cNvPr id="119937"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0</xdr:rowOff>
    </xdr:from>
    <xdr:to>
      <xdr:col>2</xdr:col>
      <xdr:colOff>914399</xdr:colOff>
      <xdr:row>14</xdr:row>
      <xdr:rowOff>0</xdr:rowOff>
    </xdr:to>
    <xdr:sp macro="" textlink="">
      <xdr:nvSpPr>
        <xdr:cNvPr id="5" name="ZoneTexte 4">
          <a:extLst>
            <a:ext uri="{FF2B5EF4-FFF2-40B4-BE49-F238E27FC236}"/>
          </a:extLst>
        </xdr:cNvPr>
        <xdr:cNvSpPr txBox="1"/>
      </xdr:nvSpPr>
      <xdr:spPr>
        <a:xfrm>
          <a:off x="0" y="2514600"/>
          <a:ext cx="3962399"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85725</xdr:rowOff>
    </xdr:from>
    <xdr:to>
      <xdr:col>3</xdr:col>
      <xdr:colOff>9525</xdr:colOff>
      <xdr:row>32</xdr:row>
      <xdr:rowOff>57150</xdr:rowOff>
    </xdr:to>
    <xdr:grpSp>
      <xdr:nvGrpSpPr>
        <xdr:cNvPr id="119939" name="Groupe 5"/>
        <xdr:cNvGrpSpPr>
          <a:grpSpLocks/>
        </xdr:cNvGrpSpPr>
      </xdr:nvGrpSpPr>
      <xdr:grpSpPr bwMode="auto">
        <a:xfrm>
          <a:off x="10668" y="82296"/>
          <a:ext cx="3970020" cy="5795772"/>
          <a:chOff x="19295" y="38100"/>
          <a:chExt cx="3790705" cy="5940858"/>
        </a:xfrm>
      </xdr:grpSpPr>
      <xdr:sp macro="" textlink="">
        <xdr:nvSpPr>
          <xdr:cNvPr id="7" name="Text Box 1"/>
          <xdr:cNvSpPr txBox="1">
            <a:spLocks noChangeArrowheads="1"/>
          </xdr:cNvSpPr>
        </xdr:nvSpPr>
        <xdr:spPr bwMode="auto">
          <a:xfrm>
            <a:off x="19295" y="5535047"/>
            <a:ext cx="3781593" cy="21723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88</a:t>
            </a:r>
          </a:p>
        </xdr:txBody>
      </xdr:sp>
      <xdr:sp macro="" textlink="">
        <xdr:nvSpPr>
          <xdr:cNvPr id="8" name="Rectangle 7"/>
          <xdr:cNvSpPr/>
        </xdr:nvSpPr>
        <xdr:spPr>
          <a:xfrm>
            <a:off x="19295" y="38100"/>
            <a:ext cx="37907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9.xml><?xml version="1.0" encoding="utf-8"?>
<xdr:wsDr xmlns:xdr="http://schemas.openxmlformats.org/drawingml/2006/spreadsheetDrawing" xmlns:a="http://schemas.openxmlformats.org/drawingml/2006/main">
  <xdr:twoCellAnchor>
    <xdr:from>
      <xdr:col>0</xdr:col>
      <xdr:colOff>0</xdr:colOff>
      <xdr:row>0</xdr:row>
      <xdr:rowOff>9526</xdr:rowOff>
    </xdr:from>
    <xdr:to>
      <xdr:col>2</xdr:col>
      <xdr:colOff>752475</xdr:colOff>
      <xdr:row>2</xdr:row>
      <xdr:rowOff>85725</xdr:rowOff>
    </xdr:to>
    <xdr:sp macro="" textlink="">
      <xdr:nvSpPr>
        <xdr:cNvPr id="2" name="ZoneTexte 1">
          <a:extLst>
            <a:ext uri="{FF2B5EF4-FFF2-40B4-BE49-F238E27FC236}"/>
          </a:extLst>
        </xdr:cNvPr>
        <xdr:cNvSpPr txBox="1"/>
      </xdr:nvSpPr>
      <xdr:spPr>
        <a:xfrm>
          <a:off x="0" y="9526"/>
          <a:ext cx="3971925"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rural</a:t>
          </a:r>
          <a:endParaRPr lang="fr-FR" sz="1100" b="1"/>
        </a:p>
      </xdr:txBody>
    </xdr:sp>
    <xdr:clientData/>
  </xdr:twoCellAnchor>
  <xdr:twoCellAnchor>
    <xdr:from>
      <xdr:col>0</xdr:col>
      <xdr:colOff>0</xdr:colOff>
      <xdr:row>14</xdr:row>
      <xdr:rowOff>0</xdr:rowOff>
    </xdr:from>
    <xdr:to>
      <xdr:col>3</xdr:col>
      <xdr:colOff>19050</xdr:colOff>
      <xdr:row>16</xdr:row>
      <xdr:rowOff>104775</xdr:rowOff>
    </xdr:to>
    <xdr:sp macro="" textlink="">
      <xdr:nvSpPr>
        <xdr:cNvPr id="3" name="ZoneTexte 2">
          <a:extLst>
            <a:ext uri="{FF2B5EF4-FFF2-40B4-BE49-F238E27FC236}"/>
          </a:extLst>
        </xdr:cNvPr>
        <xdr:cNvSpPr txBox="1"/>
      </xdr:nvSpPr>
      <xdr:spPr>
        <a:xfrm>
          <a:off x="0" y="2657475"/>
          <a:ext cx="401002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rural</a:t>
          </a:r>
          <a:endParaRPr lang="fr-FR" sz="1100" b="1"/>
        </a:p>
      </xdr:txBody>
    </xdr:sp>
    <xdr:clientData/>
  </xdr:twoCellAnchor>
  <xdr:twoCellAnchor>
    <xdr:from>
      <xdr:col>0</xdr:col>
      <xdr:colOff>9525</xdr:colOff>
      <xdr:row>17</xdr:row>
      <xdr:rowOff>0</xdr:rowOff>
    </xdr:from>
    <xdr:to>
      <xdr:col>2</xdr:col>
      <xdr:colOff>723900</xdr:colOff>
      <xdr:row>30</xdr:row>
      <xdr:rowOff>95250</xdr:rowOff>
    </xdr:to>
    <xdr:graphicFrame macro="">
      <xdr:nvGraphicFramePr>
        <xdr:cNvPr id="12198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0</xdr:rowOff>
    </xdr:from>
    <xdr:to>
      <xdr:col>3</xdr:col>
      <xdr:colOff>0</xdr:colOff>
      <xdr:row>14</xdr:row>
      <xdr:rowOff>0</xdr:rowOff>
    </xdr:to>
    <xdr:sp macro="" textlink="">
      <xdr:nvSpPr>
        <xdr:cNvPr id="5" name="ZoneTexte 4">
          <a:extLst>
            <a:ext uri="{FF2B5EF4-FFF2-40B4-BE49-F238E27FC236}"/>
          </a:extLst>
        </xdr:cNvPr>
        <xdr:cNvSpPr txBox="1"/>
      </xdr:nvSpPr>
      <xdr:spPr>
        <a:xfrm>
          <a:off x="0" y="2466975"/>
          <a:ext cx="3990975"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95250</xdr:rowOff>
    </xdr:from>
    <xdr:to>
      <xdr:col>3</xdr:col>
      <xdr:colOff>9525</xdr:colOff>
      <xdr:row>32</xdr:row>
      <xdr:rowOff>114300</xdr:rowOff>
    </xdr:to>
    <xdr:grpSp>
      <xdr:nvGrpSpPr>
        <xdr:cNvPr id="121987" name="Groupe 5"/>
        <xdr:cNvGrpSpPr>
          <a:grpSpLocks/>
        </xdr:cNvGrpSpPr>
      </xdr:nvGrpSpPr>
      <xdr:grpSpPr bwMode="auto">
        <a:xfrm>
          <a:off x="0" y="92964"/>
          <a:ext cx="4002024" cy="5797296"/>
          <a:chOff x="9525" y="38100"/>
          <a:chExt cx="3800475" cy="5940858"/>
        </a:xfrm>
      </xdr:grpSpPr>
      <xdr:sp macro="" textlink="">
        <xdr:nvSpPr>
          <xdr:cNvPr id="7" name="Text Box 1"/>
          <xdr:cNvSpPr txBox="1">
            <a:spLocks noChangeArrowheads="1"/>
          </xdr:cNvSpPr>
        </xdr:nvSpPr>
        <xdr:spPr bwMode="auto">
          <a:xfrm>
            <a:off x="9525" y="5686165"/>
            <a:ext cx="379075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89</a:t>
            </a:r>
          </a:p>
        </xdr:txBody>
      </xdr:sp>
      <xdr:sp macro="" textlink="">
        <xdr:nvSpPr>
          <xdr:cNvPr id="8" name="Rectangle 7"/>
          <xdr:cNvSpPr/>
        </xdr:nvSpPr>
        <xdr:spPr>
          <a:xfrm>
            <a:off x="19245" y="38100"/>
            <a:ext cx="379075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0.xml><?xml version="1.0" encoding="utf-8"?>
<xdr:wsDr xmlns:xdr="http://schemas.openxmlformats.org/drawingml/2006/spreadsheetDrawing" xmlns:a="http://schemas.openxmlformats.org/drawingml/2006/main">
  <xdr:twoCellAnchor>
    <xdr:from>
      <xdr:col>0</xdr:col>
      <xdr:colOff>0</xdr:colOff>
      <xdr:row>0</xdr:row>
      <xdr:rowOff>104776</xdr:rowOff>
    </xdr:from>
    <xdr:to>
      <xdr:col>3</xdr:col>
      <xdr:colOff>19050</xdr:colOff>
      <xdr:row>3</xdr:row>
      <xdr:rowOff>0</xdr:rowOff>
    </xdr:to>
    <xdr:sp macro="" textlink="">
      <xdr:nvSpPr>
        <xdr:cNvPr id="2" name="ZoneTexte 1">
          <a:extLst>
            <a:ext uri="{FF2B5EF4-FFF2-40B4-BE49-F238E27FC236}"/>
          </a:extLst>
        </xdr:cNvPr>
        <xdr:cNvSpPr txBox="1"/>
      </xdr:nvSpPr>
      <xdr:spPr>
        <a:xfrm>
          <a:off x="0" y="104776"/>
          <a:ext cx="4000500"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niveau national</a:t>
          </a:r>
          <a:endParaRPr lang="fr-FR" sz="1100" b="1"/>
        </a:p>
      </xdr:txBody>
    </xdr:sp>
    <xdr:clientData/>
  </xdr:twoCellAnchor>
  <xdr:twoCellAnchor>
    <xdr:from>
      <xdr:col>0</xdr:col>
      <xdr:colOff>0</xdr:colOff>
      <xdr:row>11</xdr:row>
      <xdr:rowOff>0</xdr:rowOff>
    </xdr:from>
    <xdr:to>
      <xdr:col>3</xdr:col>
      <xdr:colOff>0</xdr:colOff>
      <xdr:row>13</xdr:row>
      <xdr:rowOff>85725</xdr:rowOff>
    </xdr:to>
    <xdr:sp macro="" textlink="">
      <xdr:nvSpPr>
        <xdr:cNvPr id="3" name="ZoneTexte 2">
          <a:extLst>
            <a:ext uri="{FF2B5EF4-FFF2-40B4-BE49-F238E27FC236}"/>
          </a:extLst>
        </xdr:cNvPr>
        <xdr:cNvSpPr txBox="1"/>
      </xdr:nvSpPr>
      <xdr:spPr>
        <a:xfrm>
          <a:off x="0" y="2590800"/>
          <a:ext cx="3981450"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niveau national</a:t>
          </a:r>
          <a:endParaRPr lang="fr-FR" sz="1100" b="1"/>
        </a:p>
      </xdr:txBody>
    </xdr:sp>
    <xdr:clientData/>
  </xdr:twoCellAnchor>
  <xdr:twoCellAnchor>
    <xdr:from>
      <xdr:col>0</xdr:col>
      <xdr:colOff>0</xdr:colOff>
      <xdr:row>9</xdr:row>
      <xdr:rowOff>0</xdr:rowOff>
    </xdr:from>
    <xdr:to>
      <xdr:col>2</xdr:col>
      <xdr:colOff>809625</xdr:colOff>
      <xdr:row>10</xdr:row>
      <xdr:rowOff>47625</xdr:rowOff>
    </xdr:to>
    <xdr:sp macro="" textlink="">
      <xdr:nvSpPr>
        <xdr:cNvPr id="4" name="ZoneTexte 3">
          <a:extLst>
            <a:ext uri="{FF2B5EF4-FFF2-40B4-BE49-F238E27FC236}"/>
          </a:extLst>
        </xdr:cNvPr>
        <xdr:cNvSpPr txBox="1"/>
      </xdr:nvSpPr>
      <xdr:spPr>
        <a:xfrm>
          <a:off x="0" y="2209800"/>
          <a:ext cx="39147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19050</xdr:colOff>
      <xdr:row>13</xdr:row>
      <xdr:rowOff>57150</xdr:rowOff>
    </xdr:from>
    <xdr:to>
      <xdr:col>2</xdr:col>
      <xdr:colOff>828675</xdr:colOff>
      <xdr:row>26</xdr:row>
      <xdr:rowOff>171450</xdr:rowOff>
    </xdr:to>
    <xdr:graphicFrame macro="">
      <xdr:nvGraphicFramePr>
        <xdr:cNvPr id="124034"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85725</xdr:rowOff>
    </xdr:from>
    <xdr:to>
      <xdr:col>3</xdr:col>
      <xdr:colOff>0</xdr:colOff>
      <xdr:row>29</xdr:row>
      <xdr:rowOff>142875</xdr:rowOff>
    </xdr:to>
    <xdr:grpSp>
      <xdr:nvGrpSpPr>
        <xdr:cNvPr id="124035" name="Groupe 5"/>
        <xdr:cNvGrpSpPr>
          <a:grpSpLocks/>
        </xdr:cNvGrpSpPr>
      </xdr:nvGrpSpPr>
      <xdr:grpSpPr bwMode="auto">
        <a:xfrm>
          <a:off x="10668" y="82296"/>
          <a:ext cx="3968496" cy="5794248"/>
          <a:chOff x="18617" y="38100"/>
          <a:chExt cx="3791383" cy="5940858"/>
        </a:xfrm>
      </xdr:grpSpPr>
      <xdr:sp macro="" textlink="">
        <xdr:nvSpPr>
          <xdr:cNvPr id="7" name="Text Box 1"/>
          <xdr:cNvSpPr txBox="1">
            <a:spLocks noChangeArrowheads="1"/>
          </xdr:cNvSpPr>
        </xdr:nvSpPr>
        <xdr:spPr bwMode="auto">
          <a:xfrm>
            <a:off x="18617" y="5657831"/>
            <a:ext cx="379070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90</a:t>
            </a:r>
          </a:p>
        </xdr:txBody>
      </xdr:sp>
      <xdr:sp macro="" textlink="">
        <xdr:nvSpPr>
          <xdr:cNvPr id="8" name="Rectangle 7"/>
          <xdr:cNvSpPr/>
        </xdr:nvSpPr>
        <xdr:spPr>
          <a:xfrm>
            <a:off x="19295" y="38100"/>
            <a:ext cx="37907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809625</xdr:colOff>
      <xdr:row>2</xdr:row>
      <xdr:rowOff>95251</xdr:rowOff>
    </xdr:to>
    <xdr:sp macro="" textlink="">
      <xdr:nvSpPr>
        <xdr:cNvPr id="2" name="ZoneTexte 1">
          <a:extLst>
            <a:ext uri="{FF2B5EF4-FFF2-40B4-BE49-F238E27FC236}"/>
          </a:extLst>
        </xdr:cNvPr>
        <xdr:cNvSpPr txBox="1"/>
      </xdr:nvSpPr>
      <xdr:spPr>
        <a:xfrm>
          <a:off x="0" y="1"/>
          <a:ext cx="38957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urbain</a:t>
          </a:r>
          <a:endParaRPr lang="fr-FR" sz="1100" b="1"/>
        </a:p>
      </xdr:txBody>
    </xdr:sp>
    <xdr:clientData/>
  </xdr:twoCellAnchor>
  <xdr:twoCellAnchor>
    <xdr:from>
      <xdr:col>0</xdr:col>
      <xdr:colOff>0</xdr:colOff>
      <xdr:row>10</xdr:row>
      <xdr:rowOff>190499</xdr:rowOff>
    </xdr:from>
    <xdr:to>
      <xdr:col>3</xdr:col>
      <xdr:colOff>0</xdr:colOff>
      <xdr:row>13</xdr:row>
      <xdr:rowOff>104774</xdr:rowOff>
    </xdr:to>
    <xdr:sp macro="" textlink="">
      <xdr:nvSpPr>
        <xdr:cNvPr id="3" name="ZoneTexte 2">
          <a:extLst>
            <a:ext uri="{FF2B5EF4-FFF2-40B4-BE49-F238E27FC236}"/>
          </a:extLst>
        </xdr:cNvPr>
        <xdr:cNvSpPr txBox="1"/>
      </xdr:nvSpPr>
      <xdr:spPr>
        <a:xfrm>
          <a:off x="0" y="2400299"/>
          <a:ext cx="399097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urbain</a:t>
          </a:r>
          <a:endParaRPr lang="fr-FR" sz="1100" b="1"/>
        </a:p>
      </xdr:txBody>
    </xdr:sp>
    <xdr:clientData/>
  </xdr:twoCellAnchor>
  <xdr:twoCellAnchor>
    <xdr:from>
      <xdr:col>0</xdr:col>
      <xdr:colOff>0</xdr:colOff>
      <xdr:row>9</xdr:row>
      <xdr:rowOff>0</xdr:rowOff>
    </xdr:from>
    <xdr:to>
      <xdr:col>2</xdr:col>
      <xdr:colOff>809625</xdr:colOff>
      <xdr:row>10</xdr:row>
      <xdr:rowOff>57150</xdr:rowOff>
    </xdr:to>
    <xdr:sp macro="" textlink="">
      <xdr:nvSpPr>
        <xdr:cNvPr id="4" name="ZoneTexte 3">
          <a:extLst>
            <a:ext uri="{FF2B5EF4-FFF2-40B4-BE49-F238E27FC236}"/>
          </a:extLst>
        </xdr:cNvPr>
        <xdr:cNvSpPr txBox="1"/>
      </xdr:nvSpPr>
      <xdr:spPr>
        <a:xfrm>
          <a:off x="0" y="2019300"/>
          <a:ext cx="389572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28575</xdr:colOff>
      <xdr:row>13</xdr:row>
      <xdr:rowOff>104775</xdr:rowOff>
    </xdr:from>
    <xdr:to>
      <xdr:col>2</xdr:col>
      <xdr:colOff>847725</xdr:colOff>
      <xdr:row>27</xdr:row>
      <xdr:rowOff>38100</xdr:rowOff>
    </xdr:to>
    <xdr:graphicFrame macro="">
      <xdr:nvGraphicFramePr>
        <xdr:cNvPr id="126082"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76200</xdr:rowOff>
    </xdr:from>
    <xdr:to>
      <xdr:col>3</xdr:col>
      <xdr:colOff>0</xdr:colOff>
      <xdr:row>30</xdr:row>
      <xdr:rowOff>47625</xdr:rowOff>
    </xdr:to>
    <xdr:grpSp>
      <xdr:nvGrpSpPr>
        <xdr:cNvPr id="126083" name="Groupe 5"/>
        <xdr:cNvGrpSpPr>
          <a:grpSpLocks/>
        </xdr:cNvGrpSpPr>
      </xdr:nvGrpSpPr>
      <xdr:grpSpPr bwMode="auto">
        <a:xfrm>
          <a:off x="10668" y="73152"/>
          <a:ext cx="3980688" cy="5794248"/>
          <a:chOff x="19270" y="38100"/>
          <a:chExt cx="3790730" cy="5940858"/>
        </a:xfrm>
      </xdr:grpSpPr>
      <xdr:sp macro="" textlink="">
        <xdr:nvSpPr>
          <xdr:cNvPr id="7" name="Text Box 1"/>
          <xdr:cNvSpPr txBox="1">
            <a:spLocks noChangeArrowheads="1"/>
          </xdr:cNvSpPr>
        </xdr:nvSpPr>
        <xdr:spPr bwMode="auto">
          <a:xfrm>
            <a:off x="19270" y="5563381"/>
            <a:ext cx="379073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91</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2.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0</xdr:colOff>
      <xdr:row>2</xdr:row>
      <xdr:rowOff>76201</xdr:rowOff>
    </xdr:to>
    <xdr:sp macro="" textlink="">
      <xdr:nvSpPr>
        <xdr:cNvPr id="2" name="ZoneTexte 1">
          <a:extLst>
            <a:ext uri="{FF2B5EF4-FFF2-40B4-BE49-F238E27FC236}"/>
          </a:extLst>
        </xdr:cNvPr>
        <xdr:cNvSpPr txBox="1"/>
      </xdr:nvSpPr>
      <xdr:spPr>
        <a:xfrm>
          <a:off x="0" y="1"/>
          <a:ext cx="4000500"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rural</a:t>
          </a:r>
          <a:endParaRPr lang="fr-FR" sz="1100" b="1"/>
        </a:p>
      </xdr:txBody>
    </xdr:sp>
    <xdr:clientData/>
  </xdr:twoCellAnchor>
  <xdr:twoCellAnchor>
    <xdr:from>
      <xdr:col>0</xdr:col>
      <xdr:colOff>0</xdr:colOff>
      <xdr:row>11</xdr:row>
      <xdr:rowOff>38101</xdr:rowOff>
    </xdr:from>
    <xdr:to>
      <xdr:col>3</xdr:col>
      <xdr:colOff>0</xdr:colOff>
      <xdr:row>14</xdr:row>
      <xdr:rowOff>9525</xdr:rowOff>
    </xdr:to>
    <xdr:sp macro="" textlink="">
      <xdr:nvSpPr>
        <xdr:cNvPr id="3" name="ZoneTexte 2">
          <a:extLst>
            <a:ext uri="{FF2B5EF4-FFF2-40B4-BE49-F238E27FC236}"/>
          </a:extLst>
        </xdr:cNvPr>
        <xdr:cNvSpPr txBox="1"/>
      </xdr:nvSpPr>
      <xdr:spPr>
        <a:xfrm>
          <a:off x="0" y="2419351"/>
          <a:ext cx="4000500" cy="5429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rural</a:t>
          </a:r>
          <a:endParaRPr lang="fr-FR" sz="1100" b="1"/>
        </a:p>
      </xdr:txBody>
    </xdr:sp>
    <xdr:clientData/>
  </xdr:twoCellAnchor>
  <xdr:twoCellAnchor>
    <xdr:from>
      <xdr:col>0</xdr:col>
      <xdr:colOff>0</xdr:colOff>
      <xdr:row>9</xdr:row>
      <xdr:rowOff>0</xdr:rowOff>
    </xdr:from>
    <xdr:to>
      <xdr:col>3</xdr:col>
      <xdr:colOff>0</xdr:colOff>
      <xdr:row>10</xdr:row>
      <xdr:rowOff>38100</xdr:rowOff>
    </xdr:to>
    <xdr:sp macro="" textlink="">
      <xdr:nvSpPr>
        <xdr:cNvPr id="4" name="ZoneTexte 3">
          <a:extLst>
            <a:ext uri="{FF2B5EF4-FFF2-40B4-BE49-F238E27FC236}"/>
          </a:extLst>
        </xdr:cNvPr>
        <xdr:cNvSpPr txBox="1"/>
      </xdr:nvSpPr>
      <xdr:spPr>
        <a:xfrm>
          <a:off x="0" y="2000250"/>
          <a:ext cx="4000500"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15</xdr:row>
      <xdr:rowOff>0</xdr:rowOff>
    </xdr:from>
    <xdr:to>
      <xdr:col>2</xdr:col>
      <xdr:colOff>809625</xdr:colOff>
      <xdr:row>28</xdr:row>
      <xdr:rowOff>28575</xdr:rowOff>
    </xdr:to>
    <xdr:graphicFrame macro="">
      <xdr:nvGraphicFramePr>
        <xdr:cNvPr id="128130"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9526</xdr:colOff>
      <xdr:row>0</xdr:row>
      <xdr:rowOff>133350</xdr:rowOff>
    </xdr:from>
    <xdr:to>
      <xdr:col>3</xdr:col>
      <xdr:colOff>219075</xdr:colOff>
      <xdr:row>31</xdr:row>
      <xdr:rowOff>114300</xdr:rowOff>
    </xdr:to>
    <xdr:grpSp>
      <xdr:nvGrpSpPr>
        <xdr:cNvPr id="128131" name="Groupe 5"/>
        <xdr:cNvGrpSpPr>
          <a:grpSpLocks/>
        </xdr:cNvGrpSpPr>
      </xdr:nvGrpSpPr>
      <xdr:grpSpPr bwMode="auto">
        <a:xfrm>
          <a:off x="10669" y="129540"/>
          <a:ext cx="4226051" cy="5794248"/>
          <a:chOff x="9526" y="38100"/>
          <a:chExt cx="3800474" cy="5940858"/>
        </a:xfrm>
      </xdr:grpSpPr>
      <xdr:sp macro="" textlink="">
        <xdr:nvSpPr>
          <xdr:cNvPr id="7" name="Text Box 1"/>
          <xdr:cNvSpPr txBox="1">
            <a:spLocks noChangeArrowheads="1"/>
          </xdr:cNvSpPr>
        </xdr:nvSpPr>
        <xdr:spPr bwMode="auto">
          <a:xfrm>
            <a:off x="9526" y="5667276"/>
            <a:ext cx="3579623" cy="2077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92</a:t>
            </a:r>
          </a:p>
        </xdr:txBody>
      </xdr:sp>
      <xdr:sp macro="" textlink="">
        <xdr:nvSpPr>
          <xdr:cNvPr id="8" name="Rectangle 7"/>
          <xdr:cNvSpPr/>
        </xdr:nvSpPr>
        <xdr:spPr>
          <a:xfrm>
            <a:off x="18727" y="38100"/>
            <a:ext cx="3791273"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3.xml><?xml version="1.0" encoding="utf-8"?>
<xdr:wsDr xmlns:xdr="http://schemas.openxmlformats.org/drawingml/2006/spreadsheetDrawing" xmlns:a="http://schemas.openxmlformats.org/drawingml/2006/main">
  <xdr:twoCellAnchor>
    <xdr:from>
      <xdr:col>0</xdr:col>
      <xdr:colOff>1</xdr:colOff>
      <xdr:row>13</xdr:row>
      <xdr:rowOff>142876</xdr:rowOff>
    </xdr:from>
    <xdr:to>
      <xdr:col>2</xdr:col>
      <xdr:colOff>866776</xdr:colOff>
      <xdr:row>17</xdr:row>
      <xdr:rowOff>0</xdr:rowOff>
    </xdr:to>
    <xdr:sp macro="" textlink="">
      <xdr:nvSpPr>
        <xdr:cNvPr id="2" name="ZoneTexte 1">
          <a:extLst>
            <a:ext uri="{FF2B5EF4-FFF2-40B4-BE49-F238E27FC236}"/>
          </a:extLst>
        </xdr:cNvPr>
        <xdr:cNvSpPr txBox="1"/>
      </xdr:nvSpPr>
      <xdr:spPr>
        <a:xfrm>
          <a:off x="1" y="2924176"/>
          <a:ext cx="3905250" cy="5143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a:t>
          </a:r>
          <a:r>
            <a:rPr lang="fr-FR" sz="1100" b="1" baseline="0"/>
            <a:t>(en%) de la population active en </a:t>
          </a:r>
        </a:p>
        <a:p>
          <a:pPr algn="ctr"/>
          <a:r>
            <a:rPr lang="fr-FR" sz="1100" b="1" baseline="0"/>
            <a:t>chômage selon le milieu de résidence</a:t>
          </a:r>
          <a:endParaRPr lang="fr-FR" sz="1100" b="1"/>
        </a:p>
      </xdr:txBody>
    </xdr:sp>
    <xdr:clientData/>
  </xdr:twoCellAnchor>
  <xdr:twoCellAnchor>
    <xdr:from>
      <xdr:col>0</xdr:col>
      <xdr:colOff>0</xdr:colOff>
      <xdr:row>13</xdr:row>
      <xdr:rowOff>0</xdr:rowOff>
    </xdr:from>
    <xdr:to>
      <xdr:col>3</xdr:col>
      <xdr:colOff>0</xdr:colOff>
      <xdr:row>13</xdr:row>
      <xdr:rowOff>123825</xdr:rowOff>
    </xdr:to>
    <xdr:sp macro="" textlink="">
      <xdr:nvSpPr>
        <xdr:cNvPr id="3" name="ZoneTexte 2">
          <a:extLst>
            <a:ext uri="{FF2B5EF4-FFF2-40B4-BE49-F238E27FC236}"/>
          </a:extLst>
        </xdr:cNvPr>
        <xdr:cNvSpPr txBox="1"/>
      </xdr:nvSpPr>
      <xdr:spPr>
        <a:xfrm>
          <a:off x="0" y="2781300"/>
          <a:ext cx="3990975"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9526</xdr:rowOff>
    </xdr:from>
    <xdr:to>
      <xdr:col>3</xdr:col>
      <xdr:colOff>9525</xdr:colOff>
      <xdr:row>2</xdr:row>
      <xdr:rowOff>0</xdr:rowOff>
    </xdr:to>
    <xdr:sp macro="" textlink="">
      <xdr:nvSpPr>
        <xdr:cNvPr id="4" name="ZoneTexte 3">
          <a:extLst>
            <a:ext uri="{FF2B5EF4-FFF2-40B4-BE49-F238E27FC236}"/>
          </a:extLst>
        </xdr:cNvPr>
        <xdr:cNvSpPr txBox="1"/>
      </xdr:nvSpPr>
      <xdr:spPr>
        <a:xfrm>
          <a:off x="0" y="9526"/>
          <a:ext cx="4000500" cy="4952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féminisation </a:t>
          </a:r>
          <a:r>
            <a:rPr lang="fr-FR" sz="1100" b="1" baseline="0">
              <a:solidFill>
                <a:schemeClr val="dk1"/>
              </a:solidFill>
              <a:latin typeface="+mn-lt"/>
              <a:ea typeface="+mn-ea"/>
              <a:cs typeface="+mn-cs"/>
            </a:rPr>
            <a:t>(en%) de la population active en </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chômage selon le mileu de résidence</a:t>
          </a:r>
          <a:endParaRPr lang="fr-FR" sz="1100" b="1">
            <a:solidFill>
              <a:schemeClr val="dk1"/>
            </a:solidFill>
            <a:latin typeface="+mn-lt"/>
            <a:ea typeface="+mn-ea"/>
            <a:cs typeface="+mn-cs"/>
          </a:endParaRPr>
        </a:p>
        <a:p>
          <a:pPr algn="ctr"/>
          <a:endParaRPr lang="fr-FR" sz="1100" b="1"/>
        </a:p>
      </xdr:txBody>
    </xdr:sp>
    <xdr:clientData/>
  </xdr:twoCellAnchor>
  <xdr:twoCellAnchor>
    <xdr:from>
      <xdr:col>0</xdr:col>
      <xdr:colOff>9525</xdr:colOff>
      <xdr:row>16</xdr:row>
      <xdr:rowOff>142875</xdr:rowOff>
    </xdr:from>
    <xdr:to>
      <xdr:col>2</xdr:col>
      <xdr:colOff>904875</xdr:colOff>
      <xdr:row>28</xdr:row>
      <xdr:rowOff>133350</xdr:rowOff>
    </xdr:to>
    <xdr:graphicFrame macro="">
      <xdr:nvGraphicFramePr>
        <xdr:cNvPr id="130178"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0</xdr:row>
      <xdr:rowOff>57150</xdr:rowOff>
    </xdr:from>
    <xdr:to>
      <xdr:col>3</xdr:col>
      <xdr:colOff>114300</xdr:colOff>
      <xdr:row>31</xdr:row>
      <xdr:rowOff>133350</xdr:rowOff>
    </xdr:to>
    <xdr:grpSp>
      <xdr:nvGrpSpPr>
        <xdr:cNvPr id="130179" name="Groupe 5"/>
        <xdr:cNvGrpSpPr>
          <a:grpSpLocks/>
        </xdr:cNvGrpSpPr>
      </xdr:nvGrpSpPr>
      <xdr:grpSpPr bwMode="auto">
        <a:xfrm>
          <a:off x="1" y="54864"/>
          <a:ext cx="4113275" cy="5786628"/>
          <a:chOff x="9526" y="38100"/>
          <a:chExt cx="3800474" cy="5940858"/>
        </a:xfrm>
      </xdr:grpSpPr>
      <xdr:sp macro="" textlink="">
        <xdr:nvSpPr>
          <xdr:cNvPr id="7" name="Text Box 1"/>
          <xdr:cNvSpPr txBox="1">
            <a:spLocks noChangeArrowheads="1"/>
          </xdr:cNvSpPr>
        </xdr:nvSpPr>
        <xdr:spPr bwMode="auto">
          <a:xfrm>
            <a:off x="9526" y="5667275"/>
            <a:ext cx="3677573" cy="2077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93</a:t>
            </a:r>
          </a:p>
        </xdr:txBody>
      </xdr:sp>
      <xdr:sp macro="" textlink="">
        <xdr:nvSpPr>
          <xdr:cNvPr id="8" name="Rectangle 7"/>
          <xdr:cNvSpPr/>
        </xdr:nvSpPr>
        <xdr:spPr>
          <a:xfrm>
            <a:off x="18979" y="38100"/>
            <a:ext cx="3791021"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752475</xdr:colOff>
      <xdr:row>3</xdr:row>
      <xdr:rowOff>0</xdr:rowOff>
    </xdr:to>
    <xdr:sp macro="" textlink="">
      <xdr:nvSpPr>
        <xdr:cNvPr id="2" name="ZoneTexte 1">
          <a:extLst>
            <a:ext uri="{FF2B5EF4-FFF2-40B4-BE49-F238E27FC236}"/>
          </a:extLst>
        </xdr:cNvPr>
        <xdr:cNvSpPr txBox="1"/>
      </xdr:nvSpPr>
      <xdr:spPr>
        <a:xfrm>
          <a:off x="0" y="0"/>
          <a:ext cx="3981450"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chômage</a:t>
          </a:r>
          <a:r>
            <a:rPr lang="fr-FR" sz="1100" b="1" baseline="0">
              <a:solidFill>
                <a:schemeClr val="dk1"/>
              </a:solidFill>
              <a:latin typeface="+mn-lt"/>
              <a:ea typeface="+mn-ea"/>
              <a:cs typeface="+mn-cs"/>
            </a:rPr>
            <a:t> (en%) par groupe d 'âge ,par sexe et </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 selon le mileu de résidence</a:t>
          </a:r>
          <a:endParaRPr lang="fr-FR" sz="1100" b="1">
            <a:solidFill>
              <a:schemeClr val="dk1"/>
            </a:solidFill>
            <a:latin typeface="+mn-lt"/>
            <a:ea typeface="+mn-ea"/>
            <a:cs typeface="+mn-cs"/>
          </a:endParaRPr>
        </a:p>
        <a:p>
          <a:pPr algn="ctr"/>
          <a:endParaRPr lang="fr-FR" sz="1200" b="1"/>
        </a:p>
      </xdr:txBody>
    </xdr:sp>
    <xdr:clientData/>
  </xdr:twoCellAnchor>
  <xdr:twoCellAnchor>
    <xdr:from>
      <xdr:col>0</xdr:col>
      <xdr:colOff>0</xdr:colOff>
      <xdr:row>27</xdr:row>
      <xdr:rowOff>0</xdr:rowOff>
    </xdr:from>
    <xdr:to>
      <xdr:col>4</xdr:col>
      <xdr:colOff>819149</xdr:colOff>
      <xdr:row>28</xdr:row>
      <xdr:rowOff>47625</xdr:rowOff>
    </xdr:to>
    <xdr:sp macro="" textlink="">
      <xdr:nvSpPr>
        <xdr:cNvPr id="3" name="ZoneTexte 2">
          <a:extLst>
            <a:ext uri="{FF2B5EF4-FFF2-40B4-BE49-F238E27FC236}"/>
          </a:extLst>
        </xdr:cNvPr>
        <xdr:cNvSpPr txBox="1"/>
      </xdr:nvSpPr>
      <xdr:spPr>
        <a:xfrm>
          <a:off x="0" y="5067300"/>
          <a:ext cx="3981449"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133350</xdr:rowOff>
    </xdr:from>
    <xdr:to>
      <xdr:col>4</xdr:col>
      <xdr:colOff>666749</xdr:colOff>
      <xdr:row>32</xdr:row>
      <xdr:rowOff>152399</xdr:rowOff>
    </xdr:to>
    <xdr:grpSp>
      <xdr:nvGrpSpPr>
        <xdr:cNvPr id="132189" name="Groupe 3"/>
        <xdr:cNvGrpSpPr>
          <a:grpSpLocks/>
        </xdr:cNvGrpSpPr>
      </xdr:nvGrpSpPr>
      <xdr:grpSpPr bwMode="auto">
        <a:xfrm>
          <a:off x="0" y="129540"/>
          <a:ext cx="3989831" cy="5843015"/>
          <a:chOff x="9525" y="38100"/>
          <a:chExt cx="3874526" cy="5940858"/>
        </a:xfrm>
      </xdr:grpSpPr>
      <xdr:sp macro="" textlink="">
        <xdr:nvSpPr>
          <xdr:cNvPr id="5" name="Text Box 1"/>
          <xdr:cNvSpPr txBox="1">
            <a:spLocks noChangeArrowheads="1"/>
          </xdr:cNvSpPr>
        </xdr:nvSpPr>
        <xdr:spPr bwMode="auto">
          <a:xfrm>
            <a:off x="9525" y="5444844"/>
            <a:ext cx="3874526" cy="18524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94</a:t>
            </a:r>
          </a:p>
        </xdr:txBody>
      </xdr:sp>
      <xdr:sp macro="" textlink="">
        <xdr:nvSpPr>
          <xdr:cNvPr id="6" name="Rectangle 5"/>
          <xdr:cNvSpPr/>
        </xdr:nvSpPr>
        <xdr:spPr>
          <a:xfrm>
            <a:off x="19294" y="38100"/>
            <a:ext cx="3790218"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5.xml><?xml version="1.0" encoding="utf-8"?>
<xdr:wsDr xmlns:xdr="http://schemas.openxmlformats.org/drawingml/2006/spreadsheetDrawing" xmlns:a="http://schemas.openxmlformats.org/drawingml/2006/main">
  <xdr:twoCellAnchor>
    <xdr:from>
      <xdr:col>0</xdr:col>
      <xdr:colOff>1</xdr:colOff>
      <xdr:row>0</xdr:row>
      <xdr:rowOff>1</xdr:rowOff>
    </xdr:from>
    <xdr:to>
      <xdr:col>5</xdr:col>
      <xdr:colOff>1</xdr:colOff>
      <xdr:row>3</xdr:row>
      <xdr:rowOff>0</xdr:rowOff>
    </xdr:to>
    <xdr:sp macro="" textlink="">
      <xdr:nvSpPr>
        <xdr:cNvPr id="2" name="ZoneTexte 1">
          <a:extLst>
            <a:ext uri="{FF2B5EF4-FFF2-40B4-BE49-F238E27FC236}"/>
          </a:extLst>
        </xdr:cNvPr>
        <xdr:cNvSpPr txBox="1"/>
      </xdr:nvSpPr>
      <xdr:spPr>
        <a:xfrm>
          <a:off x="1" y="1"/>
          <a:ext cx="4010025" cy="5238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chômage</a:t>
          </a:r>
          <a:r>
            <a:rPr lang="fr-FR" sz="1100" b="1" baseline="0">
              <a:solidFill>
                <a:schemeClr val="dk1"/>
              </a:solidFill>
              <a:latin typeface="+mn-lt"/>
              <a:ea typeface="+mn-ea"/>
              <a:cs typeface="+mn-cs"/>
            </a:rPr>
            <a:t> (en%) par sexe , niveau de diplôme et  selon le milieu de résidence</a:t>
          </a:r>
          <a:endParaRPr lang="fr-FR" sz="1100" b="1">
            <a:solidFill>
              <a:schemeClr val="dk1"/>
            </a:solidFill>
            <a:latin typeface="+mn-lt"/>
            <a:ea typeface="+mn-ea"/>
            <a:cs typeface="+mn-cs"/>
          </a:endParaRPr>
        </a:p>
        <a:p>
          <a:pPr algn="ctr"/>
          <a:endParaRPr lang="fr-FR" sz="1100" b="0"/>
        </a:p>
      </xdr:txBody>
    </xdr:sp>
    <xdr:clientData/>
  </xdr:twoCellAnchor>
  <xdr:twoCellAnchor>
    <xdr:from>
      <xdr:col>0</xdr:col>
      <xdr:colOff>0</xdr:colOff>
      <xdr:row>21</xdr:row>
      <xdr:rowOff>0</xdr:rowOff>
    </xdr:from>
    <xdr:to>
      <xdr:col>5</xdr:col>
      <xdr:colOff>0</xdr:colOff>
      <xdr:row>22</xdr:row>
      <xdr:rowOff>57150</xdr:rowOff>
    </xdr:to>
    <xdr:sp macro="" textlink="">
      <xdr:nvSpPr>
        <xdr:cNvPr id="3" name="ZoneTexte 2">
          <a:extLst>
            <a:ext uri="{FF2B5EF4-FFF2-40B4-BE49-F238E27FC236}"/>
          </a:extLst>
        </xdr:cNvPr>
        <xdr:cNvSpPr txBox="1"/>
      </xdr:nvSpPr>
      <xdr:spPr>
        <a:xfrm>
          <a:off x="0" y="5172075"/>
          <a:ext cx="401002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38100</xdr:colOff>
      <xdr:row>26</xdr:row>
      <xdr:rowOff>20997</xdr:rowOff>
    </xdr:to>
    <xdr:grpSp>
      <xdr:nvGrpSpPr>
        <xdr:cNvPr id="133213" name="Groupe 3"/>
        <xdr:cNvGrpSpPr>
          <a:grpSpLocks/>
        </xdr:cNvGrpSpPr>
      </xdr:nvGrpSpPr>
      <xdr:grpSpPr bwMode="auto">
        <a:xfrm>
          <a:off x="0" y="82296"/>
          <a:ext cx="4043172" cy="5617887"/>
          <a:chOff x="-19560" y="38100"/>
          <a:chExt cx="3829560" cy="5941990"/>
        </a:xfrm>
      </xdr:grpSpPr>
      <xdr:sp macro="" textlink="">
        <xdr:nvSpPr>
          <xdr:cNvPr id="5" name="Text Box 1"/>
          <xdr:cNvSpPr txBox="1">
            <a:spLocks noChangeArrowheads="1"/>
          </xdr:cNvSpPr>
        </xdr:nvSpPr>
        <xdr:spPr bwMode="auto">
          <a:xfrm>
            <a:off x="-19560" y="5763870"/>
            <a:ext cx="3790780" cy="21622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95</a:t>
            </a:r>
          </a:p>
        </xdr:txBody>
      </xdr:sp>
      <xdr:sp macro="" textlink="">
        <xdr:nvSpPr>
          <xdr:cNvPr id="6" name="Rectangle 5"/>
          <xdr:cNvSpPr/>
        </xdr:nvSpPr>
        <xdr:spPr>
          <a:xfrm>
            <a:off x="19220" y="38100"/>
            <a:ext cx="37907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6.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742951</xdr:colOff>
      <xdr:row>3</xdr:row>
      <xdr:rowOff>0</xdr:rowOff>
    </xdr:to>
    <xdr:sp macro="" textlink="">
      <xdr:nvSpPr>
        <xdr:cNvPr id="2" name="ZoneTexte 1">
          <a:extLst>
            <a:ext uri="{FF2B5EF4-FFF2-40B4-BE49-F238E27FC236}"/>
          </a:extLst>
        </xdr:cNvPr>
        <xdr:cNvSpPr txBox="1"/>
      </xdr:nvSpPr>
      <xdr:spPr>
        <a:xfrm>
          <a:off x="1" y="0"/>
          <a:ext cx="3990975"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Structure</a:t>
          </a:r>
          <a:r>
            <a:rPr lang="fr-FR" sz="1100" b="1" baseline="0"/>
            <a:t> de la population en chômage (en%) par durée de chômage,sexe et selon le milieu de résidence</a:t>
          </a:r>
          <a:endParaRPr lang="fr-FR" sz="1100" b="1"/>
        </a:p>
      </xdr:txBody>
    </xdr:sp>
    <xdr:clientData/>
  </xdr:twoCellAnchor>
  <xdr:twoCellAnchor>
    <xdr:from>
      <xdr:col>0</xdr:col>
      <xdr:colOff>0</xdr:colOff>
      <xdr:row>21</xdr:row>
      <xdr:rowOff>0</xdr:rowOff>
    </xdr:from>
    <xdr:to>
      <xdr:col>4</xdr:col>
      <xdr:colOff>752475</xdr:colOff>
      <xdr:row>22</xdr:row>
      <xdr:rowOff>57150</xdr:rowOff>
    </xdr:to>
    <xdr:sp macro="" textlink="">
      <xdr:nvSpPr>
        <xdr:cNvPr id="3" name="ZoneTexte 2">
          <a:extLst>
            <a:ext uri="{FF2B5EF4-FFF2-40B4-BE49-F238E27FC236}"/>
          </a:extLst>
        </xdr:cNvPr>
        <xdr:cNvSpPr txBox="1"/>
      </xdr:nvSpPr>
      <xdr:spPr>
        <a:xfrm>
          <a:off x="0" y="5057775"/>
          <a:ext cx="399097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85725</xdr:rowOff>
    </xdr:from>
    <xdr:to>
      <xdr:col>5</xdr:col>
      <xdr:colOff>9525</xdr:colOff>
      <xdr:row>26</xdr:row>
      <xdr:rowOff>66675</xdr:rowOff>
    </xdr:to>
    <xdr:grpSp>
      <xdr:nvGrpSpPr>
        <xdr:cNvPr id="134237" name="Groupe 3"/>
        <xdr:cNvGrpSpPr>
          <a:grpSpLocks/>
        </xdr:cNvGrpSpPr>
      </xdr:nvGrpSpPr>
      <xdr:grpSpPr bwMode="auto">
        <a:xfrm>
          <a:off x="10668" y="82296"/>
          <a:ext cx="4000500" cy="5789676"/>
          <a:chOff x="19220" y="38100"/>
          <a:chExt cx="3790780" cy="5940806"/>
        </a:xfrm>
      </xdr:grpSpPr>
      <xdr:sp macro="" textlink="">
        <xdr:nvSpPr>
          <xdr:cNvPr id="5" name="Text Box 1"/>
          <xdr:cNvSpPr txBox="1">
            <a:spLocks noChangeArrowheads="1"/>
          </xdr:cNvSpPr>
        </xdr:nvSpPr>
        <xdr:spPr bwMode="auto">
          <a:xfrm>
            <a:off x="28915" y="5714451"/>
            <a:ext cx="3771390" cy="20778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96</a:t>
            </a:r>
          </a:p>
        </xdr:txBody>
      </xdr:sp>
      <xdr:sp macro="" textlink="">
        <xdr:nvSpPr>
          <xdr:cNvPr id="6" name="Rectangle 5"/>
          <xdr:cNvSpPr/>
        </xdr:nvSpPr>
        <xdr:spPr>
          <a:xfrm>
            <a:off x="19220" y="38100"/>
            <a:ext cx="3790780" cy="594080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7.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1</xdr:colOff>
      <xdr:row>2</xdr:row>
      <xdr:rowOff>257174</xdr:rowOff>
    </xdr:to>
    <xdr:sp macro="" textlink="">
      <xdr:nvSpPr>
        <xdr:cNvPr id="2" name="ZoneTexte 1">
          <a:extLst>
            <a:ext uri="{FF2B5EF4-FFF2-40B4-BE49-F238E27FC236}"/>
          </a:extLst>
        </xdr:cNvPr>
        <xdr:cNvSpPr txBox="1"/>
      </xdr:nvSpPr>
      <xdr:spPr>
        <a:xfrm>
          <a:off x="1" y="0"/>
          <a:ext cx="4010025" cy="638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Part</a:t>
          </a:r>
          <a:r>
            <a:rPr lang="fr-FR" sz="1100" b="1" baseline="0"/>
            <a:t> des chômeurs de longue durée dans la population active en chômage par sexe,niveau du diplôme et milieu</a:t>
          </a:r>
        </a:p>
        <a:p>
          <a:pPr algn="ctr"/>
          <a:r>
            <a:rPr lang="fr-FR" sz="1100" b="1" baseline="0"/>
            <a:t> de résidence (en%)</a:t>
          </a:r>
          <a:endParaRPr lang="fr-FR" sz="1100" b="1"/>
        </a:p>
      </xdr:txBody>
    </xdr:sp>
    <xdr:clientData/>
  </xdr:twoCellAnchor>
  <xdr:twoCellAnchor>
    <xdr:from>
      <xdr:col>0</xdr:col>
      <xdr:colOff>0</xdr:colOff>
      <xdr:row>21</xdr:row>
      <xdr:rowOff>1</xdr:rowOff>
    </xdr:from>
    <xdr:to>
      <xdr:col>4</xdr:col>
      <xdr:colOff>752475</xdr:colOff>
      <xdr:row>22</xdr:row>
      <xdr:rowOff>38101</xdr:rowOff>
    </xdr:to>
    <xdr:sp macro="" textlink="">
      <xdr:nvSpPr>
        <xdr:cNvPr id="3" name="ZoneTexte 2">
          <a:extLst>
            <a:ext uri="{FF2B5EF4-FFF2-40B4-BE49-F238E27FC236}"/>
          </a:extLst>
        </xdr:cNvPr>
        <xdr:cNvSpPr txBox="1"/>
      </xdr:nvSpPr>
      <xdr:spPr>
        <a:xfrm>
          <a:off x="0" y="5219701"/>
          <a:ext cx="40100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95250</xdr:rowOff>
    </xdr:from>
    <xdr:to>
      <xdr:col>5</xdr:col>
      <xdr:colOff>19051</xdr:colOff>
      <xdr:row>25</xdr:row>
      <xdr:rowOff>104775</xdr:rowOff>
    </xdr:to>
    <xdr:grpSp>
      <xdr:nvGrpSpPr>
        <xdr:cNvPr id="135261" name="Groupe 3"/>
        <xdr:cNvGrpSpPr>
          <a:grpSpLocks/>
        </xdr:cNvGrpSpPr>
      </xdr:nvGrpSpPr>
      <xdr:grpSpPr bwMode="auto">
        <a:xfrm>
          <a:off x="10668" y="92964"/>
          <a:ext cx="4021837" cy="5789676"/>
          <a:chOff x="19195" y="38100"/>
          <a:chExt cx="3800476" cy="5940858"/>
        </a:xfrm>
      </xdr:grpSpPr>
      <xdr:sp macro="" textlink="">
        <xdr:nvSpPr>
          <xdr:cNvPr id="5" name="Text Box 1"/>
          <xdr:cNvSpPr txBox="1">
            <a:spLocks noChangeArrowheads="1"/>
          </xdr:cNvSpPr>
        </xdr:nvSpPr>
        <xdr:spPr bwMode="auto">
          <a:xfrm>
            <a:off x="28866" y="5695610"/>
            <a:ext cx="379080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97</a:t>
            </a:r>
          </a:p>
        </xdr:txBody>
      </xdr:sp>
      <xdr:sp macro="" textlink="">
        <xdr:nvSpPr>
          <xdr:cNvPr id="6" name="Rectangle 5"/>
          <xdr:cNvSpPr/>
        </xdr:nvSpPr>
        <xdr:spPr>
          <a:xfrm>
            <a:off x="19195" y="38100"/>
            <a:ext cx="37908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8.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361950</xdr:colOff>
      <xdr:row>3</xdr:row>
      <xdr:rowOff>0</xdr:rowOff>
    </xdr:to>
    <xdr:sp macro="" textlink="">
      <xdr:nvSpPr>
        <xdr:cNvPr id="2" name="ZoneTexte 1">
          <a:extLst>
            <a:ext uri="{FF2B5EF4-FFF2-40B4-BE49-F238E27FC236}"/>
          </a:extLst>
        </xdr:cNvPr>
        <xdr:cNvSpPr txBox="1"/>
      </xdr:nvSpPr>
      <xdr:spPr>
        <a:xfrm>
          <a:off x="0" y="0"/>
          <a:ext cx="38290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chômage (en%) de la population âgée de 15 ans </a:t>
          </a:r>
        </a:p>
        <a:p>
          <a:pPr algn="ctr"/>
          <a:r>
            <a:rPr lang="fr-FR" sz="1100" b="1" baseline="0"/>
            <a:t>et plus selon les régions : niveau national</a:t>
          </a:r>
          <a:endParaRPr lang="fr-FR" sz="1100" b="1"/>
        </a:p>
      </xdr:txBody>
    </xdr:sp>
    <xdr:clientData/>
  </xdr:twoCellAnchor>
  <xdr:twoCellAnchor>
    <xdr:from>
      <xdr:col>0</xdr:col>
      <xdr:colOff>0</xdr:colOff>
      <xdr:row>17</xdr:row>
      <xdr:rowOff>57150</xdr:rowOff>
    </xdr:from>
    <xdr:to>
      <xdr:col>3</xdr:col>
      <xdr:colOff>0</xdr:colOff>
      <xdr:row>18</xdr:row>
      <xdr:rowOff>47625</xdr:rowOff>
    </xdr:to>
    <xdr:sp macro="" textlink="">
      <xdr:nvSpPr>
        <xdr:cNvPr id="3" name="ZoneTexte 2">
          <a:extLst>
            <a:ext uri="{FF2B5EF4-FFF2-40B4-BE49-F238E27FC236}"/>
          </a:extLst>
        </xdr:cNvPr>
        <xdr:cNvSpPr txBox="1"/>
      </xdr:nvSpPr>
      <xdr:spPr>
        <a:xfrm>
          <a:off x="0" y="5295900"/>
          <a:ext cx="2743200"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19047</xdr:colOff>
      <xdr:row>19</xdr:row>
      <xdr:rowOff>171450</xdr:rowOff>
    </xdr:from>
    <xdr:to>
      <xdr:col>5</xdr:col>
      <xdr:colOff>0</xdr:colOff>
      <xdr:row>21</xdr:row>
      <xdr:rowOff>28575</xdr:rowOff>
    </xdr:to>
    <xdr:sp macro="" textlink="">
      <xdr:nvSpPr>
        <xdr:cNvPr id="4" name="Text Box 1"/>
        <xdr:cNvSpPr txBox="1">
          <a:spLocks noChangeArrowheads="1"/>
        </xdr:cNvSpPr>
      </xdr:nvSpPr>
      <xdr:spPr bwMode="auto">
        <a:xfrm>
          <a:off x="19047" y="5791200"/>
          <a:ext cx="3990978" cy="23812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98</a:t>
          </a:r>
        </a:p>
      </xdr:txBody>
    </xdr:sp>
    <xdr:clientData/>
  </xdr:twoCellAnchor>
  <xdr:twoCellAnchor>
    <xdr:from>
      <xdr:col>0</xdr:col>
      <xdr:colOff>80110</xdr:colOff>
      <xdr:row>0</xdr:row>
      <xdr:rowOff>85725</xdr:rowOff>
    </xdr:from>
    <xdr:to>
      <xdr:col>4</xdr:col>
      <xdr:colOff>105925</xdr:colOff>
      <xdr:row>21</xdr:row>
      <xdr:rowOff>46575</xdr:rowOff>
    </xdr:to>
    <xdr:sp macro="" textlink="">
      <xdr:nvSpPr>
        <xdr:cNvPr id="5" name="Rectangle 4"/>
        <xdr:cNvSpPr/>
      </xdr:nvSpPr>
      <xdr:spPr>
        <a:xfrm>
          <a:off x="80110" y="85725"/>
          <a:ext cx="3492915" cy="5961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504825</xdr:colOff>
      <xdr:row>1</xdr:row>
      <xdr:rowOff>180974</xdr:rowOff>
    </xdr:to>
    <xdr:sp macro="" textlink="">
      <xdr:nvSpPr>
        <xdr:cNvPr id="2" name="ZoneTexte 1">
          <a:extLst>
            <a:ext uri="{FF2B5EF4-FFF2-40B4-BE49-F238E27FC236}"/>
          </a:extLst>
        </xdr:cNvPr>
        <xdr:cNvSpPr txBox="1"/>
      </xdr:nvSpPr>
      <xdr:spPr>
        <a:xfrm>
          <a:off x="0" y="0"/>
          <a:ext cx="3952875" cy="3714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1"/>
            <a:t>Taux</a:t>
          </a:r>
          <a:r>
            <a:rPr lang="fr-FR" sz="1050" b="1" baseline="0"/>
            <a:t> de chômage (en%) de la population âgée de 15 ans</a:t>
          </a:r>
        </a:p>
        <a:p>
          <a:pPr algn="ctr"/>
          <a:r>
            <a:rPr lang="fr-FR" sz="1050" b="1" baseline="0"/>
            <a:t> et plus selon les régions : milieu urbain</a:t>
          </a:r>
          <a:endParaRPr lang="fr-FR" sz="1050" b="1"/>
        </a:p>
      </xdr:txBody>
    </xdr:sp>
    <xdr:clientData/>
  </xdr:twoCellAnchor>
  <xdr:twoCellAnchor>
    <xdr:from>
      <xdr:col>0</xdr:col>
      <xdr:colOff>0</xdr:colOff>
      <xdr:row>16</xdr:row>
      <xdr:rowOff>38100</xdr:rowOff>
    </xdr:from>
    <xdr:to>
      <xdr:col>3</xdr:col>
      <xdr:colOff>0</xdr:colOff>
      <xdr:row>17</xdr:row>
      <xdr:rowOff>19050</xdr:rowOff>
    </xdr:to>
    <xdr:sp macro="" textlink="">
      <xdr:nvSpPr>
        <xdr:cNvPr id="3" name="ZoneTexte 2">
          <a:extLst>
            <a:ext uri="{FF2B5EF4-FFF2-40B4-BE49-F238E27FC236}"/>
          </a:extLst>
        </xdr:cNvPr>
        <xdr:cNvSpPr txBox="1"/>
      </xdr:nvSpPr>
      <xdr:spPr>
        <a:xfrm>
          <a:off x="0" y="5181600"/>
          <a:ext cx="2695575" cy="171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1</xdr:row>
      <xdr:rowOff>0</xdr:rowOff>
    </xdr:from>
    <xdr:to>
      <xdr:col>5</xdr:col>
      <xdr:colOff>28575</xdr:colOff>
      <xdr:row>21</xdr:row>
      <xdr:rowOff>85725</xdr:rowOff>
    </xdr:to>
    <xdr:grpSp>
      <xdr:nvGrpSpPr>
        <xdr:cNvPr id="137309" name="Groupe 3"/>
        <xdr:cNvGrpSpPr>
          <a:grpSpLocks/>
        </xdr:cNvGrpSpPr>
      </xdr:nvGrpSpPr>
      <xdr:grpSpPr bwMode="auto">
        <a:xfrm>
          <a:off x="10668" y="184404"/>
          <a:ext cx="4011168" cy="5798820"/>
          <a:chOff x="-76848" y="38100"/>
          <a:chExt cx="3886848" cy="5940000"/>
        </a:xfrm>
      </xdr:grpSpPr>
      <xdr:sp macro="" textlink="">
        <xdr:nvSpPr>
          <xdr:cNvPr id="5" name="Text Box 1"/>
          <xdr:cNvSpPr txBox="1">
            <a:spLocks noChangeArrowheads="1"/>
          </xdr:cNvSpPr>
        </xdr:nvSpPr>
        <xdr:spPr bwMode="auto">
          <a:xfrm>
            <a:off x="-76848" y="5515366"/>
            <a:ext cx="3876933"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99</a:t>
            </a:r>
          </a:p>
        </xdr:txBody>
      </xdr:sp>
      <xdr:sp macro="" textlink="">
        <xdr:nvSpPr>
          <xdr:cNvPr id="6" name="Rectangle 5"/>
          <xdr:cNvSpPr/>
        </xdr:nvSpPr>
        <xdr:spPr>
          <a:xfrm>
            <a:off x="22306" y="38100"/>
            <a:ext cx="3787694"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0.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533399</xdr:colOff>
      <xdr:row>2</xdr:row>
      <xdr:rowOff>57151</xdr:rowOff>
    </xdr:to>
    <xdr:sp macro="" textlink="">
      <xdr:nvSpPr>
        <xdr:cNvPr id="2" name="ZoneTexte 1">
          <a:extLst>
            <a:ext uri="{FF2B5EF4-FFF2-40B4-BE49-F238E27FC236}"/>
          </a:extLst>
        </xdr:cNvPr>
        <xdr:cNvSpPr txBox="1"/>
      </xdr:nvSpPr>
      <xdr:spPr>
        <a:xfrm>
          <a:off x="0" y="1"/>
          <a:ext cx="3990974"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chômage (en%) de la population âgée de 15ans et plus selon les régions : milieu rural</a:t>
          </a:r>
          <a:endParaRPr lang="fr-FR" sz="1100" b="1"/>
        </a:p>
      </xdr:txBody>
    </xdr:sp>
    <xdr:clientData/>
  </xdr:twoCellAnchor>
  <xdr:twoCellAnchor>
    <xdr:from>
      <xdr:col>0</xdr:col>
      <xdr:colOff>0</xdr:colOff>
      <xdr:row>22</xdr:row>
      <xdr:rowOff>0</xdr:rowOff>
    </xdr:from>
    <xdr:to>
      <xdr:col>1</xdr:col>
      <xdr:colOff>0</xdr:colOff>
      <xdr:row>22</xdr:row>
      <xdr:rowOff>19048</xdr:rowOff>
    </xdr:to>
    <xdr:sp macro="" textlink="">
      <xdr:nvSpPr>
        <xdr:cNvPr id="3" name="ZoneTexte 2">
          <a:extLst>
            <a:ext uri="{FF2B5EF4-FFF2-40B4-BE49-F238E27FC236}"/>
          </a:extLst>
        </xdr:cNvPr>
        <xdr:cNvSpPr txBox="1"/>
      </xdr:nvSpPr>
      <xdr:spPr>
        <a:xfrm>
          <a:off x="0" y="6115050"/>
          <a:ext cx="1847850" cy="190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0</xdr:colOff>
      <xdr:row>17</xdr:row>
      <xdr:rowOff>28576</xdr:rowOff>
    </xdr:from>
    <xdr:to>
      <xdr:col>2</xdr:col>
      <xdr:colOff>485774</xdr:colOff>
      <xdr:row>18</xdr:row>
      <xdr:rowOff>85726</xdr:rowOff>
    </xdr:to>
    <xdr:sp macro="" textlink="">
      <xdr:nvSpPr>
        <xdr:cNvPr id="4" name="ZoneTexte 3">
          <a:extLst>
            <a:ext uri="{FF2B5EF4-FFF2-40B4-BE49-F238E27FC236}"/>
          </a:extLst>
        </xdr:cNvPr>
        <xdr:cNvSpPr txBox="1"/>
      </xdr:nvSpPr>
      <xdr:spPr>
        <a:xfrm>
          <a:off x="0" y="5191126"/>
          <a:ext cx="2705099"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19</xdr:row>
      <xdr:rowOff>135958</xdr:rowOff>
    </xdr:from>
    <xdr:to>
      <xdr:col>4</xdr:col>
      <xdr:colOff>552449</xdr:colOff>
      <xdr:row>20</xdr:row>
      <xdr:rowOff>180975</xdr:rowOff>
    </xdr:to>
    <xdr:sp macro="" textlink="">
      <xdr:nvSpPr>
        <xdr:cNvPr id="5" name="Text Box 1"/>
        <xdr:cNvSpPr txBox="1">
          <a:spLocks noChangeArrowheads="1"/>
        </xdr:cNvSpPr>
      </xdr:nvSpPr>
      <xdr:spPr bwMode="auto">
        <a:xfrm>
          <a:off x="0" y="5679508"/>
          <a:ext cx="4010024" cy="23551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100</a:t>
          </a:r>
        </a:p>
      </xdr:txBody>
    </xdr:sp>
    <xdr:clientData/>
  </xdr:twoCellAnchor>
  <xdr:twoCellAnchor>
    <xdr:from>
      <xdr:col>0</xdr:col>
      <xdr:colOff>27884</xdr:colOff>
      <xdr:row>0</xdr:row>
      <xdr:rowOff>85724</xdr:rowOff>
    </xdr:from>
    <xdr:to>
      <xdr:col>4</xdr:col>
      <xdr:colOff>47626</xdr:colOff>
      <xdr:row>22</xdr:row>
      <xdr:rowOff>51284</xdr:rowOff>
    </xdr:to>
    <xdr:sp macro="" textlink="">
      <xdr:nvSpPr>
        <xdr:cNvPr id="6" name="Rectangle 5"/>
        <xdr:cNvSpPr/>
      </xdr:nvSpPr>
      <xdr:spPr>
        <a:xfrm>
          <a:off x="27884" y="85724"/>
          <a:ext cx="3477317" cy="60806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0</xdr:col>
      <xdr:colOff>314325</xdr:colOff>
      <xdr:row>2</xdr:row>
      <xdr:rowOff>123825</xdr:rowOff>
    </xdr:from>
    <xdr:to>
      <xdr:col>3</xdr:col>
      <xdr:colOff>485775</xdr:colOff>
      <xdr:row>12</xdr:row>
      <xdr:rowOff>133350</xdr:rowOff>
    </xdr:to>
    <xdr:sp macro="" textlink="">
      <xdr:nvSpPr>
        <xdr:cNvPr id="2" name="Rectangle 1"/>
        <xdr:cNvSpPr/>
      </xdr:nvSpPr>
      <xdr:spPr>
        <a:xfrm>
          <a:off x="314325" y="504825"/>
          <a:ext cx="2457450" cy="1914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0</xdr:colOff>
      <xdr:row>42</xdr:row>
      <xdr:rowOff>133350</xdr:rowOff>
    </xdr:from>
    <xdr:to>
      <xdr:col>4</xdr:col>
      <xdr:colOff>676275</xdr:colOff>
      <xdr:row>45</xdr:row>
      <xdr:rowOff>66675</xdr:rowOff>
    </xdr:to>
    <xdr:sp macro="" textlink="">
      <xdr:nvSpPr>
        <xdr:cNvPr id="2" name="Text Box 1">
          <a:extLst>
            <a:ext uri="{FF2B5EF4-FFF2-40B4-BE49-F238E27FC236}"/>
          </a:extLst>
        </xdr:cNvPr>
        <xdr:cNvSpPr txBox="1">
          <a:spLocks noChangeArrowheads="1"/>
        </xdr:cNvSpPr>
      </xdr:nvSpPr>
      <xdr:spPr bwMode="auto">
        <a:xfrm>
          <a:off x="0" y="8686800"/>
          <a:ext cx="3333750" cy="50482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fr-FR" sz="1100" b="0" i="0" u="none" strike="noStrike" baseline="0">
              <a:solidFill>
                <a:srgbClr val="000000"/>
              </a:solidFill>
              <a:latin typeface="Calibri"/>
            </a:rPr>
            <a:t> </a:t>
          </a:r>
        </a:p>
      </xdr:txBody>
    </xdr:sp>
    <xdr:clientData/>
  </xdr:twoCellAnchor>
</xdr:wsDr>
</file>

<file path=xl/drawings/drawing103.xml><?xml version="1.0" encoding="utf-8"?>
<xdr:wsDr xmlns:xdr="http://schemas.openxmlformats.org/drawingml/2006/spreadsheetDrawing" xmlns:a="http://schemas.openxmlformats.org/drawingml/2006/main">
  <xdr:twoCellAnchor>
    <xdr:from>
      <xdr:col>1</xdr:col>
      <xdr:colOff>0</xdr:colOff>
      <xdr:row>2</xdr:row>
      <xdr:rowOff>0</xdr:rowOff>
    </xdr:from>
    <xdr:to>
      <xdr:col>6</xdr:col>
      <xdr:colOff>247650</xdr:colOff>
      <xdr:row>23</xdr:row>
      <xdr:rowOff>95250</xdr:rowOff>
    </xdr:to>
    <xdr:sp macro="" textlink="">
      <xdr:nvSpPr>
        <xdr:cNvPr id="2" name="Rectangle 1"/>
        <xdr:cNvSpPr/>
      </xdr:nvSpPr>
      <xdr:spPr>
        <a:xfrm>
          <a:off x="762000" y="381000"/>
          <a:ext cx="405765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0</xdr:col>
      <xdr:colOff>0</xdr:colOff>
      <xdr:row>2</xdr:row>
      <xdr:rowOff>0</xdr:rowOff>
    </xdr:from>
    <xdr:to>
      <xdr:col>5</xdr:col>
      <xdr:colOff>66675</xdr:colOff>
      <xdr:row>2</xdr:row>
      <xdr:rowOff>9525</xdr:rowOff>
    </xdr:to>
    <xdr:sp macro="" textlink="">
      <xdr:nvSpPr>
        <xdr:cNvPr id="2" name="Text Box 1">
          <a:extLst>
            <a:ext uri="{FF2B5EF4-FFF2-40B4-BE49-F238E27FC236}"/>
          </a:extLst>
        </xdr:cNvPr>
        <xdr:cNvSpPr txBox="1">
          <a:spLocks noChangeArrowheads="1"/>
        </xdr:cNvSpPr>
      </xdr:nvSpPr>
      <xdr:spPr bwMode="auto">
        <a:xfrm>
          <a:off x="0" y="428625"/>
          <a:ext cx="4905375" cy="952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fr-FR" sz="1100" b="0" i="0" u="none" strike="noStrike" baseline="0">
              <a:solidFill>
                <a:srgbClr val="000000"/>
              </a:solidFill>
              <a:latin typeface="Calibri"/>
            </a:rPr>
            <a:t> </a:t>
          </a:r>
        </a:p>
      </xdr:txBody>
    </xdr:sp>
    <xdr:clientData/>
  </xdr:twoCellAnchor>
  <xdr:twoCellAnchor>
    <xdr:from>
      <xdr:col>0</xdr:col>
      <xdr:colOff>0</xdr:colOff>
      <xdr:row>0</xdr:row>
      <xdr:rowOff>76200</xdr:rowOff>
    </xdr:from>
    <xdr:to>
      <xdr:col>4</xdr:col>
      <xdr:colOff>19050</xdr:colOff>
      <xdr:row>16</xdr:row>
      <xdr:rowOff>19050</xdr:rowOff>
    </xdr:to>
    <xdr:grpSp>
      <xdr:nvGrpSpPr>
        <xdr:cNvPr id="146506" name="Groupe 2"/>
        <xdr:cNvGrpSpPr>
          <a:grpSpLocks/>
        </xdr:cNvGrpSpPr>
      </xdr:nvGrpSpPr>
      <xdr:grpSpPr bwMode="auto">
        <a:xfrm>
          <a:off x="0" y="73152"/>
          <a:ext cx="4032504" cy="5795772"/>
          <a:chOff x="9525" y="38100"/>
          <a:chExt cx="3800475" cy="5940000"/>
        </a:xfrm>
      </xdr:grpSpPr>
      <xdr:sp macro="" textlink="">
        <xdr:nvSpPr>
          <xdr:cNvPr id="4" name="Text Box 1"/>
          <xdr:cNvSpPr txBox="1">
            <a:spLocks noChangeArrowheads="1"/>
          </xdr:cNvSpPr>
        </xdr:nvSpPr>
        <xdr:spPr bwMode="auto">
          <a:xfrm>
            <a:off x="9525" y="5581470"/>
            <a:ext cx="3790829"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104</a:t>
            </a:r>
          </a:p>
        </xdr:txBody>
      </xdr:sp>
      <xdr:sp macro="" textlink="">
        <xdr:nvSpPr>
          <xdr:cNvPr id="5" name="Rectangle 4"/>
          <xdr:cNvSpPr/>
        </xdr:nvSpPr>
        <xdr:spPr>
          <a:xfrm>
            <a:off x="19171" y="38100"/>
            <a:ext cx="379082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5.xml><?xml version="1.0" encoding="utf-8"?>
<xdr:wsDr xmlns:xdr="http://schemas.openxmlformats.org/drawingml/2006/spreadsheetDrawing" xmlns:a="http://schemas.openxmlformats.org/drawingml/2006/main">
  <xdr:twoCellAnchor>
    <xdr:from>
      <xdr:col>0</xdr:col>
      <xdr:colOff>0</xdr:colOff>
      <xdr:row>1</xdr:row>
      <xdr:rowOff>171450</xdr:rowOff>
    </xdr:from>
    <xdr:to>
      <xdr:col>4</xdr:col>
      <xdr:colOff>0</xdr:colOff>
      <xdr:row>23</xdr:row>
      <xdr:rowOff>180975</xdr:rowOff>
    </xdr:to>
    <xdr:graphicFrame macro="">
      <xdr:nvGraphicFramePr>
        <xdr:cNvPr id="147529"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4</xdr:col>
      <xdr:colOff>47625</xdr:colOff>
      <xdr:row>27</xdr:row>
      <xdr:rowOff>0</xdr:rowOff>
    </xdr:to>
    <xdr:grpSp>
      <xdr:nvGrpSpPr>
        <xdr:cNvPr id="147530" name="Groupe 2"/>
        <xdr:cNvGrpSpPr>
          <a:grpSpLocks/>
        </xdr:cNvGrpSpPr>
      </xdr:nvGrpSpPr>
      <xdr:grpSpPr bwMode="auto">
        <a:xfrm>
          <a:off x="0" y="92964"/>
          <a:ext cx="4224368" cy="5877908"/>
          <a:chOff x="-17621" y="38100"/>
          <a:chExt cx="3827621" cy="6683810"/>
        </a:xfrm>
      </xdr:grpSpPr>
      <xdr:sp macro="" textlink="">
        <xdr:nvSpPr>
          <xdr:cNvPr id="4" name="Text Box 1"/>
          <xdr:cNvSpPr txBox="1">
            <a:spLocks noChangeArrowheads="1"/>
          </xdr:cNvSpPr>
        </xdr:nvSpPr>
        <xdr:spPr bwMode="auto">
          <a:xfrm>
            <a:off x="-17621" y="6501910"/>
            <a:ext cx="3788663" cy="220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105</a:t>
            </a:r>
          </a:p>
        </xdr:txBody>
      </xdr:sp>
      <xdr:sp macro="" textlink="">
        <xdr:nvSpPr>
          <xdr:cNvPr id="5" name="Rectangle 4"/>
          <xdr:cNvSpPr/>
        </xdr:nvSpPr>
        <xdr:spPr>
          <a:xfrm>
            <a:off x="21337" y="38100"/>
            <a:ext cx="3788663"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6.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657225</xdr:colOff>
      <xdr:row>0</xdr:row>
      <xdr:rowOff>828675</xdr:rowOff>
    </xdr:to>
    <xdr:sp macro="" textlink="">
      <xdr:nvSpPr>
        <xdr:cNvPr id="2" name="Rectangle 1"/>
        <xdr:cNvSpPr/>
      </xdr:nvSpPr>
      <xdr:spPr>
        <a:xfrm>
          <a:off x="0" y="1"/>
          <a:ext cx="3819525" cy="8286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latin typeface="+mn-lt"/>
            </a:rPr>
            <a:t>Temps alloué par les personnes âgées de 15 ans et plus </a:t>
          </a:r>
        </a:p>
        <a:p>
          <a:pPr algn="ctr"/>
          <a:r>
            <a:rPr lang="fr-FR" sz="1100" b="1">
              <a:solidFill>
                <a:sysClr val="windowText" lastClr="000000"/>
              </a:solidFill>
              <a:latin typeface="+mn-lt"/>
            </a:rPr>
            <a:t>au travail domestique et aux soins donnés aux autres membres du ménage selon certaines caractéristiques sociodémographiques et les jours de la semaine  (en h:min)</a:t>
          </a:r>
        </a:p>
      </xdr:txBody>
    </xdr:sp>
    <xdr:clientData/>
  </xdr:twoCellAnchor>
  <xdr:twoCellAnchor>
    <xdr:from>
      <xdr:col>0</xdr:col>
      <xdr:colOff>10195</xdr:colOff>
      <xdr:row>0</xdr:row>
      <xdr:rowOff>133350</xdr:rowOff>
    </xdr:from>
    <xdr:to>
      <xdr:col>5</xdr:col>
      <xdr:colOff>209550</xdr:colOff>
      <xdr:row>23</xdr:row>
      <xdr:rowOff>180975</xdr:rowOff>
    </xdr:to>
    <xdr:grpSp>
      <xdr:nvGrpSpPr>
        <xdr:cNvPr id="149578" name="Groupe 2"/>
        <xdr:cNvGrpSpPr>
          <a:grpSpLocks/>
        </xdr:cNvGrpSpPr>
      </xdr:nvGrpSpPr>
      <xdr:grpSpPr bwMode="auto">
        <a:xfrm>
          <a:off x="11338" y="129540"/>
          <a:ext cx="4204046" cy="5545836"/>
          <a:chOff x="18749" y="38100"/>
          <a:chExt cx="3791251" cy="6018491"/>
        </a:xfrm>
      </xdr:grpSpPr>
      <xdr:sp macro="" textlink="">
        <xdr:nvSpPr>
          <xdr:cNvPr id="4" name="Text Box 1"/>
          <xdr:cNvSpPr txBox="1">
            <a:spLocks noChangeArrowheads="1"/>
          </xdr:cNvSpPr>
        </xdr:nvSpPr>
        <xdr:spPr bwMode="auto">
          <a:xfrm>
            <a:off x="35379" y="5866639"/>
            <a:ext cx="3602264" cy="18995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106</a:t>
            </a:r>
          </a:p>
        </xdr:txBody>
      </xdr:sp>
      <xdr:sp macro="" textlink="">
        <xdr:nvSpPr>
          <xdr:cNvPr id="5" name="Rectangle 4"/>
          <xdr:cNvSpPr/>
        </xdr:nvSpPr>
        <xdr:spPr>
          <a:xfrm>
            <a:off x="18749" y="38100"/>
            <a:ext cx="3791251" cy="593851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7.xml><?xml version="1.0" encoding="utf-8"?>
<xdr:wsDr xmlns:xdr="http://schemas.openxmlformats.org/drawingml/2006/spreadsheetDrawing" xmlns:a="http://schemas.openxmlformats.org/drawingml/2006/main">
  <xdr:twoCellAnchor>
    <xdr:from>
      <xdr:col>0</xdr:col>
      <xdr:colOff>57149</xdr:colOff>
      <xdr:row>1</xdr:row>
      <xdr:rowOff>9525</xdr:rowOff>
    </xdr:from>
    <xdr:to>
      <xdr:col>3</xdr:col>
      <xdr:colOff>1495424</xdr:colOff>
      <xdr:row>26</xdr:row>
      <xdr:rowOff>171450</xdr:rowOff>
    </xdr:to>
    <xdr:graphicFrame macro="">
      <xdr:nvGraphicFramePr>
        <xdr:cNvPr id="150637"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695325</xdr:colOff>
      <xdr:row>3</xdr:row>
      <xdr:rowOff>142875</xdr:rowOff>
    </xdr:from>
    <xdr:to>
      <xdr:col>5</xdr:col>
      <xdr:colOff>0</xdr:colOff>
      <xdr:row>10</xdr:row>
      <xdr:rowOff>19050</xdr:rowOff>
    </xdr:to>
    <xdr:sp macro="" textlink="">
      <xdr:nvSpPr>
        <xdr:cNvPr id="3" name="Rectangle 2"/>
        <xdr:cNvSpPr/>
      </xdr:nvSpPr>
      <xdr:spPr>
        <a:xfrm>
          <a:off x="695325" y="1390650"/>
          <a:ext cx="4095750" cy="942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twoCellAnchor>
    <xdr:from>
      <xdr:col>0</xdr:col>
      <xdr:colOff>76200</xdr:colOff>
      <xdr:row>0</xdr:row>
      <xdr:rowOff>1</xdr:rowOff>
    </xdr:from>
    <xdr:to>
      <xdr:col>3</xdr:col>
      <xdr:colOff>1352550</xdr:colOff>
      <xdr:row>0</xdr:row>
      <xdr:rowOff>895350</xdr:rowOff>
    </xdr:to>
    <xdr:sp macro="" textlink="">
      <xdr:nvSpPr>
        <xdr:cNvPr id="4" name="Rectangle 3"/>
        <xdr:cNvSpPr/>
      </xdr:nvSpPr>
      <xdr:spPr>
        <a:xfrm>
          <a:off x="76200" y="1"/>
          <a:ext cx="3752850" cy="8953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Temps alloué par les femmes âgées de 15 ans et plus au travail domestique et aux soins donnés aux autres membres du ménage selon certaines caractéristiques sociodémographiques et les jours de la semaine (en h:min</a:t>
          </a:r>
          <a:r>
            <a:rPr lang="fr-FR" sz="1100" b="0">
              <a:solidFill>
                <a:sysClr val="windowText" lastClr="000000"/>
              </a:solidFill>
            </a:rPr>
            <a:t>)</a:t>
          </a:r>
        </a:p>
      </xdr:txBody>
    </xdr:sp>
    <xdr:clientData/>
  </xdr:twoCellAnchor>
  <xdr:twoCellAnchor>
    <xdr:from>
      <xdr:col>0</xdr:col>
      <xdr:colOff>9525</xdr:colOff>
      <xdr:row>0</xdr:row>
      <xdr:rowOff>66675</xdr:rowOff>
    </xdr:from>
    <xdr:to>
      <xdr:col>3</xdr:col>
      <xdr:colOff>1476375</xdr:colOff>
      <xdr:row>31</xdr:row>
      <xdr:rowOff>114300</xdr:rowOff>
    </xdr:to>
    <xdr:grpSp>
      <xdr:nvGrpSpPr>
        <xdr:cNvPr id="150640" name="Groupe 4"/>
        <xdr:cNvGrpSpPr>
          <a:grpSpLocks/>
        </xdr:cNvGrpSpPr>
      </xdr:nvGrpSpPr>
      <xdr:grpSpPr bwMode="auto">
        <a:xfrm>
          <a:off x="10668" y="64008"/>
          <a:ext cx="3959352" cy="5730240"/>
          <a:chOff x="18886" y="38100"/>
          <a:chExt cx="3875361" cy="5943374"/>
        </a:xfrm>
      </xdr:grpSpPr>
      <xdr:sp macro="" textlink="">
        <xdr:nvSpPr>
          <xdr:cNvPr id="6" name="Text Box 1"/>
          <xdr:cNvSpPr txBox="1">
            <a:spLocks noChangeArrowheads="1"/>
          </xdr:cNvSpPr>
        </xdr:nvSpPr>
        <xdr:spPr bwMode="auto">
          <a:xfrm>
            <a:off x="18886" y="5686210"/>
            <a:ext cx="3875361" cy="20001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107     5</a:t>
            </a:r>
          </a:p>
        </xdr:txBody>
      </xdr:sp>
      <xdr:sp macro="" textlink="">
        <xdr:nvSpPr>
          <xdr:cNvPr id="7" name="Rectangle 6"/>
          <xdr:cNvSpPr/>
        </xdr:nvSpPr>
        <xdr:spPr>
          <a:xfrm>
            <a:off x="18886" y="38100"/>
            <a:ext cx="3795250" cy="59433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8.xml><?xml version="1.0" encoding="utf-8"?>
<xdr:wsDr xmlns:xdr="http://schemas.openxmlformats.org/drawingml/2006/spreadsheetDrawing" xmlns:a="http://schemas.openxmlformats.org/drawingml/2006/main">
  <xdr:twoCellAnchor>
    <xdr:from>
      <xdr:col>0</xdr:col>
      <xdr:colOff>0</xdr:colOff>
      <xdr:row>1</xdr:row>
      <xdr:rowOff>19050</xdr:rowOff>
    </xdr:from>
    <xdr:to>
      <xdr:col>10</xdr:col>
      <xdr:colOff>333374</xdr:colOff>
      <xdr:row>15</xdr:row>
      <xdr:rowOff>171450</xdr:rowOff>
    </xdr:to>
    <xdr:graphicFrame macro="">
      <xdr:nvGraphicFramePr>
        <xdr:cNvPr id="152667"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95252</xdr:colOff>
      <xdr:row>0</xdr:row>
      <xdr:rowOff>0</xdr:rowOff>
    </xdr:from>
    <xdr:to>
      <xdr:col>10</xdr:col>
      <xdr:colOff>171451</xdr:colOff>
      <xdr:row>1</xdr:row>
      <xdr:rowOff>76200</xdr:rowOff>
    </xdr:to>
    <xdr:sp macro="" textlink="">
      <xdr:nvSpPr>
        <xdr:cNvPr id="3" name="Rectangle 2"/>
        <xdr:cNvSpPr/>
      </xdr:nvSpPr>
      <xdr:spPr>
        <a:xfrm>
          <a:off x="95252" y="0"/>
          <a:ext cx="3629024" cy="6953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Temps du travail domestique exercé par les personnes âgées de 15 ans et plus à l’intérieur et à l’extérieur du domicile selon le sexe et le milieu de résidence   (en h:min) </a:t>
          </a:r>
        </a:p>
      </xdr:txBody>
    </xdr:sp>
    <xdr:clientData/>
  </xdr:twoCellAnchor>
  <xdr:twoCellAnchor>
    <xdr:from>
      <xdr:col>0</xdr:col>
      <xdr:colOff>9525</xdr:colOff>
      <xdr:row>0</xdr:row>
      <xdr:rowOff>66675</xdr:rowOff>
    </xdr:from>
    <xdr:to>
      <xdr:col>11</xdr:col>
      <xdr:colOff>9525</xdr:colOff>
      <xdr:row>22</xdr:row>
      <xdr:rowOff>9525</xdr:rowOff>
    </xdr:to>
    <xdr:grpSp>
      <xdr:nvGrpSpPr>
        <xdr:cNvPr id="152669" name="Groupe 3"/>
        <xdr:cNvGrpSpPr>
          <a:grpSpLocks/>
        </xdr:cNvGrpSpPr>
      </xdr:nvGrpSpPr>
      <xdr:grpSpPr bwMode="auto">
        <a:xfrm>
          <a:off x="10668" y="64008"/>
          <a:ext cx="3951732" cy="5676900"/>
          <a:chOff x="19050" y="38100"/>
          <a:chExt cx="3924300" cy="5998543"/>
        </a:xfrm>
      </xdr:grpSpPr>
      <xdr:sp macro="" textlink="">
        <xdr:nvSpPr>
          <xdr:cNvPr id="5" name="Text Box 1"/>
          <xdr:cNvSpPr txBox="1">
            <a:spLocks noChangeArrowheads="1"/>
          </xdr:cNvSpPr>
        </xdr:nvSpPr>
        <xdr:spPr bwMode="auto">
          <a:xfrm>
            <a:off x="19050" y="5812671"/>
            <a:ext cx="3924300" cy="22397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108</a:t>
            </a:r>
          </a:p>
        </xdr:txBody>
      </xdr:sp>
      <xdr:sp macro="" textlink="">
        <xdr:nvSpPr>
          <xdr:cNvPr id="6" name="Rectangle 5"/>
          <xdr:cNvSpPr/>
        </xdr:nvSpPr>
        <xdr:spPr>
          <a:xfrm>
            <a:off x="19050" y="38100"/>
            <a:ext cx="3792134" cy="594011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09.xml><?xml version="1.0" encoding="utf-8"?>
<xdr:wsDr xmlns:xdr="http://schemas.openxmlformats.org/drawingml/2006/spreadsheetDrawing" xmlns:a="http://schemas.openxmlformats.org/drawingml/2006/main">
  <xdr:twoCellAnchor>
    <xdr:from>
      <xdr:col>0</xdr:col>
      <xdr:colOff>9526</xdr:colOff>
      <xdr:row>2</xdr:row>
      <xdr:rowOff>0</xdr:rowOff>
    </xdr:from>
    <xdr:to>
      <xdr:col>4</xdr:col>
      <xdr:colOff>657226</xdr:colOff>
      <xdr:row>23</xdr:row>
      <xdr:rowOff>180975</xdr:rowOff>
    </xdr:to>
    <xdr:graphicFrame macro="">
      <xdr:nvGraphicFramePr>
        <xdr:cNvPr id="154697"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5</xdr:col>
      <xdr:colOff>0</xdr:colOff>
      <xdr:row>31</xdr:row>
      <xdr:rowOff>133350</xdr:rowOff>
    </xdr:to>
    <xdr:grpSp>
      <xdr:nvGrpSpPr>
        <xdr:cNvPr id="154698" name="Groupe 2"/>
        <xdr:cNvGrpSpPr>
          <a:grpSpLocks/>
        </xdr:cNvGrpSpPr>
      </xdr:nvGrpSpPr>
      <xdr:grpSpPr bwMode="auto">
        <a:xfrm>
          <a:off x="0" y="73152"/>
          <a:ext cx="3989832" cy="5772912"/>
          <a:chOff x="9525" y="38100"/>
          <a:chExt cx="3800475" cy="5940858"/>
        </a:xfrm>
      </xdr:grpSpPr>
      <xdr:sp macro="" textlink="">
        <xdr:nvSpPr>
          <xdr:cNvPr id="4" name="Text Box 1"/>
          <xdr:cNvSpPr txBox="1">
            <a:spLocks noChangeArrowheads="1"/>
          </xdr:cNvSpPr>
        </xdr:nvSpPr>
        <xdr:spPr bwMode="auto">
          <a:xfrm>
            <a:off x="9525" y="5656292"/>
            <a:ext cx="3790730"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109</a:t>
            </a:r>
          </a:p>
        </xdr:txBody>
      </xdr:sp>
      <xdr:sp macro="" textlink="">
        <xdr:nvSpPr>
          <xdr:cNvPr id="5" name="Rectangle 4"/>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0</xdr:colOff>
      <xdr:row>0</xdr:row>
      <xdr:rowOff>85725</xdr:rowOff>
    </xdr:from>
    <xdr:to>
      <xdr:col>5</xdr:col>
      <xdr:colOff>9525</xdr:colOff>
      <xdr:row>28</xdr:row>
      <xdr:rowOff>114300</xdr:rowOff>
    </xdr:to>
    <xdr:grpSp>
      <xdr:nvGrpSpPr>
        <xdr:cNvPr id="156727" name="Groupe 1"/>
        <xdr:cNvGrpSpPr>
          <a:grpSpLocks/>
        </xdr:cNvGrpSpPr>
      </xdr:nvGrpSpPr>
      <xdr:grpSpPr bwMode="auto">
        <a:xfrm>
          <a:off x="0" y="82296"/>
          <a:ext cx="4002024" cy="5763768"/>
          <a:chOff x="9525" y="38100"/>
          <a:chExt cx="3800475" cy="5940858"/>
        </a:xfrm>
      </xdr:grpSpPr>
      <xdr:sp macro="" textlink="">
        <xdr:nvSpPr>
          <xdr:cNvPr id="3" name="Text Box 1"/>
          <xdr:cNvSpPr txBox="1">
            <a:spLocks noChangeArrowheads="1"/>
          </xdr:cNvSpPr>
        </xdr:nvSpPr>
        <xdr:spPr bwMode="auto">
          <a:xfrm>
            <a:off x="9525" y="5684762"/>
            <a:ext cx="3790755"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110</a:t>
            </a:r>
          </a:p>
        </xdr:txBody>
      </xdr:sp>
      <xdr:sp macro="" textlink="">
        <xdr:nvSpPr>
          <xdr:cNvPr id="4" name="Rectangle 3"/>
          <xdr:cNvSpPr/>
        </xdr:nvSpPr>
        <xdr:spPr>
          <a:xfrm>
            <a:off x="19245" y="38100"/>
            <a:ext cx="379075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1.xml><?xml version="1.0" encoding="utf-8"?>
<xdr:wsDr xmlns:xdr="http://schemas.openxmlformats.org/drawingml/2006/spreadsheetDrawing" xmlns:a="http://schemas.openxmlformats.org/drawingml/2006/main">
  <xdr:twoCellAnchor>
    <xdr:from>
      <xdr:col>0</xdr:col>
      <xdr:colOff>0</xdr:colOff>
      <xdr:row>2</xdr:row>
      <xdr:rowOff>85725</xdr:rowOff>
    </xdr:from>
    <xdr:to>
      <xdr:col>4</xdr:col>
      <xdr:colOff>552450</xdr:colOff>
      <xdr:row>23</xdr:row>
      <xdr:rowOff>161925</xdr:rowOff>
    </xdr:to>
    <xdr:graphicFrame macro="">
      <xdr:nvGraphicFramePr>
        <xdr:cNvPr id="157769"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76200</xdr:rowOff>
    </xdr:from>
    <xdr:to>
      <xdr:col>5</xdr:col>
      <xdr:colOff>0</xdr:colOff>
      <xdr:row>29</xdr:row>
      <xdr:rowOff>28575</xdr:rowOff>
    </xdr:to>
    <xdr:grpSp>
      <xdr:nvGrpSpPr>
        <xdr:cNvPr id="157770" name="Groupe 2"/>
        <xdr:cNvGrpSpPr>
          <a:grpSpLocks/>
        </xdr:cNvGrpSpPr>
      </xdr:nvGrpSpPr>
      <xdr:grpSpPr bwMode="auto">
        <a:xfrm>
          <a:off x="10668" y="73152"/>
          <a:ext cx="3989832" cy="5605272"/>
          <a:chOff x="18574" y="38100"/>
          <a:chExt cx="3791426" cy="5937024"/>
        </a:xfrm>
      </xdr:grpSpPr>
      <xdr:sp macro="" textlink="">
        <xdr:nvSpPr>
          <xdr:cNvPr id="4" name="Text Box 1"/>
          <xdr:cNvSpPr txBox="1">
            <a:spLocks noChangeArrowheads="1"/>
          </xdr:cNvSpPr>
        </xdr:nvSpPr>
        <xdr:spPr bwMode="auto">
          <a:xfrm>
            <a:off x="18574" y="5740768"/>
            <a:ext cx="3790755" cy="20506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111</a:t>
            </a:r>
          </a:p>
        </xdr:txBody>
      </xdr:sp>
      <xdr:sp macro="" textlink="">
        <xdr:nvSpPr>
          <xdr:cNvPr id="5" name="Rectangle 4"/>
          <xdr:cNvSpPr/>
        </xdr:nvSpPr>
        <xdr:spPr>
          <a:xfrm>
            <a:off x="19245" y="38100"/>
            <a:ext cx="3790755" cy="59370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2.xml><?xml version="1.0" encoding="utf-8"?>
<xdr:wsDr xmlns:xdr="http://schemas.openxmlformats.org/drawingml/2006/spreadsheetDrawing" xmlns:a="http://schemas.openxmlformats.org/drawingml/2006/main">
  <xdr:twoCellAnchor>
    <xdr:from>
      <xdr:col>0</xdr:col>
      <xdr:colOff>28575</xdr:colOff>
      <xdr:row>2</xdr:row>
      <xdr:rowOff>28575</xdr:rowOff>
    </xdr:from>
    <xdr:to>
      <xdr:col>4</xdr:col>
      <xdr:colOff>571500</xdr:colOff>
      <xdr:row>22</xdr:row>
      <xdr:rowOff>161925</xdr:rowOff>
    </xdr:to>
    <xdr:graphicFrame macro="">
      <xdr:nvGraphicFramePr>
        <xdr:cNvPr id="159835"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10217</xdr:colOff>
      <xdr:row>0</xdr:row>
      <xdr:rowOff>85725</xdr:rowOff>
    </xdr:from>
    <xdr:to>
      <xdr:col>5</xdr:col>
      <xdr:colOff>0</xdr:colOff>
      <xdr:row>29</xdr:row>
      <xdr:rowOff>152400</xdr:rowOff>
    </xdr:to>
    <xdr:grpSp>
      <xdr:nvGrpSpPr>
        <xdr:cNvPr id="159836" name="Groupe 2"/>
        <xdr:cNvGrpSpPr>
          <a:grpSpLocks/>
        </xdr:cNvGrpSpPr>
      </xdr:nvGrpSpPr>
      <xdr:grpSpPr bwMode="auto">
        <a:xfrm>
          <a:off x="11360" y="82296"/>
          <a:ext cx="3926656" cy="5771388"/>
          <a:chOff x="19396" y="38100"/>
          <a:chExt cx="3790604" cy="5940858"/>
        </a:xfrm>
      </xdr:grpSpPr>
      <xdr:sp macro="" textlink="">
        <xdr:nvSpPr>
          <xdr:cNvPr id="4" name="Text Box 1"/>
          <xdr:cNvSpPr txBox="1">
            <a:spLocks noChangeArrowheads="1"/>
          </xdr:cNvSpPr>
        </xdr:nvSpPr>
        <xdr:spPr bwMode="auto">
          <a:xfrm>
            <a:off x="27929" y="5627821"/>
            <a:ext cx="3772869" cy="20878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112</a:t>
            </a:r>
          </a:p>
        </xdr:txBody>
      </xdr:sp>
      <xdr:sp macro="" textlink="">
        <xdr:nvSpPr>
          <xdr:cNvPr id="5" name="Rectangle 4"/>
          <xdr:cNvSpPr/>
        </xdr:nvSpPr>
        <xdr:spPr>
          <a:xfrm>
            <a:off x="19396" y="38100"/>
            <a:ext cx="3790604"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371475</xdr:colOff>
      <xdr:row>0</xdr:row>
      <xdr:rowOff>0</xdr:rowOff>
    </xdr:from>
    <xdr:to>
      <xdr:col>4</xdr:col>
      <xdr:colOff>47625</xdr:colOff>
      <xdr:row>1</xdr:row>
      <xdr:rowOff>266700</xdr:rowOff>
    </xdr:to>
    <xdr:sp macro="" textlink="">
      <xdr:nvSpPr>
        <xdr:cNvPr id="6" name="Rectangle 5"/>
        <xdr:cNvSpPr/>
      </xdr:nvSpPr>
      <xdr:spPr>
        <a:xfrm>
          <a:off x="371475" y="0"/>
          <a:ext cx="3009900" cy="4667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Inégalité homme-femme âgés de 15 ans et plus devant  la charge de travail (en%)</a:t>
          </a:r>
        </a:p>
      </xdr:txBody>
    </xdr:sp>
    <xdr:clientData/>
  </xdr:twoCellAnchor>
</xdr:wsDr>
</file>

<file path=xl/drawings/drawing113.xml><?xml version="1.0" encoding="utf-8"?>
<xdr:wsDr xmlns:xdr="http://schemas.openxmlformats.org/drawingml/2006/spreadsheetDrawing" xmlns:a="http://schemas.openxmlformats.org/drawingml/2006/main">
  <xdr:twoCellAnchor>
    <xdr:from>
      <xdr:col>0</xdr:col>
      <xdr:colOff>9523</xdr:colOff>
      <xdr:row>2</xdr:row>
      <xdr:rowOff>0</xdr:rowOff>
    </xdr:from>
    <xdr:to>
      <xdr:col>3</xdr:col>
      <xdr:colOff>971549</xdr:colOff>
      <xdr:row>18</xdr:row>
      <xdr:rowOff>161925</xdr:rowOff>
    </xdr:to>
    <xdr:graphicFrame macro="">
      <xdr:nvGraphicFramePr>
        <xdr:cNvPr id="16188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85725</xdr:rowOff>
    </xdr:from>
    <xdr:to>
      <xdr:col>3</xdr:col>
      <xdr:colOff>977089</xdr:colOff>
      <xdr:row>26</xdr:row>
      <xdr:rowOff>142875</xdr:rowOff>
    </xdr:to>
    <xdr:grpSp>
      <xdr:nvGrpSpPr>
        <xdr:cNvPr id="161884" name="Groupe 2"/>
        <xdr:cNvGrpSpPr>
          <a:grpSpLocks/>
        </xdr:cNvGrpSpPr>
      </xdr:nvGrpSpPr>
      <xdr:grpSpPr bwMode="auto">
        <a:xfrm>
          <a:off x="10668" y="82296"/>
          <a:ext cx="3946222" cy="5603748"/>
          <a:chOff x="19050" y="38100"/>
          <a:chExt cx="3793493" cy="5940858"/>
        </a:xfrm>
      </xdr:grpSpPr>
      <xdr:sp macro="" textlink="">
        <xdr:nvSpPr>
          <xdr:cNvPr id="4" name="Text Box 1"/>
          <xdr:cNvSpPr txBox="1">
            <a:spLocks noChangeArrowheads="1"/>
          </xdr:cNvSpPr>
        </xdr:nvSpPr>
        <xdr:spPr bwMode="auto">
          <a:xfrm>
            <a:off x="19050" y="5608842"/>
            <a:ext cx="3788172" cy="24674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113</a:t>
            </a:r>
          </a:p>
        </xdr:txBody>
      </xdr:sp>
      <xdr:sp macro="" textlink="">
        <xdr:nvSpPr>
          <xdr:cNvPr id="5" name="Rectangle 4"/>
          <xdr:cNvSpPr/>
        </xdr:nvSpPr>
        <xdr:spPr>
          <a:xfrm>
            <a:off x="19748" y="38100"/>
            <a:ext cx="379279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219075</xdr:colOff>
      <xdr:row>0</xdr:row>
      <xdr:rowOff>0</xdr:rowOff>
    </xdr:from>
    <xdr:to>
      <xdr:col>3</xdr:col>
      <xdr:colOff>561975</xdr:colOff>
      <xdr:row>2</xdr:row>
      <xdr:rowOff>9525</xdr:rowOff>
    </xdr:to>
    <xdr:sp macro="" textlink="">
      <xdr:nvSpPr>
        <xdr:cNvPr id="6" name="Rectangle 5"/>
        <xdr:cNvSpPr/>
      </xdr:nvSpPr>
      <xdr:spPr>
        <a:xfrm>
          <a:off x="219075" y="0"/>
          <a:ext cx="3324225" cy="4572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Inégalité fille-garçon âgés de 7 à 14 ans devant </a:t>
          </a:r>
        </a:p>
        <a:p>
          <a:pPr algn="ctr"/>
          <a:r>
            <a:rPr lang="fr-FR" sz="1100" b="1">
              <a:solidFill>
                <a:sysClr val="windowText" lastClr="000000"/>
              </a:solidFill>
            </a:rPr>
            <a:t>la charge de travail </a:t>
          </a:r>
        </a:p>
      </xdr:txBody>
    </xdr:sp>
    <xdr:clientData/>
  </xdr:twoCellAnchor>
</xdr:wsDr>
</file>

<file path=xl/drawings/drawing114.xml><?xml version="1.0" encoding="utf-8"?>
<xdr:wsDr xmlns:xdr="http://schemas.openxmlformats.org/drawingml/2006/spreadsheetDrawing" xmlns:a="http://schemas.openxmlformats.org/drawingml/2006/main">
  <xdr:twoCellAnchor>
    <xdr:from>
      <xdr:col>0</xdr:col>
      <xdr:colOff>552450</xdr:colOff>
      <xdr:row>3</xdr:row>
      <xdr:rowOff>9526</xdr:rowOff>
    </xdr:from>
    <xdr:to>
      <xdr:col>3</xdr:col>
      <xdr:colOff>514350</xdr:colOff>
      <xdr:row>28</xdr:row>
      <xdr:rowOff>133350</xdr:rowOff>
    </xdr:to>
    <xdr:sp macro="" textlink="">
      <xdr:nvSpPr>
        <xdr:cNvPr id="2" name="ZoneTexte 1">
          <a:extLst>
            <a:ext uri="{FF2B5EF4-FFF2-40B4-BE49-F238E27FC236}"/>
          </a:extLst>
        </xdr:cNvPr>
        <xdr:cNvSpPr txBox="1"/>
      </xdr:nvSpPr>
      <xdr:spPr>
        <a:xfrm>
          <a:off x="552450" y="581026"/>
          <a:ext cx="2457450" cy="4524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rPr>
            <a:t>VIOLENCE</a:t>
          </a:r>
          <a:r>
            <a:rPr lang="fr-FR" sz="2000" b="1" baseline="0">
              <a:solidFill>
                <a:srgbClr val="660033"/>
              </a:solidFill>
            </a:rPr>
            <a:t> A L'EGARD</a:t>
          </a:r>
        </a:p>
        <a:p>
          <a:pPr algn="ctr"/>
          <a:r>
            <a:rPr lang="fr-FR" sz="2000" b="1" baseline="0">
              <a:solidFill>
                <a:srgbClr val="660033"/>
              </a:solidFill>
            </a:rPr>
            <a:t> DES FEMMES</a:t>
          </a:r>
          <a:endParaRPr lang="fr-FR" sz="2000" b="1">
            <a:solidFill>
              <a:srgbClr val="660033"/>
            </a:solidFill>
          </a:endParaRPr>
        </a:p>
      </xdr:txBody>
    </xdr:sp>
    <xdr:clientData/>
  </xdr:twoCellAnchor>
</xdr:wsDr>
</file>

<file path=xl/drawings/drawing115.xml><?xml version="1.0" encoding="utf-8"?>
<xdr:wsDr xmlns:xdr="http://schemas.openxmlformats.org/drawingml/2006/spreadsheetDrawing" xmlns:a="http://schemas.openxmlformats.org/drawingml/2006/main">
  <xdr:twoCellAnchor>
    <xdr:from>
      <xdr:col>0</xdr:col>
      <xdr:colOff>0</xdr:colOff>
      <xdr:row>0</xdr:row>
      <xdr:rowOff>57149</xdr:rowOff>
    </xdr:from>
    <xdr:to>
      <xdr:col>4</xdr:col>
      <xdr:colOff>752475</xdr:colOff>
      <xdr:row>37</xdr:row>
      <xdr:rowOff>161924</xdr:rowOff>
    </xdr:to>
    <xdr:sp macro="" textlink="">
      <xdr:nvSpPr>
        <xdr:cNvPr id="2" name="Rectangle 1"/>
        <xdr:cNvSpPr/>
      </xdr:nvSpPr>
      <xdr:spPr>
        <a:xfrm>
          <a:off x="0" y="57149"/>
          <a:ext cx="4029075" cy="71532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116.xml><?xml version="1.0" encoding="utf-8"?>
<xdr:wsDr xmlns:xdr="http://schemas.openxmlformats.org/drawingml/2006/spreadsheetDrawing" xmlns:a="http://schemas.openxmlformats.org/drawingml/2006/main">
  <xdr:twoCellAnchor>
    <xdr:from>
      <xdr:col>0</xdr:col>
      <xdr:colOff>0</xdr:colOff>
      <xdr:row>0</xdr:row>
      <xdr:rowOff>542924</xdr:rowOff>
    </xdr:from>
    <xdr:to>
      <xdr:col>6</xdr:col>
      <xdr:colOff>409575</xdr:colOff>
      <xdr:row>18</xdr:row>
      <xdr:rowOff>180974</xdr:rowOff>
    </xdr:to>
    <xdr:grpSp>
      <xdr:nvGrpSpPr>
        <xdr:cNvPr id="2" name="Groupe 1"/>
        <xdr:cNvGrpSpPr>
          <a:grpSpLocks/>
        </xdr:cNvGrpSpPr>
      </xdr:nvGrpSpPr>
      <xdr:grpSpPr bwMode="auto">
        <a:xfrm>
          <a:off x="0" y="525779"/>
          <a:ext cx="3947160" cy="5588508"/>
          <a:chOff x="9525" y="38100"/>
          <a:chExt cx="4994380" cy="5940000"/>
        </a:xfrm>
      </xdr:grpSpPr>
      <xdr:sp macro="" textlink="">
        <xdr:nvSpPr>
          <xdr:cNvPr id="3" name="Text Box 1"/>
          <xdr:cNvSpPr txBox="1">
            <a:spLocks noChangeArrowheads="1"/>
          </xdr:cNvSpPr>
        </xdr:nvSpPr>
        <xdr:spPr bwMode="auto">
          <a:xfrm>
            <a:off x="9525" y="5361595"/>
            <a:ext cx="4994380" cy="24247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116</a:t>
            </a:r>
          </a:p>
        </xdr:txBody>
      </xdr:sp>
      <xdr:sp macro="" textlink="">
        <xdr:nvSpPr>
          <xdr:cNvPr id="4" name="Rectangle 3"/>
          <xdr:cNvSpPr/>
        </xdr:nvSpPr>
        <xdr:spPr>
          <a:xfrm>
            <a:off x="19320" y="38100"/>
            <a:ext cx="37906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7.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0</xdr:colOff>
      <xdr:row>17</xdr:row>
      <xdr:rowOff>12323</xdr:rowOff>
    </xdr:to>
    <xdr:grpSp>
      <xdr:nvGrpSpPr>
        <xdr:cNvPr id="2" name="Groupe 1"/>
        <xdr:cNvGrpSpPr>
          <a:grpSpLocks/>
        </xdr:cNvGrpSpPr>
      </xdr:nvGrpSpPr>
      <xdr:grpSpPr bwMode="auto">
        <a:xfrm>
          <a:off x="0" y="626364"/>
          <a:ext cx="3947160" cy="5167634"/>
          <a:chOff x="9525" y="38100"/>
          <a:chExt cx="5006473" cy="6350638"/>
        </a:xfrm>
      </xdr:grpSpPr>
      <xdr:sp macro="" textlink="">
        <xdr:nvSpPr>
          <xdr:cNvPr id="3" name="Text Box 1"/>
          <xdr:cNvSpPr txBox="1">
            <a:spLocks noChangeArrowheads="1"/>
          </xdr:cNvSpPr>
        </xdr:nvSpPr>
        <xdr:spPr bwMode="auto">
          <a:xfrm>
            <a:off x="9525" y="6147814"/>
            <a:ext cx="5006473" cy="24092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117</a:t>
            </a:r>
          </a:p>
        </xdr:txBody>
      </xdr:sp>
      <xdr:sp macro="" textlink="">
        <xdr:nvSpPr>
          <xdr:cNvPr id="4" name="Rectangle 3"/>
          <xdr:cNvSpPr/>
        </xdr:nvSpPr>
        <xdr:spPr>
          <a:xfrm>
            <a:off x="19320" y="38100"/>
            <a:ext cx="37906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8.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16</xdr:row>
      <xdr:rowOff>12569</xdr:rowOff>
    </xdr:to>
    <xdr:grpSp>
      <xdr:nvGrpSpPr>
        <xdr:cNvPr id="2" name="Groupe 1"/>
        <xdr:cNvGrpSpPr>
          <a:grpSpLocks/>
        </xdr:cNvGrpSpPr>
      </xdr:nvGrpSpPr>
      <xdr:grpSpPr bwMode="auto">
        <a:xfrm>
          <a:off x="0" y="801624"/>
          <a:ext cx="3866388" cy="4937756"/>
          <a:chOff x="9525" y="38100"/>
          <a:chExt cx="4946008" cy="6126420"/>
        </a:xfrm>
      </xdr:grpSpPr>
      <xdr:sp macro="" textlink="">
        <xdr:nvSpPr>
          <xdr:cNvPr id="3" name="Text Box 1"/>
          <xdr:cNvSpPr txBox="1">
            <a:spLocks noChangeArrowheads="1"/>
          </xdr:cNvSpPr>
        </xdr:nvSpPr>
        <xdr:spPr bwMode="auto">
          <a:xfrm>
            <a:off x="9525" y="5920985"/>
            <a:ext cx="4946008" cy="24353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118</a:t>
            </a:r>
          </a:p>
        </xdr:txBody>
      </xdr:sp>
      <xdr:sp macro="" textlink="">
        <xdr:nvSpPr>
          <xdr:cNvPr id="4" name="Rectangle 3"/>
          <xdr:cNvSpPr/>
        </xdr:nvSpPr>
        <xdr:spPr>
          <a:xfrm>
            <a:off x="19320" y="38100"/>
            <a:ext cx="37906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19.xml><?xml version="1.0" encoding="utf-8"?>
<xdr:wsDr xmlns:xdr="http://schemas.openxmlformats.org/drawingml/2006/spreadsheetDrawing" xmlns:a="http://schemas.openxmlformats.org/drawingml/2006/main">
  <xdr:twoCellAnchor>
    <xdr:from>
      <xdr:col>0</xdr:col>
      <xdr:colOff>0</xdr:colOff>
      <xdr:row>0</xdr:row>
      <xdr:rowOff>114300</xdr:rowOff>
    </xdr:from>
    <xdr:to>
      <xdr:col>4</xdr:col>
      <xdr:colOff>104775</xdr:colOff>
      <xdr:row>27</xdr:row>
      <xdr:rowOff>47624</xdr:rowOff>
    </xdr:to>
    <xdr:grpSp>
      <xdr:nvGrpSpPr>
        <xdr:cNvPr id="2" name="Groupe 1"/>
        <xdr:cNvGrpSpPr>
          <a:grpSpLocks/>
        </xdr:cNvGrpSpPr>
      </xdr:nvGrpSpPr>
      <xdr:grpSpPr bwMode="auto">
        <a:xfrm>
          <a:off x="0" y="111252"/>
          <a:ext cx="4072128" cy="5681471"/>
          <a:chOff x="-72500" y="38100"/>
          <a:chExt cx="3882500" cy="6018801"/>
        </a:xfrm>
      </xdr:grpSpPr>
      <xdr:sp macro="" textlink="">
        <xdr:nvSpPr>
          <xdr:cNvPr id="3" name="Text Box 1"/>
          <xdr:cNvSpPr txBox="1">
            <a:spLocks noChangeArrowheads="1"/>
          </xdr:cNvSpPr>
        </xdr:nvSpPr>
        <xdr:spPr bwMode="auto">
          <a:xfrm>
            <a:off x="-72500" y="5832538"/>
            <a:ext cx="3773134" cy="22436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119</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28574</xdr:colOff>
      <xdr:row>15</xdr:row>
      <xdr:rowOff>28575</xdr:rowOff>
    </xdr:from>
    <xdr:to>
      <xdr:col>3</xdr:col>
      <xdr:colOff>533399</xdr:colOff>
      <xdr:row>24</xdr:row>
      <xdr:rowOff>133349</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0.xml><?xml version="1.0" encoding="utf-8"?>
<xdr:wsDr xmlns:xdr="http://schemas.openxmlformats.org/drawingml/2006/spreadsheetDrawing" xmlns:a="http://schemas.openxmlformats.org/drawingml/2006/main">
  <xdr:twoCellAnchor>
    <xdr:from>
      <xdr:col>0</xdr:col>
      <xdr:colOff>0</xdr:colOff>
      <xdr:row>0</xdr:row>
      <xdr:rowOff>85725</xdr:rowOff>
    </xdr:from>
    <xdr:to>
      <xdr:col>7</xdr:col>
      <xdr:colOff>19050</xdr:colOff>
      <xdr:row>16</xdr:row>
      <xdr:rowOff>133350</xdr:rowOff>
    </xdr:to>
    <xdr:grpSp>
      <xdr:nvGrpSpPr>
        <xdr:cNvPr id="2" name="Groupe 1"/>
        <xdr:cNvGrpSpPr>
          <a:grpSpLocks/>
        </xdr:cNvGrpSpPr>
      </xdr:nvGrpSpPr>
      <xdr:grpSpPr bwMode="auto">
        <a:xfrm>
          <a:off x="0" y="82296"/>
          <a:ext cx="3939540" cy="5888736"/>
          <a:chOff x="9525" y="38100"/>
          <a:chExt cx="4894298" cy="5940858"/>
        </a:xfrm>
      </xdr:grpSpPr>
      <xdr:sp macro="" textlink="">
        <xdr:nvSpPr>
          <xdr:cNvPr id="3" name="Text Box 1"/>
          <xdr:cNvSpPr txBox="1">
            <a:spLocks noChangeArrowheads="1"/>
          </xdr:cNvSpPr>
        </xdr:nvSpPr>
        <xdr:spPr bwMode="auto">
          <a:xfrm>
            <a:off x="9525" y="5495509"/>
            <a:ext cx="4894298" cy="22313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120</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1.xml><?xml version="1.0" encoding="utf-8"?>
<xdr:wsDr xmlns:xdr="http://schemas.openxmlformats.org/drawingml/2006/spreadsheetDrawing" xmlns:a="http://schemas.openxmlformats.org/drawingml/2006/main">
  <xdr:twoCellAnchor>
    <xdr:from>
      <xdr:col>0</xdr:col>
      <xdr:colOff>0</xdr:colOff>
      <xdr:row>0</xdr:row>
      <xdr:rowOff>85725</xdr:rowOff>
    </xdr:from>
    <xdr:to>
      <xdr:col>6</xdr:col>
      <xdr:colOff>0</xdr:colOff>
      <xdr:row>15</xdr:row>
      <xdr:rowOff>133350</xdr:rowOff>
    </xdr:to>
    <xdr:grpSp>
      <xdr:nvGrpSpPr>
        <xdr:cNvPr id="2" name="Groupe 1"/>
        <xdr:cNvGrpSpPr>
          <a:grpSpLocks/>
        </xdr:cNvGrpSpPr>
      </xdr:nvGrpSpPr>
      <xdr:grpSpPr bwMode="auto">
        <a:xfrm>
          <a:off x="0" y="82296"/>
          <a:ext cx="3991356" cy="5850636"/>
          <a:chOff x="9525" y="38100"/>
          <a:chExt cx="4823194" cy="5940858"/>
        </a:xfrm>
      </xdr:grpSpPr>
      <xdr:sp macro="" textlink="">
        <xdr:nvSpPr>
          <xdr:cNvPr id="3" name="Text Box 1"/>
          <xdr:cNvSpPr txBox="1">
            <a:spLocks noChangeArrowheads="1"/>
          </xdr:cNvSpPr>
        </xdr:nvSpPr>
        <xdr:spPr bwMode="auto">
          <a:xfrm>
            <a:off x="9525" y="5480282"/>
            <a:ext cx="4823194"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121</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2.xml><?xml version="1.0" encoding="utf-8"?>
<xdr:wsDr xmlns:xdr="http://schemas.openxmlformats.org/drawingml/2006/spreadsheetDrawing" xmlns:a="http://schemas.openxmlformats.org/drawingml/2006/main">
  <xdr:twoCellAnchor>
    <xdr:from>
      <xdr:col>0</xdr:col>
      <xdr:colOff>0</xdr:colOff>
      <xdr:row>0</xdr:row>
      <xdr:rowOff>85725</xdr:rowOff>
    </xdr:from>
    <xdr:to>
      <xdr:col>6</xdr:col>
      <xdr:colOff>0</xdr:colOff>
      <xdr:row>17</xdr:row>
      <xdr:rowOff>9525</xdr:rowOff>
    </xdr:to>
    <xdr:grpSp>
      <xdr:nvGrpSpPr>
        <xdr:cNvPr id="2" name="Groupe 1"/>
        <xdr:cNvGrpSpPr>
          <a:grpSpLocks/>
        </xdr:cNvGrpSpPr>
      </xdr:nvGrpSpPr>
      <xdr:grpSpPr bwMode="auto">
        <a:xfrm>
          <a:off x="0" y="82296"/>
          <a:ext cx="3960876" cy="5699760"/>
          <a:chOff x="9525" y="38100"/>
          <a:chExt cx="4823194" cy="6211809"/>
        </a:xfrm>
      </xdr:grpSpPr>
      <xdr:sp macro="" textlink="">
        <xdr:nvSpPr>
          <xdr:cNvPr id="3" name="Text Box 1"/>
          <xdr:cNvSpPr txBox="1">
            <a:spLocks noChangeArrowheads="1"/>
          </xdr:cNvSpPr>
        </xdr:nvSpPr>
        <xdr:spPr bwMode="auto">
          <a:xfrm>
            <a:off x="9525" y="6050615"/>
            <a:ext cx="4823194"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122</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3.xml><?xml version="1.0" encoding="utf-8"?>
<xdr:wsDr xmlns:xdr="http://schemas.openxmlformats.org/drawingml/2006/spreadsheetDrawing" xmlns:a="http://schemas.openxmlformats.org/drawingml/2006/main">
  <xdr:twoCellAnchor>
    <xdr:from>
      <xdr:col>0</xdr:col>
      <xdr:colOff>7715</xdr:colOff>
      <xdr:row>1</xdr:row>
      <xdr:rowOff>0</xdr:rowOff>
    </xdr:from>
    <xdr:to>
      <xdr:col>7</xdr:col>
      <xdr:colOff>0</xdr:colOff>
      <xdr:row>19</xdr:row>
      <xdr:rowOff>23418</xdr:rowOff>
    </xdr:to>
    <xdr:grpSp>
      <xdr:nvGrpSpPr>
        <xdr:cNvPr id="2" name="Groupe 1"/>
        <xdr:cNvGrpSpPr>
          <a:grpSpLocks/>
        </xdr:cNvGrpSpPr>
      </xdr:nvGrpSpPr>
      <xdr:grpSpPr bwMode="auto">
        <a:xfrm>
          <a:off x="8858" y="608076"/>
          <a:ext cx="3979450" cy="5123484"/>
          <a:chOff x="19320" y="38100"/>
          <a:chExt cx="5235577" cy="6401143"/>
        </a:xfrm>
      </xdr:grpSpPr>
      <xdr:sp macro="" textlink="">
        <xdr:nvSpPr>
          <xdr:cNvPr id="3" name="Text Box 1"/>
          <xdr:cNvSpPr txBox="1">
            <a:spLocks noChangeArrowheads="1"/>
          </xdr:cNvSpPr>
        </xdr:nvSpPr>
        <xdr:spPr bwMode="auto">
          <a:xfrm>
            <a:off x="57895" y="6192397"/>
            <a:ext cx="5197002" cy="24684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123</a:t>
            </a:r>
          </a:p>
        </xdr:txBody>
      </xdr:sp>
      <xdr:sp macro="" textlink="">
        <xdr:nvSpPr>
          <xdr:cNvPr id="4" name="Rectangle 3"/>
          <xdr:cNvSpPr/>
        </xdr:nvSpPr>
        <xdr:spPr>
          <a:xfrm>
            <a:off x="19320" y="38100"/>
            <a:ext cx="37906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19050</xdr:colOff>
      <xdr:row>10</xdr:row>
      <xdr:rowOff>0</xdr:rowOff>
    </xdr:from>
    <xdr:to>
      <xdr:col>6</xdr:col>
      <xdr:colOff>542925</xdr:colOff>
      <xdr:row>15</xdr:row>
      <xdr:rowOff>238125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28577</xdr:colOff>
      <xdr:row>10</xdr:row>
      <xdr:rowOff>38101</xdr:rowOff>
    </xdr:from>
    <xdr:to>
      <xdr:col>6</xdr:col>
      <xdr:colOff>514350</xdr:colOff>
      <xdr:row>15</xdr:row>
      <xdr:rowOff>190500</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4.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0</xdr:colOff>
      <xdr:row>19</xdr:row>
      <xdr:rowOff>9526</xdr:rowOff>
    </xdr:to>
    <xdr:grpSp>
      <xdr:nvGrpSpPr>
        <xdr:cNvPr id="2" name="Groupe 1"/>
        <xdr:cNvGrpSpPr>
          <a:grpSpLocks/>
        </xdr:cNvGrpSpPr>
      </xdr:nvGrpSpPr>
      <xdr:grpSpPr bwMode="auto">
        <a:xfrm>
          <a:off x="0" y="534924"/>
          <a:ext cx="3988308" cy="5122165"/>
          <a:chOff x="9525" y="38100"/>
          <a:chExt cx="4982287" cy="6090052"/>
        </a:xfrm>
      </xdr:grpSpPr>
      <xdr:sp macro="" textlink="">
        <xdr:nvSpPr>
          <xdr:cNvPr id="3" name="Text Box 1"/>
          <xdr:cNvSpPr txBox="1">
            <a:spLocks noChangeArrowheads="1"/>
          </xdr:cNvSpPr>
        </xdr:nvSpPr>
        <xdr:spPr bwMode="auto">
          <a:xfrm>
            <a:off x="9525" y="5891572"/>
            <a:ext cx="4982287" cy="23658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124</a:t>
            </a:r>
          </a:p>
        </xdr:txBody>
      </xdr:sp>
      <xdr:sp macro="" textlink="">
        <xdr:nvSpPr>
          <xdr:cNvPr id="4" name="Rectangle 3"/>
          <xdr:cNvSpPr/>
        </xdr:nvSpPr>
        <xdr:spPr>
          <a:xfrm>
            <a:off x="19320" y="38100"/>
            <a:ext cx="37906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9524</xdr:colOff>
      <xdr:row>10</xdr:row>
      <xdr:rowOff>9525</xdr:rowOff>
    </xdr:from>
    <xdr:to>
      <xdr:col>6</xdr:col>
      <xdr:colOff>390525</xdr:colOff>
      <xdr:row>15</xdr:row>
      <xdr:rowOff>533400</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10</xdr:row>
      <xdr:rowOff>47624</xdr:rowOff>
    </xdr:from>
    <xdr:to>
      <xdr:col>6</xdr:col>
      <xdr:colOff>352424</xdr:colOff>
      <xdr:row>15</xdr:row>
      <xdr:rowOff>514349</xdr:rowOff>
    </xdr:to>
    <xdr:graphicFrame macro="">
      <xdr:nvGraphicFramePr>
        <xdr:cNvPr id="8" name="Graphique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5.xml><?xml version="1.0" encoding="utf-8"?>
<xdr:wsDr xmlns:xdr="http://schemas.openxmlformats.org/drawingml/2006/spreadsheetDrawing" xmlns:a="http://schemas.openxmlformats.org/drawingml/2006/main">
  <xdr:twoCellAnchor>
    <xdr:from>
      <xdr:col>0</xdr:col>
      <xdr:colOff>0</xdr:colOff>
      <xdr:row>0</xdr:row>
      <xdr:rowOff>85725</xdr:rowOff>
    </xdr:from>
    <xdr:to>
      <xdr:col>5</xdr:col>
      <xdr:colOff>19050</xdr:colOff>
      <xdr:row>25</xdr:row>
      <xdr:rowOff>9524</xdr:rowOff>
    </xdr:to>
    <xdr:grpSp>
      <xdr:nvGrpSpPr>
        <xdr:cNvPr id="2" name="Groupe 1"/>
        <xdr:cNvGrpSpPr>
          <a:grpSpLocks/>
        </xdr:cNvGrpSpPr>
      </xdr:nvGrpSpPr>
      <xdr:grpSpPr bwMode="auto">
        <a:xfrm>
          <a:off x="0" y="82296"/>
          <a:ext cx="3998976" cy="5692139"/>
          <a:chOff x="9525" y="38100"/>
          <a:chExt cx="3800475" cy="6452461"/>
        </a:xfrm>
      </xdr:grpSpPr>
      <xdr:sp macro="" textlink="">
        <xdr:nvSpPr>
          <xdr:cNvPr id="3" name="Text Box 1"/>
          <xdr:cNvSpPr txBox="1">
            <a:spLocks noChangeArrowheads="1"/>
          </xdr:cNvSpPr>
        </xdr:nvSpPr>
        <xdr:spPr bwMode="auto">
          <a:xfrm>
            <a:off x="9525" y="6281745"/>
            <a:ext cx="3772461" cy="2088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125</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38100</xdr:colOff>
      <xdr:row>10</xdr:row>
      <xdr:rowOff>1</xdr:rowOff>
    </xdr:from>
    <xdr:to>
      <xdr:col>4</xdr:col>
      <xdr:colOff>752475</xdr:colOff>
      <xdr:row>17</xdr:row>
      <xdr:rowOff>333376</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10</xdr:row>
      <xdr:rowOff>28575</xdr:rowOff>
    </xdr:from>
    <xdr:to>
      <xdr:col>4</xdr:col>
      <xdr:colOff>752475</xdr:colOff>
      <xdr:row>17</xdr:row>
      <xdr:rowOff>323850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6.xml><?xml version="1.0" encoding="utf-8"?>
<xdr:wsDr xmlns:xdr="http://schemas.openxmlformats.org/drawingml/2006/spreadsheetDrawing" xmlns:a="http://schemas.openxmlformats.org/drawingml/2006/main">
  <xdr:twoCellAnchor>
    <xdr:from>
      <xdr:col>0</xdr:col>
      <xdr:colOff>0</xdr:colOff>
      <xdr:row>0</xdr:row>
      <xdr:rowOff>85725</xdr:rowOff>
    </xdr:from>
    <xdr:to>
      <xdr:col>4</xdr:col>
      <xdr:colOff>19050</xdr:colOff>
      <xdr:row>17</xdr:row>
      <xdr:rowOff>9525</xdr:rowOff>
    </xdr:to>
    <xdr:grpSp>
      <xdr:nvGrpSpPr>
        <xdr:cNvPr id="2" name="Groupe 1"/>
        <xdr:cNvGrpSpPr>
          <a:grpSpLocks/>
        </xdr:cNvGrpSpPr>
      </xdr:nvGrpSpPr>
      <xdr:grpSpPr bwMode="auto">
        <a:xfrm>
          <a:off x="0" y="82296"/>
          <a:ext cx="3988308" cy="5663184"/>
          <a:chOff x="9525" y="38100"/>
          <a:chExt cx="3800475" cy="6659853"/>
        </a:xfrm>
      </xdr:grpSpPr>
      <xdr:sp macro="" textlink="">
        <xdr:nvSpPr>
          <xdr:cNvPr id="3" name="Text Box 1"/>
          <xdr:cNvSpPr txBox="1">
            <a:spLocks noChangeArrowheads="1"/>
          </xdr:cNvSpPr>
        </xdr:nvSpPr>
        <xdr:spPr bwMode="auto">
          <a:xfrm>
            <a:off x="9525" y="6470543"/>
            <a:ext cx="3772802" cy="22741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126</a:t>
            </a:r>
          </a:p>
        </xdr:txBody>
      </xdr:sp>
      <xdr:sp macro="" textlink="">
        <xdr:nvSpPr>
          <xdr:cNvPr id="4" name="Rectangle 3"/>
          <xdr:cNvSpPr/>
        </xdr:nvSpPr>
        <xdr:spPr>
          <a:xfrm>
            <a:off x="19074" y="38100"/>
            <a:ext cx="3790926"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7.xml><?xml version="1.0" encoding="utf-8"?>
<xdr:wsDr xmlns:xdr="http://schemas.openxmlformats.org/drawingml/2006/spreadsheetDrawing" xmlns:a="http://schemas.openxmlformats.org/drawingml/2006/main">
  <xdr:twoCellAnchor>
    <xdr:from>
      <xdr:col>0</xdr:col>
      <xdr:colOff>9524</xdr:colOff>
      <xdr:row>0</xdr:row>
      <xdr:rowOff>0</xdr:rowOff>
    </xdr:from>
    <xdr:to>
      <xdr:col>3</xdr:col>
      <xdr:colOff>0</xdr:colOff>
      <xdr:row>1</xdr:row>
      <xdr:rowOff>171450</xdr:rowOff>
    </xdr:to>
    <xdr:sp macro="" textlink="">
      <xdr:nvSpPr>
        <xdr:cNvPr id="2" name="ZoneTexte 1">
          <a:extLst>
            <a:ext uri="{FF2B5EF4-FFF2-40B4-BE49-F238E27FC236}"/>
          </a:extLst>
        </xdr:cNvPr>
        <xdr:cNvSpPr txBox="1"/>
      </xdr:nvSpPr>
      <xdr:spPr>
        <a:xfrm>
          <a:off x="9524" y="0"/>
          <a:ext cx="3952876"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Dépense</a:t>
          </a:r>
          <a:r>
            <a:rPr lang="fr-FR" sz="1100" b="1" baseline="0"/>
            <a:t> annuelle moyenne par personne (en DH) par sexe du chef de ménage et selon le milieu de résidence</a:t>
          </a:r>
          <a:endParaRPr lang="fr-FR" sz="1100" b="1"/>
        </a:p>
      </xdr:txBody>
    </xdr:sp>
    <xdr:clientData/>
  </xdr:twoCellAnchor>
  <xdr:twoCellAnchor>
    <xdr:from>
      <xdr:col>0</xdr:col>
      <xdr:colOff>0</xdr:colOff>
      <xdr:row>16</xdr:row>
      <xdr:rowOff>19050</xdr:rowOff>
    </xdr:from>
    <xdr:to>
      <xdr:col>2</xdr:col>
      <xdr:colOff>1076324</xdr:colOff>
      <xdr:row>17</xdr:row>
      <xdr:rowOff>161925</xdr:rowOff>
    </xdr:to>
    <xdr:sp macro="" textlink="">
      <xdr:nvSpPr>
        <xdr:cNvPr id="3" name="ZoneTexte 2">
          <a:extLst>
            <a:ext uri="{FF2B5EF4-FFF2-40B4-BE49-F238E27FC236}"/>
          </a:extLst>
        </xdr:cNvPr>
        <xdr:cNvSpPr txBox="1"/>
      </xdr:nvSpPr>
      <xdr:spPr>
        <a:xfrm>
          <a:off x="0" y="4133850"/>
          <a:ext cx="3952874"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t>HCP.</a:t>
          </a:r>
          <a:endParaRPr lang="fr-FR" sz="900"/>
        </a:p>
      </xdr:txBody>
    </xdr:sp>
    <xdr:clientData/>
  </xdr:twoCellAnchor>
  <xdr:twoCellAnchor>
    <xdr:from>
      <xdr:col>0</xdr:col>
      <xdr:colOff>0</xdr:colOff>
      <xdr:row>0</xdr:row>
      <xdr:rowOff>85725</xdr:rowOff>
    </xdr:from>
    <xdr:to>
      <xdr:col>3</xdr:col>
      <xdr:colOff>9525</xdr:colOff>
      <xdr:row>26</xdr:row>
      <xdr:rowOff>28575</xdr:rowOff>
    </xdr:to>
    <xdr:grpSp>
      <xdr:nvGrpSpPr>
        <xdr:cNvPr id="168029" name="Groupe 3"/>
        <xdr:cNvGrpSpPr>
          <a:grpSpLocks/>
        </xdr:cNvGrpSpPr>
      </xdr:nvGrpSpPr>
      <xdr:grpSpPr bwMode="auto">
        <a:xfrm>
          <a:off x="0" y="82296"/>
          <a:ext cx="3980688" cy="5763768"/>
          <a:chOff x="9525" y="38100"/>
          <a:chExt cx="3800475" cy="5940858"/>
        </a:xfrm>
      </xdr:grpSpPr>
      <xdr:sp macro="" textlink="">
        <xdr:nvSpPr>
          <xdr:cNvPr id="5" name="Text Box 1"/>
          <xdr:cNvSpPr txBox="1">
            <a:spLocks noChangeArrowheads="1"/>
          </xdr:cNvSpPr>
        </xdr:nvSpPr>
        <xdr:spPr bwMode="auto">
          <a:xfrm>
            <a:off x="9525" y="5580370"/>
            <a:ext cx="3790705"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129</a:t>
            </a:r>
          </a:p>
        </xdr:txBody>
      </xdr:sp>
      <xdr:sp macro="" textlink="">
        <xdr:nvSpPr>
          <xdr:cNvPr id="6" name="Rectangle 5"/>
          <xdr:cNvSpPr/>
        </xdr:nvSpPr>
        <xdr:spPr>
          <a:xfrm>
            <a:off x="19295" y="38100"/>
            <a:ext cx="37907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8.xml><?xml version="1.0" encoding="utf-8"?>
<xdr:wsDr xmlns:xdr="http://schemas.openxmlformats.org/drawingml/2006/spreadsheetDrawing" xmlns:a="http://schemas.openxmlformats.org/drawingml/2006/main">
  <xdr:twoCellAnchor>
    <xdr:from>
      <xdr:col>0</xdr:col>
      <xdr:colOff>0</xdr:colOff>
      <xdr:row>0</xdr:row>
      <xdr:rowOff>19050</xdr:rowOff>
    </xdr:from>
    <xdr:to>
      <xdr:col>2</xdr:col>
      <xdr:colOff>914400</xdr:colOff>
      <xdr:row>2</xdr:row>
      <xdr:rowOff>95250</xdr:rowOff>
    </xdr:to>
    <xdr:sp macro="" textlink="">
      <xdr:nvSpPr>
        <xdr:cNvPr id="2" name="ZoneTexte 1">
          <a:extLst>
            <a:ext uri="{FF2B5EF4-FFF2-40B4-BE49-F238E27FC236}"/>
          </a:extLst>
        </xdr:cNvPr>
        <xdr:cNvSpPr txBox="1"/>
      </xdr:nvSpPr>
      <xdr:spPr>
        <a:xfrm>
          <a:off x="0" y="19050"/>
          <a:ext cx="39052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a:t>
          </a:r>
          <a:r>
            <a:rPr lang="fr-FR" sz="1100" b="1" baseline="0">
              <a:solidFill>
                <a:schemeClr val="dk1"/>
              </a:solidFill>
              <a:effectLst/>
              <a:latin typeface="+mn-lt"/>
              <a:ea typeface="+mn-ea"/>
              <a:cs typeface="+mn-cs"/>
            </a:rPr>
            <a:t>sexe</a:t>
          </a:r>
          <a:r>
            <a:rPr lang="fr-FR" sz="1100" b="1" baseline="0"/>
            <a:t> du chef de ménage : niveau national</a:t>
          </a:r>
          <a:endParaRPr lang="fr-FR" sz="1100" b="1"/>
        </a:p>
      </xdr:txBody>
    </xdr:sp>
    <xdr:clientData/>
  </xdr:twoCellAnchor>
  <xdr:twoCellAnchor>
    <xdr:from>
      <xdr:col>0</xdr:col>
      <xdr:colOff>0</xdr:colOff>
      <xdr:row>8</xdr:row>
      <xdr:rowOff>0</xdr:rowOff>
    </xdr:from>
    <xdr:to>
      <xdr:col>3</xdr:col>
      <xdr:colOff>0</xdr:colOff>
      <xdr:row>8</xdr:row>
      <xdr:rowOff>180975</xdr:rowOff>
    </xdr:to>
    <xdr:sp macro="" textlink="">
      <xdr:nvSpPr>
        <xdr:cNvPr id="3" name="ZoneTexte 2">
          <a:extLst>
            <a:ext uri="{FF2B5EF4-FFF2-40B4-BE49-F238E27FC236}"/>
          </a:extLst>
        </xdr:cNvPr>
        <xdr:cNvSpPr txBox="1"/>
      </xdr:nvSpPr>
      <xdr:spPr>
        <a:xfrm>
          <a:off x="0" y="1581150"/>
          <a:ext cx="3914775"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xdr:txBody>
    </xdr:sp>
    <xdr:clientData/>
  </xdr:twoCellAnchor>
  <xdr:twoCellAnchor>
    <xdr:from>
      <xdr:col>0</xdr:col>
      <xdr:colOff>38100</xdr:colOff>
      <xdr:row>11</xdr:row>
      <xdr:rowOff>57151</xdr:rowOff>
    </xdr:from>
    <xdr:to>
      <xdr:col>2</xdr:col>
      <xdr:colOff>914400</xdr:colOff>
      <xdr:row>24</xdr:row>
      <xdr:rowOff>152401</xdr:rowOff>
    </xdr:to>
    <xdr:graphicFrame macro="">
      <xdr:nvGraphicFramePr>
        <xdr:cNvPr id="169071"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19050</xdr:colOff>
      <xdr:row>30</xdr:row>
      <xdr:rowOff>47625</xdr:rowOff>
    </xdr:to>
    <xdr:grpSp>
      <xdr:nvGrpSpPr>
        <xdr:cNvPr id="169072" name="Groupe 4"/>
        <xdr:cNvGrpSpPr>
          <a:grpSpLocks/>
        </xdr:cNvGrpSpPr>
      </xdr:nvGrpSpPr>
      <xdr:grpSpPr bwMode="auto">
        <a:xfrm>
          <a:off x="0" y="73152"/>
          <a:ext cx="3979164" cy="5768340"/>
          <a:chOff x="9525" y="38100"/>
          <a:chExt cx="3800475" cy="5940858"/>
        </a:xfrm>
      </xdr:grpSpPr>
      <xdr:sp macro="" textlink="">
        <xdr:nvSpPr>
          <xdr:cNvPr id="6" name="Text Box 1"/>
          <xdr:cNvSpPr txBox="1">
            <a:spLocks noChangeArrowheads="1"/>
          </xdr:cNvSpPr>
        </xdr:nvSpPr>
        <xdr:spPr bwMode="auto">
          <a:xfrm>
            <a:off x="9525" y="5741703"/>
            <a:ext cx="3790578"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130</a:t>
            </a:r>
          </a:p>
        </xdr:txBody>
      </xdr:sp>
      <xdr:sp macro="" textlink="">
        <xdr:nvSpPr>
          <xdr:cNvPr id="7" name="Rectangle 6"/>
          <xdr:cNvSpPr/>
        </xdr:nvSpPr>
        <xdr:spPr>
          <a:xfrm>
            <a:off x="19422" y="38100"/>
            <a:ext cx="3790578"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29.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433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sexe  du chef </a:t>
          </a:r>
        </a:p>
        <a:p>
          <a:pPr algn="ctr"/>
          <a:r>
            <a:rPr lang="fr-FR" sz="1100" b="1" baseline="0"/>
            <a:t>de ménage : milieu urbain</a:t>
          </a:r>
          <a:endParaRPr lang="fr-FR" sz="1100" b="1"/>
        </a:p>
      </xdr:txBody>
    </xdr:sp>
    <xdr:clientData/>
  </xdr:twoCellAnchor>
  <xdr:twoCellAnchor>
    <xdr:from>
      <xdr:col>0</xdr:col>
      <xdr:colOff>0</xdr:colOff>
      <xdr:row>6</xdr:row>
      <xdr:rowOff>161924</xdr:rowOff>
    </xdr:from>
    <xdr:to>
      <xdr:col>3</xdr:col>
      <xdr:colOff>0</xdr:colOff>
      <xdr:row>7</xdr:row>
      <xdr:rowOff>180975</xdr:rowOff>
    </xdr:to>
    <xdr:sp macro="" textlink="">
      <xdr:nvSpPr>
        <xdr:cNvPr id="3" name="ZoneTexte 2">
          <a:extLst>
            <a:ext uri="{FF2B5EF4-FFF2-40B4-BE49-F238E27FC236}"/>
          </a:extLst>
        </xdr:cNvPr>
        <xdr:cNvSpPr txBox="1"/>
      </xdr:nvSpPr>
      <xdr:spPr>
        <a:xfrm>
          <a:off x="0" y="1533524"/>
          <a:ext cx="3943350"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xdr:txBody>
    </xdr:sp>
    <xdr:clientData/>
  </xdr:twoCellAnchor>
  <xdr:twoCellAnchor>
    <xdr:from>
      <xdr:col>0</xdr:col>
      <xdr:colOff>19050</xdr:colOff>
      <xdr:row>10</xdr:row>
      <xdr:rowOff>19051</xdr:rowOff>
    </xdr:from>
    <xdr:to>
      <xdr:col>2</xdr:col>
      <xdr:colOff>752475</xdr:colOff>
      <xdr:row>24</xdr:row>
      <xdr:rowOff>152401</xdr:rowOff>
    </xdr:to>
    <xdr:graphicFrame macro="">
      <xdr:nvGraphicFramePr>
        <xdr:cNvPr id="171119"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9525</xdr:colOff>
      <xdr:row>29</xdr:row>
      <xdr:rowOff>57150</xdr:rowOff>
    </xdr:to>
    <xdr:grpSp>
      <xdr:nvGrpSpPr>
        <xdr:cNvPr id="171120" name="Groupe 4"/>
        <xdr:cNvGrpSpPr>
          <a:grpSpLocks/>
        </xdr:cNvGrpSpPr>
      </xdr:nvGrpSpPr>
      <xdr:grpSpPr bwMode="auto">
        <a:xfrm>
          <a:off x="0" y="73152"/>
          <a:ext cx="3950208" cy="5769864"/>
          <a:chOff x="9525" y="38100"/>
          <a:chExt cx="3800475" cy="5940863"/>
        </a:xfrm>
      </xdr:grpSpPr>
      <xdr:sp macro="" textlink="">
        <xdr:nvSpPr>
          <xdr:cNvPr id="6" name="Text Box 1"/>
          <xdr:cNvSpPr txBox="1">
            <a:spLocks noChangeArrowheads="1"/>
          </xdr:cNvSpPr>
        </xdr:nvSpPr>
        <xdr:spPr bwMode="auto">
          <a:xfrm>
            <a:off x="9525" y="5741708"/>
            <a:ext cx="3791317"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131</a:t>
            </a:r>
          </a:p>
        </xdr:txBody>
      </xdr:sp>
      <xdr:sp macro="" textlink="">
        <xdr:nvSpPr>
          <xdr:cNvPr id="7" name="Rectangle 6"/>
          <xdr:cNvSpPr/>
        </xdr:nvSpPr>
        <xdr:spPr>
          <a:xfrm>
            <a:off x="18683" y="38100"/>
            <a:ext cx="3791317" cy="594086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30.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1</xdr:row>
      <xdr:rowOff>161925</xdr:rowOff>
    </xdr:to>
    <xdr:sp macro="" textlink="">
      <xdr:nvSpPr>
        <xdr:cNvPr id="2" name="ZoneTexte 1">
          <a:extLst>
            <a:ext uri="{FF2B5EF4-FFF2-40B4-BE49-F238E27FC236}"/>
          </a:extLst>
        </xdr:cNvPr>
        <xdr:cNvSpPr txBox="1"/>
      </xdr:nvSpPr>
      <xdr:spPr>
        <a:xfrm>
          <a:off x="0" y="19050"/>
          <a:ext cx="3990975"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a:t>
          </a:r>
          <a:r>
            <a:rPr lang="fr-FR" sz="1100" b="1" baseline="0">
              <a:solidFill>
                <a:schemeClr val="dk1"/>
              </a:solidFill>
              <a:effectLst/>
              <a:latin typeface="+mn-lt"/>
              <a:ea typeface="+mn-ea"/>
              <a:cs typeface="+mn-cs"/>
            </a:rPr>
            <a:t>sexe</a:t>
          </a:r>
          <a:r>
            <a:rPr lang="fr-FR" sz="1100" b="1" baseline="0"/>
            <a:t> du chef de ménage : milieu rural</a:t>
          </a:r>
          <a:endParaRPr lang="fr-FR" sz="1100" b="1"/>
        </a:p>
      </xdr:txBody>
    </xdr:sp>
    <xdr:clientData/>
  </xdr:twoCellAnchor>
  <xdr:twoCellAnchor>
    <xdr:from>
      <xdr:col>0</xdr:col>
      <xdr:colOff>0</xdr:colOff>
      <xdr:row>7</xdr:row>
      <xdr:rowOff>0</xdr:rowOff>
    </xdr:from>
    <xdr:to>
      <xdr:col>3</xdr:col>
      <xdr:colOff>0</xdr:colOff>
      <xdr:row>8</xdr:row>
      <xdr:rowOff>47625</xdr:rowOff>
    </xdr:to>
    <xdr:sp macro="" textlink="">
      <xdr:nvSpPr>
        <xdr:cNvPr id="3" name="ZoneTexte 2">
          <a:extLst>
            <a:ext uri="{FF2B5EF4-FFF2-40B4-BE49-F238E27FC236}"/>
          </a:extLst>
        </xdr:cNvPr>
        <xdr:cNvSpPr txBox="1"/>
      </xdr:nvSpPr>
      <xdr:spPr>
        <a:xfrm>
          <a:off x="0" y="1562100"/>
          <a:ext cx="399097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9525</xdr:colOff>
      <xdr:row>10</xdr:row>
      <xdr:rowOff>104775</xdr:rowOff>
    </xdr:from>
    <xdr:to>
      <xdr:col>2</xdr:col>
      <xdr:colOff>990600</xdr:colOff>
      <xdr:row>24</xdr:row>
      <xdr:rowOff>180975</xdr:rowOff>
    </xdr:to>
    <xdr:graphicFrame macro="">
      <xdr:nvGraphicFramePr>
        <xdr:cNvPr id="173167"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114300</xdr:rowOff>
    </xdr:from>
    <xdr:to>
      <xdr:col>3</xdr:col>
      <xdr:colOff>9525</xdr:colOff>
      <xdr:row>29</xdr:row>
      <xdr:rowOff>114300</xdr:rowOff>
    </xdr:to>
    <xdr:grpSp>
      <xdr:nvGrpSpPr>
        <xdr:cNvPr id="173168" name="Groupe 4"/>
        <xdr:cNvGrpSpPr>
          <a:grpSpLocks/>
        </xdr:cNvGrpSpPr>
      </xdr:nvGrpSpPr>
      <xdr:grpSpPr bwMode="auto">
        <a:xfrm>
          <a:off x="0" y="111252"/>
          <a:ext cx="4002024" cy="5769864"/>
          <a:chOff x="0" y="114300"/>
          <a:chExt cx="3800475" cy="5962461"/>
        </a:xfrm>
      </xdr:grpSpPr>
      <xdr:sp macro="" textlink="">
        <xdr:nvSpPr>
          <xdr:cNvPr id="6" name="Text Box 1"/>
          <xdr:cNvSpPr txBox="1">
            <a:spLocks noChangeArrowheads="1"/>
          </xdr:cNvSpPr>
        </xdr:nvSpPr>
        <xdr:spPr bwMode="auto">
          <a:xfrm>
            <a:off x="9720" y="5781495"/>
            <a:ext cx="3790755" cy="20001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132</a:t>
            </a:r>
          </a:p>
        </xdr:txBody>
      </xdr:sp>
      <xdr:sp macro="" textlink="">
        <xdr:nvSpPr>
          <xdr:cNvPr id="7" name="Rectangle 6"/>
          <xdr:cNvSpPr/>
        </xdr:nvSpPr>
        <xdr:spPr>
          <a:xfrm>
            <a:off x="0" y="114300"/>
            <a:ext cx="3790755" cy="596246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31.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2</xdr:row>
      <xdr:rowOff>66675</xdr:rowOff>
    </xdr:to>
    <xdr:sp macro="" textlink="">
      <xdr:nvSpPr>
        <xdr:cNvPr id="2" name="ZoneTexte 1">
          <a:extLst>
            <a:ext uri="{FF2B5EF4-FFF2-40B4-BE49-F238E27FC236}"/>
          </a:extLst>
        </xdr:cNvPr>
        <xdr:cNvSpPr txBox="1"/>
      </xdr:nvSpPr>
      <xdr:spPr>
        <a:xfrm>
          <a:off x="0" y="19050"/>
          <a:ext cx="395287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a:t>
          </a:r>
        </a:p>
        <a:p>
          <a:pPr algn="ctr"/>
          <a:r>
            <a:rPr lang="fr-FR" sz="1100" b="1" baseline="0"/>
            <a:t>niveau national</a:t>
          </a:r>
          <a:endParaRPr lang="fr-FR" sz="1100" b="1"/>
        </a:p>
      </xdr:txBody>
    </xdr:sp>
    <xdr:clientData/>
  </xdr:twoCellAnchor>
  <xdr:twoCellAnchor>
    <xdr:from>
      <xdr:col>0</xdr:col>
      <xdr:colOff>0</xdr:colOff>
      <xdr:row>8</xdr:row>
      <xdr:rowOff>0</xdr:rowOff>
    </xdr:from>
    <xdr:to>
      <xdr:col>3</xdr:col>
      <xdr:colOff>9524</xdr:colOff>
      <xdr:row>9</xdr:row>
      <xdr:rowOff>9525</xdr:rowOff>
    </xdr:to>
    <xdr:sp macro="" textlink="">
      <xdr:nvSpPr>
        <xdr:cNvPr id="3" name="ZoneTexte 2">
          <a:extLst>
            <a:ext uri="{FF2B5EF4-FFF2-40B4-BE49-F238E27FC236}"/>
          </a:extLst>
        </xdr:cNvPr>
        <xdr:cNvSpPr txBox="1"/>
      </xdr:nvSpPr>
      <xdr:spPr>
        <a:xfrm>
          <a:off x="0" y="1714500"/>
          <a:ext cx="3962399"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9525</xdr:colOff>
      <xdr:row>11</xdr:row>
      <xdr:rowOff>38100</xdr:rowOff>
    </xdr:from>
    <xdr:to>
      <xdr:col>2</xdr:col>
      <xdr:colOff>942975</xdr:colOff>
      <xdr:row>25</xdr:row>
      <xdr:rowOff>19050</xdr:rowOff>
    </xdr:to>
    <xdr:graphicFrame macro="">
      <xdr:nvGraphicFramePr>
        <xdr:cNvPr id="175215"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9525</xdr:colOff>
      <xdr:row>29</xdr:row>
      <xdr:rowOff>114300</xdr:rowOff>
    </xdr:to>
    <xdr:grpSp>
      <xdr:nvGrpSpPr>
        <xdr:cNvPr id="175216" name="Groupe 4"/>
        <xdr:cNvGrpSpPr>
          <a:grpSpLocks/>
        </xdr:cNvGrpSpPr>
      </xdr:nvGrpSpPr>
      <xdr:grpSpPr bwMode="auto">
        <a:xfrm>
          <a:off x="0" y="73152"/>
          <a:ext cx="3959352" cy="5769864"/>
          <a:chOff x="9525" y="38100"/>
          <a:chExt cx="3800475" cy="5940858"/>
        </a:xfrm>
      </xdr:grpSpPr>
      <xdr:sp macro="" textlink="">
        <xdr:nvSpPr>
          <xdr:cNvPr id="6" name="Text Box 1"/>
          <xdr:cNvSpPr txBox="1">
            <a:spLocks noChangeArrowheads="1"/>
          </xdr:cNvSpPr>
        </xdr:nvSpPr>
        <xdr:spPr bwMode="auto">
          <a:xfrm>
            <a:off x="9525" y="5675272"/>
            <a:ext cx="3790655"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133</a:t>
            </a:r>
          </a:p>
        </xdr:txBody>
      </xdr:sp>
      <xdr:sp macro="" textlink="">
        <xdr:nvSpPr>
          <xdr:cNvPr id="7" name="Rectangle 6"/>
          <xdr:cNvSpPr/>
        </xdr:nvSpPr>
        <xdr:spPr>
          <a:xfrm>
            <a:off x="19345" y="38100"/>
            <a:ext cx="379065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32.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2</xdr:row>
      <xdr:rowOff>47625</xdr:rowOff>
    </xdr:to>
    <xdr:sp macro="" textlink="">
      <xdr:nvSpPr>
        <xdr:cNvPr id="2" name="ZoneTexte 1">
          <a:extLst>
            <a:ext uri="{FF2B5EF4-FFF2-40B4-BE49-F238E27FC236}"/>
          </a:extLst>
        </xdr:cNvPr>
        <xdr:cNvSpPr txBox="1"/>
      </xdr:nvSpPr>
      <xdr:spPr>
        <a:xfrm>
          <a:off x="0" y="19050"/>
          <a:ext cx="3943350"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 : milieu urbain</a:t>
          </a:r>
          <a:endParaRPr lang="fr-FR" sz="1100" b="1"/>
        </a:p>
      </xdr:txBody>
    </xdr:sp>
    <xdr:clientData/>
  </xdr:twoCellAnchor>
  <xdr:twoCellAnchor>
    <xdr:from>
      <xdr:col>0</xdr:col>
      <xdr:colOff>0</xdr:colOff>
      <xdr:row>8</xdr:row>
      <xdr:rowOff>9525</xdr:rowOff>
    </xdr:from>
    <xdr:to>
      <xdr:col>2</xdr:col>
      <xdr:colOff>923924</xdr:colOff>
      <xdr:row>9</xdr:row>
      <xdr:rowOff>152400</xdr:rowOff>
    </xdr:to>
    <xdr:sp macro="" textlink="">
      <xdr:nvSpPr>
        <xdr:cNvPr id="3" name="ZoneTexte 2">
          <a:extLst>
            <a:ext uri="{FF2B5EF4-FFF2-40B4-BE49-F238E27FC236}"/>
          </a:extLst>
        </xdr:cNvPr>
        <xdr:cNvSpPr txBox="1"/>
      </xdr:nvSpPr>
      <xdr:spPr>
        <a:xfrm>
          <a:off x="0" y="1638300"/>
          <a:ext cx="3781424"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1</xdr:colOff>
      <xdr:row>11</xdr:row>
      <xdr:rowOff>0</xdr:rowOff>
    </xdr:from>
    <xdr:to>
      <xdr:col>1</xdr:col>
      <xdr:colOff>0</xdr:colOff>
      <xdr:row>12</xdr:row>
      <xdr:rowOff>0</xdr:rowOff>
    </xdr:to>
    <xdr:sp macro="" textlink="">
      <xdr:nvSpPr>
        <xdr:cNvPr id="4" name="ZoneTexte 3">
          <a:extLst>
            <a:ext uri="{FF2B5EF4-FFF2-40B4-BE49-F238E27FC236}"/>
          </a:extLst>
        </xdr:cNvPr>
        <xdr:cNvSpPr txBox="1"/>
      </xdr:nvSpPr>
      <xdr:spPr>
        <a:xfrm>
          <a:off x="1" y="2409825"/>
          <a:ext cx="1924049"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19050</xdr:colOff>
      <xdr:row>10</xdr:row>
      <xdr:rowOff>390525</xdr:rowOff>
    </xdr:from>
    <xdr:to>
      <xdr:col>2</xdr:col>
      <xdr:colOff>1066800</xdr:colOff>
      <xdr:row>23</xdr:row>
      <xdr:rowOff>171450</xdr:rowOff>
    </xdr:to>
    <xdr:graphicFrame macro="">
      <xdr:nvGraphicFramePr>
        <xdr:cNvPr id="177282"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9525</xdr:colOff>
      <xdr:row>30</xdr:row>
      <xdr:rowOff>19050</xdr:rowOff>
    </xdr:to>
    <xdr:grpSp>
      <xdr:nvGrpSpPr>
        <xdr:cNvPr id="177283" name="Groupe 5"/>
        <xdr:cNvGrpSpPr>
          <a:grpSpLocks/>
        </xdr:cNvGrpSpPr>
      </xdr:nvGrpSpPr>
      <xdr:grpSpPr bwMode="auto">
        <a:xfrm>
          <a:off x="0" y="82296"/>
          <a:ext cx="3970020" cy="5769864"/>
          <a:chOff x="9525" y="38100"/>
          <a:chExt cx="3800475" cy="5940858"/>
        </a:xfrm>
      </xdr:grpSpPr>
      <xdr:sp macro="" textlink="">
        <xdr:nvSpPr>
          <xdr:cNvPr id="7" name="Text Box 1"/>
          <xdr:cNvSpPr txBox="1">
            <a:spLocks noChangeArrowheads="1"/>
          </xdr:cNvSpPr>
        </xdr:nvSpPr>
        <xdr:spPr bwMode="auto">
          <a:xfrm>
            <a:off x="9525" y="5570881"/>
            <a:ext cx="3790629" cy="2277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134</a:t>
            </a:r>
          </a:p>
        </xdr:txBody>
      </xdr:sp>
      <xdr:sp macro="" textlink="">
        <xdr:nvSpPr>
          <xdr:cNvPr id="8" name="Rectangle 7"/>
          <xdr:cNvSpPr/>
        </xdr:nvSpPr>
        <xdr:spPr>
          <a:xfrm>
            <a:off x="19371" y="38100"/>
            <a:ext cx="3790629"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33.xml><?xml version="1.0" encoding="utf-8"?>
<xdr:wsDr xmlns:xdr="http://schemas.openxmlformats.org/drawingml/2006/spreadsheetDrawing" xmlns:a="http://schemas.openxmlformats.org/drawingml/2006/main">
  <xdr:twoCellAnchor>
    <xdr:from>
      <xdr:col>0</xdr:col>
      <xdr:colOff>1</xdr:colOff>
      <xdr:row>0</xdr:row>
      <xdr:rowOff>19050</xdr:rowOff>
    </xdr:from>
    <xdr:to>
      <xdr:col>2</xdr:col>
      <xdr:colOff>933451</xdr:colOff>
      <xdr:row>2</xdr:row>
      <xdr:rowOff>0</xdr:rowOff>
    </xdr:to>
    <xdr:sp macro="" textlink="">
      <xdr:nvSpPr>
        <xdr:cNvPr id="2" name="ZoneTexte 1">
          <a:extLst>
            <a:ext uri="{FF2B5EF4-FFF2-40B4-BE49-F238E27FC236}"/>
          </a:extLst>
        </xdr:cNvPr>
        <xdr:cNvSpPr txBox="1"/>
      </xdr:nvSpPr>
      <xdr:spPr>
        <a:xfrm>
          <a:off x="1" y="19050"/>
          <a:ext cx="3857625"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 : milieu  rural</a:t>
          </a:r>
          <a:endParaRPr lang="fr-FR" sz="1100" b="1"/>
        </a:p>
      </xdr:txBody>
    </xdr:sp>
    <xdr:clientData/>
  </xdr:twoCellAnchor>
  <xdr:twoCellAnchor>
    <xdr:from>
      <xdr:col>0</xdr:col>
      <xdr:colOff>0</xdr:colOff>
      <xdr:row>7</xdr:row>
      <xdr:rowOff>9525</xdr:rowOff>
    </xdr:from>
    <xdr:to>
      <xdr:col>2</xdr:col>
      <xdr:colOff>942974</xdr:colOff>
      <xdr:row>8</xdr:row>
      <xdr:rowOff>180973</xdr:rowOff>
    </xdr:to>
    <xdr:sp macro="" textlink="">
      <xdr:nvSpPr>
        <xdr:cNvPr id="3" name="ZoneTexte 2">
          <a:extLst>
            <a:ext uri="{FF2B5EF4-FFF2-40B4-BE49-F238E27FC236}"/>
          </a:extLst>
        </xdr:cNvPr>
        <xdr:cNvSpPr txBox="1"/>
      </xdr:nvSpPr>
      <xdr:spPr>
        <a:xfrm>
          <a:off x="0" y="1733550"/>
          <a:ext cx="3867149" cy="3619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47625</xdr:colOff>
      <xdr:row>10</xdr:row>
      <xdr:rowOff>19051</xdr:rowOff>
    </xdr:from>
    <xdr:to>
      <xdr:col>2</xdr:col>
      <xdr:colOff>990600</xdr:colOff>
      <xdr:row>21</xdr:row>
      <xdr:rowOff>152401</xdr:rowOff>
    </xdr:to>
    <xdr:graphicFrame macro="">
      <xdr:nvGraphicFramePr>
        <xdr:cNvPr id="179311"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9525</xdr:colOff>
      <xdr:row>28</xdr:row>
      <xdr:rowOff>85725</xdr:rowOff>
    </xdr:to>
    <xdr:grpSp>
      <xdr:nvGrpSpPr>
        <xdr:cNvPr id="179312" name="Groupe 4"/>
        <xdr:cNvGrpSpPr>
          <a:grpSpLocks/>
        </xdr:cNvGrpSpPr>
      </xdr:nvGrpSpPr>
      <xdr:grpSpPr bwMode="auto">
        <a:xfrm>
          <a:off x="0" y="82296"/>
          <a:ext cx="3959352" cy="5768340"/>
          <a:chOff x="9525" y="38100"/>
          <a:chExt cx="3800475" cy="5940858"/>
        </a:xfrm>
      </xdr:grpSpPr>
      <xdr:sp macro="" textlink="">
        <xdr:nvSpPr>
          <xdr:cNvPr id="6" name="Text Box 1"/>
          <xdr:cNvSpPr txBox="1">
            <a:spLocks noChangeArrowheads="1"/>
          </xdr:cNvSpPr>
        </xdr:nvSpPr>
        <xdr:spPr bwMode="auto">
          <a:xfrm>
            <a:off x="9525" y="5694252"/>
            <a:ext cx="3790655" cy="19929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135</a:t>
            </a:r>
          </a:p>
        </xdr:txBody>
      </xdr:sp>
      <xdr:sp macro="" textlink="">
        <xdr:nvSpPr>
          <xdr:cNvPr id="7" name="Rectangle 6"/>
          <xdr:cNvSpPr/>
        </xdr:nvSpPr>
        <xdr:spPr>
          <a:xfrm>
            <a:off x="19345" y="38100"/>
            <a:ext cx="379065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34.xml><?xml version="1.0" encoding="utf-8"?>
<xdr:wsDr xmlns:xdr="http://schemas.openxmlformats.org/drawingml/2006/spreadsheetDrawing" xmlns:a="http://schemas.openxmlformats.org/drawingml/2006/main">
  <xdr:twoCellAnchor>
    <xdr:from>
      <xdr:col>0</xdr:col>
      <xdr:colOff>0</xdr:colOff>
      <xdr:row>3</xdr:row>
      <xdr:rowOff>0</xdr:rowOff>
    </xdr:from>
    <xdr:to>
      <xdr:col>4</xdr:col>
      <xdr:colOff>266700</xdr:colOff>
      <xdr:row>24</xdr:row>
      <xdr:rowOff>95250</xdr:rowOff>
    </xdr:to>
    <xdr:sp macro="" textlink="">
      <xdr:nvSpPr>
        <xdr:cNvPr id="2" name="Rectangle 1"/>
        <xdr:cNvSpPr/>
      </xdr:nvSpPr>
      <xdr:spPr>
        <a:xfrm>
          <a:off x="0" y="571500"/>
          <a:ext cx="3543300" cy="409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135.xml><?xml version="1.0" encoding="utf-8"?>
<xdr:wsDr xmlns:xdr="http://schemas.openxmlformats.org/drawingml/2006/spreadsheetDrawing" xmlns:a="http://schemas.openxmlformats.org/drawingml/2006/main">
  <xdr:twoCellAnchor>
    <xdr:from>
      <xdr:col>0</xdr:col>
      <xdr:colOff>0</xdr:colOff>
      <xdr:row>1</xdr:row>
      <xdr:rowOff>142875</xdr:rowOff>
    </xdr:from>
    <xdr:to>
      <xdr:col>9</xdr:col>
      <xdr:colOff>1485900</xdr:colOff>
      <xdr:row>27</xdr:row>
      <xdr:rowOff>114300</xdr:rowOff>
    </xdr:to>
    <xdr:sp macro="" textlink="">
      <xdr:nvSpPr>
        <xdr:cNvPr id="2" name="ZoneTexte 1">
          <a:extLst>
            <a:ext uri="{FF2B5EF4-FFF2-40B4-BE49-F238E27FC236}"/>
          </a:extLst>
        </xdr:cNvPr>
        <xdr:cNvSpPr txBox="1"/>
      </xdr:nvSpPr>
      <xdr:spPr>
        <a:xfrm>
          <a:off x="0" y="333375"/>
          <a:ext cx="3943350" cy="492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800000"/>
              </a:solidFill>
            </a:rPr>
            <a:t>    LISTE</a:t>
          </a:r>
          <a:r>
            <a:rPr lang="fr-FR" sz="2000" b="1" baseline="0">
              <a:solidFill>
                <a:srgbClr val="800000"/>
              </a:solidFill>
            </a:rPr>
            <a:t> DES ABREVIATIONS </a:t>
          </a:r>
        </a:p>
        <a:p>
          <a:endParaRPr lang="fr-FR" sz="1100" baseline="0"/>
        </a:p>
        <a:p>
          <a:r>
            <a:rPr lang="fr-FR" sz="1100" b="1" baseline="0">
              <a:solidFill>
                <a:schemeClr val="accent6">
                  <a:lumMod val="75000"/>
                </a:schemeClr>
              </a:solidFill>
            </a:rPr>
            <a:t>HCP</a:t>
          </a:r>
          <a:r>
            <a:rPr lang="fr-FR" sz="1100" baseline="0"/>
            <a:t> : Haut-Commissariat au Plan</a:t>
          </a:r>
        </a:p>
        <a:p>
          <a:endParaRPr lang="fr-FR" sz="1100" baseline="0"/>
        </a:p>
        <a:p>
          <a:r>
            <a:rPr lang="fr-FR" sz="1100" b="1" baseline="0">
              <a:solidFill>
                <a:schemeClr val="accent6">
                  <a:lumMod val="75000"/>
                </a:schemeClr>
              </a:solidFill>
            </a:rPr>
            <a:t>CERED</a:t>
          </a:r>
          <a:r>
            <a:rPr lang="fr-FR" sz="1100" baseline="0"/>
            <a:t> : Centre d'Etudes et des  Recherches  Démographiques.</a:t>
          </a:r>
        </a:p>
        <a:p>
          <a:endParaRPr lang="fr-FR" sz="1100" baseline="0"/>
        </a:p>
        <a:p>
          <a:r>
            <a:rPr lang="fr-FR" sz="1100" b="1" baseline="0">
              <a:solidFill>
                <a:schemeClr val="accent6">
                  <a:lumMod val="75000"/>
                </a:schemeClr>
              </a:solidFill>
            </a:rPr>
            <a:t>ENNVM</a:t>
          </a:r>
          <a:r>
            <a:rPr lang="fr-FR" sz="1100" baseline="0"/>
            <a:t> : Enquête Nationale sur les Niveaux de Vie des Ménages.</a:t>
          </a:r>
        </a:p>
        <a:p>
          <a:endParaRPr lang="fr-FR" sz="1100" baseline="0"/>
        </a:p>
        <a:p>
          <a:pPr algn="l" rtl="1"/>
          <a:r>
            <a:rPr lang="fr-FR" sz="1100" b="1" baseline="0">
              <a:solidFill>
                <a:schemeClr val="accent6">
                  <a:lumMod val="75000"/>
                </a:schemeClr>
              </a:solidFill>
              <a:latin typeface="+mn-lt"/>
              <a:ea typeface="+mn-ea"/>
              <a:cs typeface="+mn-cs"/>
            </a:rPr>
            <a:t>ENCDM</a:t>
          </a:r>
          <a:r>
            <a:rPr lang="fr-FR" sz="1100" baseline="0"/>
            <a:t> : Enquête Nationale sur la Communication et les   Dépenses     des Ménages.                                                                              </a:t>
          </a:r>
        </a:p>
        <a:p>
          <a:pPr algn="l" rtl="1"/>
          <a:r>
            <a:rPr lang="fr-FR" sz="1100" b="1" baseline="0">
              <a:solidFill>
                <a:schemeClr val="accent6">
                  <a:lumMod val="75000"/>
                </a:schemeClr>
              </a:solidFill>
              <a:latin typeface="+mn-lt"/>
              <a:ea typeface="+mn-ea"/>
              <a:cs typeface="+mn-cs"/>
            </a:rPr>
            <a:t>ENDPR </a:t>
          </a:r>
          <a:r>
            <a:rPr lang="fr-FR" sz="1100" baseline="0"/>
            <a:t>: Enquête Nationale Démographique à Passages Répétés.</a:t>
          </a:r>
        </a:p>
        <a:p>
          <a:endParaRPr lang="fr-FR" sz="1100" baseline="0"/>
        </a:p>
        <a:p>
          <a:r>
            <a:rPr lang="fr-FR" sz="1100" b="1" baseline="0">
              <a:solidFill>
                <a:schemeClr val="accent6">
                  <a:lumMod val="75000"/>
                </a:schemeClr>
              </a:solidFill>
              <a:latin typeface="+mn-lt"/>
              <a:ea typeface="+mn-ea"/>
              <a:cs typeface="+mn-cs"/>
            </a:rPr>
            <a:t>ISF</a:t>
          </a:r>
          <a:r>
            <a:rPr lang="fr-FR" sz="1100" baseline="0"/>
            <a:t> : Indice Synthètique de Fécondité.</a:t>
          </a:r>
        </a:p>
        <a:p>
          <a:endParaRPr lang="fr-FR" sz="1100" baseline="0"/>
        </a:p>
        <a:p>
          <a:r>
            <a:rPr lang="fr-FR" sz="1100" b="1" baseline="0">
              <a:solidFill>
                <a:schemeClr val="accent6">
                  <a:lumMod val="75000"/>
                </a:schemeClr>
              </a:solidFill>
              <a:latin typeface="+mn-lt"/>
              <a:ea typeface="+mn-ea"/>
              <a:cs typeface="+mn-cs"/>
            </a:rPr>
            <a:t>RGPH</a:t>
          </a:r>
          <a:r>
            <a:rPr lang="fr-FR" sz="1100" baseline="0"/>
            <a:t> : Recensement Général de la Population et de l'Habitat.</a:t>
          </a:r>
        </a:p>
        <a:p>
          <a:endParaRPr lang="fr-FR" sz="1100" baseline="0"/>
        </a:p>
        <a:p>
          <a:r>
            <a:rPr lang="fr-FR" sz="1100" b="1" baseline="0">
              <a:solidFill>
                <a:schemeClr val="accent6">
                  <a:lumMod val="75000"/>
                </a:schemeClr>
              </a:solidFill>
              <a:latin typeface="+mn-lt"/>
              <a:ea typeface="+mn-ea"/>
              <a:cs typeface="+mn-cs"/>
            </a:rPr>
            <a:t>TGR </a:t>
          </a:r>
          <a:r>
            <a:rPr lang="fr-FR" sz="1100" baseline="0"/>
            <a:t>: Trésorerie Générale du Royaume.</a:t>
          </a:r>
        </a:p>
        <a:p>
          <a:endParaRPr lang="fr-FR" sz="1100" baseline="0"/>
        </a:p>
        <a:p>
          <a:r>
            <a:rPr lang="fr-FR" sz="1100" b="1" baseline="0">
              <a:solidFill>
                <a:schemeClr val="accent6">
                  <a:lumMod val="75000"/>
                </a:schemeClr>
              </a:solidFill>
              <a:latin typeface="+mn-lt"/>
              <a:ea typeface="+mn-ea"/>
              <a:cs typeface="+mn-cs"/>
            </a:rPr>
            <a:t>TIC</a:t>
          </a:r>
          <a:r>
            <a:rPr lang="fr-FR" sz="1100" baseline="0"/>
            <a:t> : Technologies de l'Information et de la Communication.</a:t>
          </a:r>
        </a:p>
        <a:p>
          <a:endParaRPr lang="fr-FR" sz="1100" baseline="0"/>
        </a:p>
        <a:p>
          <a:pPr rtl="0"/>
          <a:r>
            <a:rPr lang="fr-FR" sz="1100" b="1" baseline="0">
              <a:solidFill>
                <a:schemeClr val="accent6">
                  <a:lumMod val="75000"/>
                </a:schemeClr>
              </a:solidFill>
              <a:latin typeface="+mn-lt"/>
              <a:ea typeface="+mn-ea"/>
              <a:cs typeface="+mn-cs"/>
            </a:rPr>
            <a:t>ENPSF</a:t>
          </a:r>
          <a:r>
            <a:rPr lang="fr-FR" sz="1100" baseline="0"/>
            <a:t>: Enqu</a:t>
          </a:r>
          <a:r>
            <a:rPr lang="fr-FR" sz="1100" baseline="0">
              <a:solidFill>
                <a:schemeClr val="dk1"/>
              </a:solidFill>
              <a:latin typeface="+mn-lt"/>
              <a:ea typeface="+mn-ea"/>
              <a:cs typeface="+mn-cs"/>
            </a:rPr>
            <a:t>ê</a:t>
          </a:r>
          <a:r>
            <a:rPr lang="fr-FR" sz="1100" baseline="0"/>
            <a:t>te Nationale sur la Population et la santé de la                         Famille. </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bayoumi/Downloads/la%20femme%20en%20chiffre%202017r%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c/Downloads/femme%20en%20chiffre%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GE9"/>
      <sheetName val="PAGE10"/>
      <sheetName val="page11"/>
      <sheetName val="page12"/>
      <sheetName val="page13"/>
      <sheetName val="Feuil5"/>
      <sheetName val="page14"/>
      <sheetName val="Feuil3"/>
      <sheetName val="page15"/>
      <sheetName val="page16"/>
      <sheetName val="page17"/>
      <sheetName val="page18"/>
      <sheetName val="page19"/>
      <sheetName val="page20"/>
      <sheetName val="page21"/>
      <sheetName val="FCMFVS"/>
      <sheetName val="vide"/>
      <sheetName val="page23"/>
      <sheetName val="page24"/>
      <sheetName val="page25"/>
      <sheetName val="page26"/>
      <sheetName val="page27"/>
      <sheetName val="page28"/>
      <sheetName val="page29"/>
      <sheetName val="page30"/>
      <sheetName val="page31"/>
      <sheetName val="page32"/>
      <sheetName val="page33"/>
      <sheetName val="page34"/>
      <sheetName val="page35"/>
      <sheetName val="page36"/>
      <sheetName val="page37"/>
      <sheetName val="page38"/>
      <sheetName val="Page39"/>
      <sheetName val="page40"/>
      <sheetName val="page41"/>
      <sheetName val="vide42"/>
      <sheetName val="enseignement43"/>
      <sheetName val="vide44"/>
      <sheetName val="page45"/>
      <sheetName val="page46"/>
      <sheetName val="page47"/>
      <sheetName val="page48"/>
      <sheetName val="page49"/>
      <sheetName val="page50"/>
      <sheetName val="page51"/>
      <sheetName val="page52"/>
      <sheetName val="page53"/>
      <sheetName val="page54"/>
      <sheetName val="VIDE55"/>
      <sheetName val="vide3"/>
      <sheetName val="page57"/>
      <sheetName val="page58"/>
      <sheetName val="page59"/>
      <sheetName val="page60"/>
      <sheetName val="page61"/>
      <sheetName val="page62"/>
      <sheetName val="page63"/>
      <sheetName val="page64"/>
      <sheetName val="page65"/>
      <sheetName val="page66"/>
      <sheetName val="page67"/>
      <sheetName val="page68"/>
      <sheetName val="page69"/>
      <sheetName val="page70"/>
      <sheetName val="page71"/>
      <sheetName val="page72"/>
      <sheetName val="page73"/>
      <sheetName val="page74"/>
      <sheetName val="page75"/>
      <sheetName val="page76"/>
      <sheetName val="Feuil65"/>
      <sheetName val="page77"/>
      <sheetName val="page78"/>
      <sheetName val="page79"/>
      <sheetName val="page80"/>
      <sheetName val="page81"/>
      <sheetName val="page82"/>
      <sheetName val="page83"/>
      <sheetName val="page84"/>
      <sheetName val="page85"/>
      <sheetName val="page86"/>
      <sheetName val="page87"/>
      <sheetName val="page88"/>
      <sheetName val="page89"/>
      <sheetName val="page90"/>
      <sheetName val="page91"/>
      <sheetName val="page92"/>
      <sheetName val="page93"/>
      <sheetName val="page94"/>
      <sheetName val="page95"/>
      <sheetName val="page96"/>
      <sheetName val="page97"/>
      <sheetName val="page98"/>
      <sheetName val="page99"/>
      <sheetName val="page100"/>
      <sheetName val="page101"/>
      <sheetName val="vide4"/>
      <sheetName val="ETF"/>
      <sheetName val="vide5"/>
      <sheetName val="page105"/>
      <sheetName val="page106"/>
      <sheetName val="page107"/>
      <sheetName val="page108"/>
      <sheetName val="page109"/>
      <sheetName val="page110"/>
      <sheetName val="page111"/>
      <sheetName val="Feuil112"/>
      <sheetName val="page113"/>
      <sheetName val="page114"/>
      <sheetName val="VEF"/>
      <sheetName val="vide6"/>
      <sheetName val="page117"/>
      <sheetName val="page118"/>
      <sheetName val="PETV"/>
      <sheetName val="vide7"/>
      <sheetName val="page121"/>
      <sheetName val="page122"/>
      <sheetName val="page123"/>
      <sheetName val="page124"/>
      <sheetName val="page125"/>
      <sheetName val="page126"/>
      <sheetName val="page127"/>
      <sheetName val="vide8"/>
      <sheetName val="abr"/>
    </sheetNames>
    <sheetDataSet>
      <sheetData sheetId="0"/>
      <sheetData sheetId="1"/>
      <sheetData sheetId="2"/>
      <sheetData sheetId="3"/>
      <sheetData sheetId="4"/>
      <sheetData sheetId="5"/>
      <sheetData sheetId="6"/>
      <sheetData sheetId="7">
        <row r="6">
          <cell r="E6" t="str">
            <v>Mortalité infantile</v>
          </cell>
          <cell r="H6" t="str">
            <v>Mortalité juvénile</v>
          </cell>
          <cell r="K6" t="str">
            <v>Mortalité infanto-juvénile</v>
          </cell>
        </row>
        <row r="7">
          <cell r="E7">
            <v>81.400000000000006</v>
          </cell>
          <cell r="H7">
            <v>30.2</v>
          </cell>
          <cell r="K7">
            <v>109.1</v>
          </cell>
        </row>
        <row r="8">
          <cell r="E8">
            <v>69.8</v>
          </cell>
          <cell r="H8">
            <v>31.2</v>
          </cell>
          <cell r="K8">
            <v>98.8</v>
          </cell>
        </row>
        <row r="9">
          <cell r="E9">
            <v>32.700000000000003</v>
          </cell>
          <cell r="H9">
            <v>6.7</v>
          </cell>
          <cell r="K9">
            <v>39.200000000000003</v>
          </cell>
        </row>
        <row r="10">
          <cell r="E10">
            <v>27.4</v>
          </cell>
          <cell r="H10">
            <v>5.8</v>
          </cell>
          <cell r="K10">
            <v>33.1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age de couverture (1)"/>
      <sheetName val="vide2"/>
      <sheetName val="page3"/>
      <sheetName val="-vide4-"/>
      <sheetName val="page5"/>
      <sheetName val="vide-6"/>
      <sheetName val="page-7"/>
      <sheetName val="vide-8"/>
      <sheetName val="PAGE9 (2)"/>
      <sheetName val="PAGE10 (2)"/>
      <sheetName val="page11 (2)"/>
      <sheetName val="page12 (2)"/>
      <sheetName val="page13 (2)"/>
      <sheetName val="page14 (2)"/>
      <sheetName val="page15 (2)"/>
      <sheetName val="page16 (2)"/>
      <sheetName val="page17 (2)"/>
      <sheetName val="page18 (2)"/>
      <sheetName val="page19 (2)"/>
      <sheetName val="page20 (2)"/>
      <sheetName val="page21 (2)"/>
      <sheetName val="FCMFVS"/>
      <sheetName val="vide"/>
      <sheetName val="page--25"/>
      <sheetName val="page--26"/>
      <sheetName val="page--27"/>
      <sheetName val="page--28"/>
      <sheetName val="page--29"/>
      <sheetName val="page--30"/>
      <sheetName val="page--31"/>
      <sheetName val="page--32"/>
      <sheetName val="page--33"/>
      <sheetName val="page--34"/>
      <sheetName val="page--35"/>
      <sheetName val="page--36"/>
      <sheetName val="page---37"/>
      <sheetName val="page--38"/>
      <sheetName val="page--39"/>
      <sheetName val="page--40"/>
      <sheetName val="Page--41"/>
      <sheetName val="page---42"/>
      <sheetName val="page--43"/>
      <sheetName val="vide (2)"/>
      <sheetName val="enseignement45 (2)"/>
      <sheetName val="page vide 46"/>
      <sheetName val="page-47 (2)"/>
      <sheetName val="page-48"/>
      <sheetName val="page-49 (2)"/>
      <sheetName val="page-50"/>
      <sheetName val="page--51 (2)"/>
      <sheetName val="page--52 (2)"/>
      <sheetName val="page--53 (2)"/>
      <sheetName val="page--54 (2)"/>
      <sheetName val="page--55 (2)"/>
      <sheetName val="page-56 (2)"/>
      <sheetName val="Act-Emp-CHO"/>
      <sheetName val="vide58"/>
      <sheetName val="page57"/>
      <sheetName val="page58"/>
      <sheetName val="page59"/>
      <sheetName val="page60"/>
      <sheetName val="page61"/>
      <sheetName val="page62"/>
      <sheetName val="page63"/>
      <sheetName val="page64"/>
      <sheetName val="page65"/>
      <sheetName val="page66"/>
      <sheetName val="page67"/>
      <sheetName val="page68"/>
      <sheetName val="page69"/>
      <sheetName val="page70"/>
      <sheetName val="page71"/>
      <sheetName val="page72"/>
      <sheetName val="page73"/>
      <sheetName val="page-76"/>
      <sheetName val="page 77"/>
      <sheetName val="page 78"/>
      <sheetName val="page 79"/>
      <sheetName val="page 80"/>
      <sheetName val="page 81"/>
      <sheetName val="page 82"/>
      <sheetName val="page 83"/>
      <sheetName val="page84"/>
      <sheetName val="page 85"/>
      <sheetName val="page-86"/>
      <sheetName val="page 87"/>
      <sheetName val="page  88"/>
      <sheetName val="page 89"/>
      <sheetName val="page 90"/>
      <sheetName val="page 91"/>
      <sheetName val="page90"/>
      <sheetName val="page91"/>
      <sheetName val="page92"/>
      <sheetName val="page93"/>
      <sheetName val="page94"/>
      <sheetName val="page95"/>
      <sheetName val="page96"/>
      <sheetName val="page97"/>
      <sheetName val="page-100"/>
      <sheetName val="page 101"/>
      <sheetName val="page 102"/>
      <sheetName val="page 103"/>
      <sheetName val="vide 104"/>
      <sheetName val="ETF-105"/>
      <sheetName val="vide5"/>
      <sheetName val="page105"/>
      <sheetName val="page106"/>
      <sheetName val="page107"/>
      <sheetName val="page108"/>
      <sheetName val="page109"/>
      <sheetName val="page110"/>
      <sheetName val="page111"/>
      <sheetName val="Feuil112"/>
      <sheetName val="page113"/>
      <sheetName val="page114"/>
      <sheetName val="VEF"/>
      <sheetName val="vide7"/>
      <sheetName val="page117"/>
      <sheetName val="page118"/>
      <sheetName val="page 123"/>
      <sheetName val="page122"/>
      <sheetName val="page 125"/>
      <sheetName val="page124"/>
      <sheetName val="page125"/>
      <sheetName val="page126"/>
      <sheetName val="page127"/>
      <sheetName val="vide8"/>
      <sheetName val="abr"/>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5">
          <cell r="A5" t="str">
            <v>Préscolaire</v>
          </cell>
          <cell r="C5">
            <v>0.41568202699573475</v>
          </cell>
          <cell r="D5">
            <v>0.44831787662760186</v>
          </cell>
        </row>
        <row r="6">
          <cell r="A6" t="str">
            <v>Primaire</v>
          </cell>
          <cell r="C6">
            <v>0.46688994080399315</v>
          </cell>
          <cell r="D6">
            <v>0.4760808425809977</v>
          </cell>
        </row>
        <row r="9">
          <cell r="A9" t="str">
            <v>Secondaire collégial</v>
          </cell>
          <cell r="C9">
            <v>0.44791885415638111</v>
          </cell>
          <cell r="D9">
            <v>0.46257865885000954</v>
          </cell>
        </row>
        <row r="12">
          <cell r="A12" t="str">
            <v>Secondaire qualifiant</v>
          </cell>
          <cell r="C12">
            <v>0.48562216153120724</v>
          </cell>
          <cell r="D12">
            <v>0.50252654474177971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17.xml"/><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18.xml"/><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19.xml"/><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2" Type="http://schemas.openxmlformats.org/officeDocument/2006/relationships/drawing" Target="../drawings/drawing120.xml"/><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21.xml"/><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2" Type="http://schemas.openxmlformats.org/officeDocument/2006/relationships/drawing" Target="../drawings/drawing122.xml"/><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2" Type="http://schemas.openxmlformats.org/officeDocument/2006/relationships/drawing" Target="../drawings/drawing123.xml"/><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2" Type="http://schemas.openxmlformats.org/officeDocument/2006/relationships/drawing" Target="../drawings/drawing124.xml"/><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2" Type="http://schemas.openxmlformats.org/officeDocument/2006/relationships/drawing" Target="../drawings/drawing125.xml"/><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2" Type="http://schemas.openxmlformats.org/officeDocument/2006/relationships/drawing" Target="../drawings/drawing126.xml"/><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2" Type="http://schemas.openxmlformats.org/officeDocument/2006/relationships/drawing" Target="../drawings/drawing127.xml"/><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2" Type="http://schemas.openxmlformats.org/officeDocument/2006/relationships/drawing" Target="../drawings/drawing128.xml"/><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2" Type="http://schemas.openxmlformats.org/officeDocument/2006/relationships/drawing" Target="../drawings/drawing129.xml"/><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2" Type="http://schemas.openxmlformats.org/officeDocument/2006/relationships/drawing" Target="../drawings/drawing130.xml"/><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2" Type="http://schemas.openxmlformats.org/officeDocument/2006/relationships/drawing" Target="../drawings/drawing131.xml"/><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2" Type="http://schemas.openxmlformats.org/officeDocument/2006/relationships/drawing" Target="../drawings/drawing132.xml"/><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2" Type="http://schemas.openxmlformats.org/officeDocument/2006/relationships/drawing" Target="../drawings/drawing133.xml"/><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2" Type="http://schemas.openxmlformats.org/officeDocument/2006/relationships/drawing" Target="../drawings/drawing134.xml"/><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2" Type="http://schemas.openxmlformats.org/officeDocument/2006/relationships/drawing" Target="../drawings/drawing135.xml"/><Relationship Id="rId1" Type="http://schemas.openxmlformats.org/officeDocument/2006/relationships/printerSettings" Target="../printerSettings/printerSettings137.bin"/></Relationships>
</file>

<file path=xl/worksheets/sheet1.xml><?xml version="1.0" encoding="utf-8"?>
<worksheet xmlns="http://schemas.openxmlformats.org/spreadsheetml/2006/main" xmlns:r="http://schemas.openxmlformats.org/officeDocument/2006/relationships">
  <sheetPr>
    <tabColor rgb="FF00B050"/>
  </sheetPr>
  <dimension ref="A1:D30"/>
  <sheetViews>
    <sheetView showGridLines="0" view="pageLayout" zoomScaleNormal="100" workbookViewId="0">
      <selection activeCell="H11" sqref="H11"/>
    </sheetView>
  </sheetViews>
  <sheetFormatPr baseColWidth="10" defaultRowHeight="15"/>
  <cols>
    <col min="4" max="4" width="21" customWidth="1"/>
  </cols>
  <sheetData>
    <row r="1" spans="1:4" ht="12.75" customHeight="1"/>
    <row r="2" spans="1:4" ht="18" customHeight="1">
      <c r="A2" s="435" t="s">
        <v>410</v>
      </c>
      <c r="B2" s="436"/>
      <c r="C2" s="436"/>
      <c r="D2" s="436"/>
    </row>
    <row r="10" spans="1:4">
      <c r="A10" s="110"/>
      <c r="B10" s="110"/>
      <c r="C10" s="110"/>
      <c r="D10" s="110"/>
    </row>
    <row r="11" spans="1:4">
      <c r="A11" s="110"/>
      <c r="B11" s="110"/>
      <c r="C11" s="110"/>
      <c r="D11" s="110"/>
    </row>
    <row r="12" spans="1:4">
      <c r="A12" s="110"/>
      <c r="B12" s="110"/>
      <c r="C12" s="110"/>
      <c r="D12" s="110"/>
    </row>
    <row r="13" spans="1:4">
      <c r="A13" s="110"/>
      <c r="B13" s="110"/>
      <c r="C13" s="110"/>
      <c r="D13" s="110"/>
    </row>
    <row r="19" spans="1:4" ht="18.75">
      <c r="A19" s="437"/>
      <c r="B19" s="437"/>
      <c r="C19" s="437"/>
      <c r="D19" s="437"/>
    </row>
    <row r="22" spans="1:4">
      <c r="A22" s="436"/>
      <c r="B22" s="436"/>
      <c r="C22" s="436"/>
      <c r="D22" s="436"/>
    </row>
    <row r="23" spans="1:4">
      <c r="A23" s="436"/>
      <c r="B23" s="436"/>
      <c r="C23" s="436"/>
      <c r="D23" s="436"/>
    </row>
    <row r="24" spans="1:4">
      <c r="A24" s="434"/>
      <c r="B24" s="434"/>
      <c r="C24" s="434"/>
      <c r="D24" s="434"/>
    </row>
    <row r="30" spans="1:4" ht="18.75">
      <c r="A30" s="438">
        <v>2020</v>
      </c>
      <c r="B30" s="438"/>
      <c r="C30" s="438"/>
      <c r="D30" s="438"/>
    </row>
  </sheetData>
  <mergeCells count="4">
    <mergeCell ref="A2:D2"/>
    <mergeCell ref="A19:D19"/>
    <mergeCell ref="A22:D23"/>
    <mergeCell ref="A30:D30"/>
  </mergeCells>
  <pageMargins left="0.7" right="0.7" top="0.75" bottom="0.75" header="0.3" footer="0.3"/>
  <pageSetup paperSize="11" orientation="portrait" r:id="rId1"/>
  <drawing r:id="rId2"/>
</worksheet>
</file>

<file path=xl/worksheets/sheet2.xml><?xml version="1.0" encoding="utf-8"?>
<worksheet xmlns="http://schemas.openxmlformats.org/spreadsheetml/2006/main" xmlns:r="http://schemas.openxmlformats.org/officeDocument/2006/relationships">
  <sheetPr>
    <tabColor rgb="FF00B050"/>
  </sheetPr>
  <dimension ref="A1"/>
  <sheetViews>
    <sheetView view="pageLayout" zoomScaleNormal="100" workbookViewId="0">
      <selection activeCell="H12" sqref="H12"/>
    </sheetView>
  </sheetViews>
  <sheetFormatPr baseColWidth="10" defaultRowHeight="15"/>
  <cols>
    <col min="4" max="4" width="21.28515625" customWidth="1"/>
  </cols>
  <sheetData/>
  <pageMargins left="0.70866141732283461" right="0.70866141732283461" top="0.74803149606299213" bottom="0.74803149606299213" header="0.31496062992125984" footer="0.31496062992125984"/>
  <pageSetup paperSize="11" orientation="portrait" r:id="rId1"/>
  <drawing r:id="rId2"/>
</worksheet>
</file>

<file path=xl/worksheets/sheet3.xml><?xml version="1.0" encoding="utf-8"?>
<worksheet xmlns="http://schemas.openxmlformats.org/spreadsheetml/2006/main" xmlns:r="http://schemas.openxmlformats.org/officeDocument/2006/relationships">
  <sheetPr>
    <tabColor rgb="FF00B050"/>
  </sheetPr>
  <dimension ref="A1:P31"/>
  <sheetViews>
    <sheetView view="pageLayout" topLeftCell="A3" zoomScaleNormal="100" workbookViewId="0">
      <selection activeCell="H3" sqref="H3:I3"/>
    </sheetView>
  </sheetViews>
  <sheetFormatPr baseColWidth="10" defaultRowHeight="15"/>
  <cols>
    <col min="1" max="4" width="6" style="328" customWidth="1"/>
    <col min="5" max="5" width="11.42578125" hidden="1" customWidth="1"/>
    <col min="6" max="6" width="28.85546875" customWidth="1"/>
    <col min="7" max="9" width="11.42578125" customWidth="1"/>
    <col min="11" max="11" width="11.42578125" customWidth="1"/>
  </cols>
  <sheetData>
    <row r="1" spans="1:16" ht="5.25" hidden="1" customHeight="1"/>
    <row r="2" spans="1:16" hidden="1"/>
    <row r="3" spans="1:16" ht="60.75" customHeight="1">
      <c r="A3" s="440" t="s">
        <v>0</v>
      </c>
      <c r="B3" s="440"/>
      <c r="C3" s="440"/>
      <c r="D3" s="440"/>
      <c r="E3" s="440"/>
      <c r="F3" s="440"/>
    </row>
    <row r="4" spans="1:16" ht="43.5" customHeight="1">
      <c r="A4" s="441"/>
      <c r="B4" s="441"/>
      <c r="C4" s="441"/>
      <c r="D4" s="441"/>
      <c r="E4" s="441"/>
      <c r="F4" s="441"/>
      <c r="K4" s="439"/>
      <c r="L4" s="439"/>
      <c r="M4" s="439"/>
      <c r="N4" s="439"/>
      <c r="O4" s="439"/>
      <c r="P4" s="439"/>
    </row>
    <row r="5" spans="1:16" ht="28.35" customHeight="1">
      <c r="A5" s="441"/>
      <c r="B5" s="441"/>
      <c r="C5" s="441"/>
      <c r="D5" s="441"/>
      <c r="E5" s="441"/>
      <c r="F5" s="441"/>
      <c r="K5" s="439"/>
      <c r="L5" s="439"/>
      <c r="M5" s="439"/>
      <c r="N5" s="439"/>
      <c r="O5" s="439"/>
      <c r="P5" s="439"/>
    </row>
    <row r="6" spans="1:16" ht="28.35" customHeight="1">
      <c r="A6" s="441"/>
      <c r="B6" s="441"/>
      <c r="C6" s="441"/>
      <c r="D6" s="441"/>
      <c r="E6" s="441"/>
      <c r="F6" s="441"/>
      <c r="K6" s="439"/>
      <c r="L6" s="439"/>
      <c r="M6" s="439"/>
      <c r="N6" s="439"/>
      <c r="O6" s="439"/>
      <c r="P6" s="439"/>
    </row>
    <row r="7" spans="1:16" ht="28.35" customHeight="1">
      <c r="A7" s="441"/>
      <c r="B7" s="441"/>
      <c r="C7" s="441"/>
      <c r="D7" s="441"/>
      <c r="E7" s="441"/>
      <c r="F7" s="441"/>
      <c r="K7" s="439"/>
      <c r="L7" s="439"/>
      <c r="M7" s="439"/>
      <c r="N7" s="439"/>
      <c r="O7" s="439"/>
      <c r="P7" s="439"/>
    </row>
    <row r="8" spans="1:16" ht="28.35" customHeight="1">
      <c r="A8" s="441"/>
      <c r="B8" s="441"/>
      <c r="C8" s="441"/>
      <c r="D8" s="441"/>
      <c r="E8" s="441"/>
      <c r="F8" s="441"/>
      <c r="K8" s="439"/>
      <c r="L8" s="439"/>
      <c r="M8" s="439"/>
      <c r="N8" s="439"/>
      <c r="O8" s="439"/>
      <c r="P8" s="439"/>
    </row>
    <row r="9" spans="1:16" ht="28.35" customHeight="1">
      <c r="A9" s="441"/>
      <c r="B9" s="441"/>
      <c r="C9" s="441"/>
      <c r="D9" s="441"/>
      <c r="E9" s="441"/>
      <c r="F9" s="441"/>
      <c r="K9" s="439"/>
      <c r="L9" s="439"/>
      <c r="M9" s="439"/>
      <c r="N9" s="439"/>
      <c r="O9" s="439"/>
      <c r="P9" s="439"/>
    </row>
    <row r="10" spans="1:16" ht="28.35" customHeight="1">
      <c r="A10" s="441"/>
      <c r="B10" s="441"/>
      <c r="C10" s="441"/>
      <c r="D10" s="441"/>
      <c r="E10" s="441"/>
      <c r="F10" s="441"/>
      <c r="K10" s="439"/>
      <c r="L10" s="439"/>
      <c r="M10" s="439"/>
      <c r="N10" s="439"/>
      <c r="O10" s="439"/>
      <c r="P10" s="439"/>
    </row>
    <row r="11" spans="1:16" ht="28.35" customHeight="1">
      <c r="A11" s="441"/>
      <c r="B11" s="441"/>
      <c r="C11" s="441"/>
      <c r="D11" s="441"/>
      <c r="E11" s="441"/>
      <c r="F11" s="441"/>
      <c r="K11" s="439"/>
      <c r="L11" s="439"/>
      <c r="M11" s="439"/>
      <c r="N11" s="439"/>
      <c r="O11" s="439"/>
      <c r="P11" s="439"/>
    </row>
    <row r="12" spans="1:16" ht="28.35" customHeight="1">
      <c r="A12" s="441"/>
      <c r="B12" s="441"/>
      <c r="C12" s="441"/>
      <c r="D12" s="441"/>
      <c r="E12" s="441"/>
      <c r="F12" s="441"/>
      <c r="K12" s="439"/>
      <c r="L12" s="439"/>
      <c r="M12" s="439"/>
      <c r="N12" s="439"/>
      <c r="O12" s="439"/>
      <c r="P12" s="439"/>
    </row>
    <row r="13" spans="1:16">
      <c r="A13" s="441"/>
      <c r="B13" s="441"/>
      <c r="C13" s="441"/>
      <c r="D13" s="441"/>
      <c r="E13" s="441"/>
      <c r="F13" s="441"/>
      <c r="K13" s="328"/>
      <c r="L13" s="328"/>
      <c r="M13" s="328"/>
      <c r="N13" s="328"/>
      <c r="O13" s="328"/>
      <c r="P13" s="328"/>
    </row>
    <row r="14" spans="1:16">
      <c r="A14" s="441"/>
      <c r="B14" s="441"/>
      <c r="C14" s="441"/>
      <c r="D14" s="441"/>
      <c r="E14" s="441"/>
      <c r="F14" s="441"/>
    </row>
    <row r="15" spans="1:16">
      <c r="A15" s="441"/>
      <c r="B15" s="441"/>
      <c r="C15" s="441"/>
      <c r="D15" s="441"/>
      <c r="E15" s="441"/>
      <c r="F15" s="441"/>
    </row>
    <row r="16" spans="1:16">
      <c r="A16" s="441"/>
      <c r="B16" s="441"/>
      <c r="C16" s="441"/>
      <c r="D16" s="441"/>
      <c r="E16" s="441"/>
      <c r="F16" s="441"/>
    </row>
    <row r="17" spans="1:6" ht="9" customHeight="1">
      <c r="A17" s="441"/>
      <c r="B17" s="441"/>
      <c r="C17" s="441"/>
      <c r="D17" s="441"/>
      <c r="E17" s="441"/>
      <c r="F17" s="441"/>
    </row>
    <row r="18" spans="1:6" ht="15" hidden="1" customHeight="1">
      <c r="A18" s="441"/>
      <c r="B18" s="441"/>
      <c r="C18" s="441"/>
      <c r="D18" s="441"/>
      <c r="E18" s="441"/>
      <c r="F18" s="441"/>
    </row>
    <row r="19" spans="1:6" ht="15" hidden="1" customHeight="1">
      <c r="A19" s="441"/>
      <c r="B19" s="441"/>
      <c r="C19" s="441"/>
      <c r="D19" s="441"/>
      <c r="E19" s="441"/>
      <c r="F19" s="441"/>
    </row>
    <row r="20" spans="1:6" ht="15" hidden="1" customHeight="1">
      <c r="A20" s="441"/>
      <c r="B20" s="441"/>
      <c r="C20" s="441"/>
      <c r="D20" s="441"/>
      <c r="E20" s="441"/>
      <c r="F20" s="441"/>
    </row>
    <row r="21" spans="1:6" ht="15" hidden="1" customHeight="1">
      <c r="A21" s="441"/>
      <c r="B21" s="441"/>
      <c r="C21" s="441"/>
      <c r="D21" s="441"/>
      <c r="E21" s="441"/>
      <c r="F21" s="441"/>
    </row>
    <row r="22" spans="1:6" ht="15" hidden="1" customHeight="1">
      <c r="A22" s="441"/>
      <c r="B22" s="441"/>
      <c r="C22" s="441"/>
      <c r="D22" s="441"/>
      <c r="E22" s="441"/>
      <c r="F22" s="441"/>
    </row>
    <row r="23" spans="1:6" ht="15" hidden="1" customHeight="1">
      <c r="A23" s="441"/>
      <c r="B23" s="441"/>
      <c r="C23" s="441"/>
      <c r="D23" s="441"/>
      <c r="E23" s="441"/>
      <c r="F23" s="441"/>
    </row>
    <row r="24" spans="1:6" ht="15" hidden="1" customHeight="1">
      <c r="A24" s="441"/>
      <c r="B24" s="441"/>
      <c r="C24" s="441"/>
      <c r="D24" s="441"/>
      <c r="E24" s="441"/>
      <c r="F24" s="441"/>
    </row>
    <row r="25" spans="1:6">
      <c r="A25" s="441"/>
      <c r="B25" s="441"/>
      <c r="C25" s="441"/>
      <c r="D25" s="441"/>
      <c r="E25" s="441"/>
      <c r="F25" s="441"/>
    </row>
    <row r="28" spans="1:6" hidden="1"/>
    <row r="29" spans="1:6" s="3" customFormat="1" ht="15.6" customHeight="1">
      <c r="A29" s="1" t="s">
        <v>1</v>
      </c>
      <c r="B29" s="2"/>
      <c r="C29" s="2"/>
      <c r="D29" s="2"/>
      <c r="E29" s="2"/>
      <c r="F29" s="416">
        <v>3</v>
      </c>
    </row>
    <row r="30" spans="1:6" ht="15.6" customHeight="1"/>
    <row r="31" spans="1:6" ht="15.6" customHeight="1"/>
  </sheetData>
  <mergeCells count="11">
    <mergeCell ref="K9:P9"/>
    <mergeCell ref="K10:P10"/>
    <mergeCell ref="K11:P11"/>
    <mergeCell ref="K12:P12"/>
    <mergeCell ref="A3:F3"/>
    <mergeCell ref="K4:P4"/>
    <mergeCell ref="K5:P5"/>
    <mergeCell ref="K6:P6"/>
    <mergeCell ref="K7:P7"/>
    <mergeCell ref="K8:P8"/>
    <mergeCell ref="A4:F25"/>
  </mergeCells>
  <printOptions horizontalCentered="1" verticalCentered="1"/>
  <pageMargins left="0.70866141732283461" right="0.70866141732283461" top="0.74803149606299213" bottom="0.74803149606299213" header="0.31496062992125984" footer="0.31496062992125984"/>
  <pageSetup paperSize="11" orientation="portrait" r:id="rId1"/>
  <drawing r:id="rId2"/>
</worksheet>
</file>

<file path=xl/worksheets/sheet4.xml><?xml version="1.0" encoding="utf-8"?>
<worksheet xmlns="http://schemas.openxmlformats.org/spreadsheetml/2006/main" xmlns:r="http://schemas.openxmlformats.org/officeDocument/2006/relationships">
  <sheetPr>
    <tabColor rgb="FF00B050"/>
  </sheetPr>
  <dimension ref="A1"/>
  <sheetViews>
    <sheetView view="pageLayout" zoomScaleNormal="100" workbookViewId="0">
      <selection activeCell="G15" sqref="G15"/>
    </sheetView>
  </sheetViews>
  <sheetFormatPr baseColWidth="10" defaultRowHeight="15"/>
  <sheetData/>
  <pageMargins left="0.31496062992125984" right="0.31496062992125984" top="0.19685039370078741" bottom="0.19685039370078741" header="0.31496062992125984" footer="0.31496062992125984"/>
  <pageSetup paperSize="11" orientation="portrait" r:id="rId1"/>
  <drawing r:id="rId2"/>
</worksheet>
</file>

<file path=xl/worksheets/sheet5.xml><?xml version="1.0" encoding="utf-8"?>
<worksheet xmlns="http://schemas.openxmlformats.org/spreadsheetml/2006/main" xmlns:r="http://schemas.openxmlformats.org/officeDocument/2006/relationships">
  <sheetPr>
    <tabColor rgb="FF00B050"/>
  </sheetPr>
  <dimension ref="A2:F13"/>
  <sheetViews>
    <sheetView view="pageLayout" topLeftCell="A4" zoomScaleNormal="100" workbookViewId="0">
      <selection activeCell="F31" sqref="F31"/>
    </sheetView>
  </sheetViews>
  <sheetFormatPr baseColWidth="10" defaultRowHeight="15"/>
  <cols>
    <col min="4" max="4" width="15.42578125" customWidth="1"/>
    <col min="5" max="5" width="8.7109375" customWidth="1"/>
    <col min="6" max="6" width="11.42578125" hidden="1" customWidth="1"/>
  </cols>
  <sheetData>
    <row r="2" spans="1:6">
      <c r="A2" s="442"/>
      <c r="B2" s="441"/>
      <c r="C2" s="441"/>
      <c r="D2" s="441"/>
    </row>
    <row r="3" spans="1:6">
      <c r="A3" s="441"/>
      <c r="B3" s="441"/>
      <c r="C3" s="441"/>
      <c r="D3" s="441"/>
    </row>
    <row r="4" spans="1:6" ht="9" customHeight="1">
      <c r="A4" s="441"/>
      <c r="B4" s="441"/>
      <c r="C4" s="441"/>
      <c r="D4" s="441"/>
    </row>
    <row r="5" spans="1:6" hidden="1"/>
    <row r="6" spans="1:6" ht="2.25" customHeight="1">
      <c r="A6" s="441"/>
      <c r="B6" s="441"/>
      <c r="C6" s="441"/>
      <c r="D6" s="441"/>
    </row>
    <row r="7" spans="1:6" hidden="1">
      <c r="A7" s="441"/>
      <c r="B7" s="441"/>
      <c r="C7" s="441"/>
      <c r="D7" s="441"/>
    </row>
    <row r="8" spans="1:6" s="328" customFormat="1" ht="333.75" customHeight="1">
      <c r="A8" s="441"/>
      <c r="B8" s="441"/>
      <c r="C8" s="441"/>
      <c r="D8" s="441"/>
    </row>
    <row r="9" spans="1:6" ht="12" customHeight="1">
      <c r="A9" s="329"/>
      <c r="B9" s="329"/>
      <c r="C9" s="329"/>
      <c r="D9" s="329"/>
    </row>
    <row r="10" spans="1:6" ht="12" customHeight="1">
      <c r="A10" s="408"/>
      <c r="B10" s="408"/>
      <c r="C10" s="408"/>
      <c r="D10" s="408"/>
    </row>
    <row r="11" spans="1:6" ht="12" customHeight="1">
      <c r="A11" s="408"/>
      <c r="B11" s="408"/>
      <c r="C11" s="408"/>
      <c r="D11" s="408"/>
    </row>
    <row r="12" spans="1:6" ht="23.25" customHeight="1"/>
    <row r="13" spans="1:6">
      <c r="A13" s="443" t="s">
        <v>2</v>
      </c>
      <c r="B13" s="444"/>
      <c r="C13" s="444"/>
      <c r="D13" s="444"/>
      <c r="E13" s="444"/>
      <c r="F13" s="444"/>
    </row>
  </sheetData>
  <mergeCells count="3">
    <mergeCell ref="A2:D4"/>
    <mergeCell ref="A6:D8"/>
    <mergeCell ref="A13:F13"/>
  </mergeCells>
  <printOptions horizontalCentered="1" verticalCentered="1"/>
  <pageMargins left="0.51181102362204722" right="0.51181102362204722" top="0.74803149606299213" bottom="0.74803149606299213" header="0.31496062992125984" footer="0.31496062992125984"/>
  <pageSetup paperSize="11" orientation="portrait" r:id="rId1"/>
  <drawing r:id="rId2"/>
</worksheet>
</file>

<file path=xl/worksheets/sheet6.xml><?xml version="1.0" encoding="utf-8"?>
<worksheet xmlns="http://schemas.openxmlformats.org/spreadsheetml/2006/main" xmlns:r="http://schemas.openxmlformats.org/officeDocument/2006/relationships">
  <sheetPr>
    <tabColor rgb="FF00B050"/>
  </sheetPr>
  <dimension ref="A1"/>
  <sheetViews>
    <sheetView view="pageLayout" zoomScaleNormal="100" workbookViewId="0">
      <selection activeCell="F12" sqref="F12"/>
    </sheetView>
  </sheetViews>
  <sheetFormatPr baseColWidth="10" defaultRowHeight="15"/>
  <sheetData/>
  <pageMargins left="0.31496062992125984" right="0.31496062992125984" top="0.19685039370078741" bottom="0.19685039370078741" header="0.31496062992125984" footer="0.31496062992125984"/>
  <pageSetup paperSize="11" orientation="portrait" r:id="rId1"/>
  <drawing r:id="rId2"/>
</worksheet>
</file>

<file path=xl/worksheets/sheet7.xml><?xml version="1.0" encoding="utf-8"?>
<worksheet xmlns="http://schemas.openxmlformats.org/spreadsheetml/2006/main" xmlns:r="http://schemas.openxmlformats.org/officeDocument/2006/relationships">
  <sheetPr>
    <tabColor rgb="FF00B050"/>
  </sheetPr>
  <dimension ref="B10:K15"/>
  <sheetViews>
    <sheetView view="pageLayout" topLeftCell="A13" zoomScaleNormal="100" workbookViewId="0">
      <selection activeCell="E16" sqref="E16"/>
    </sheetView>
  </sheetViews>
  <sheetFormatPr baseColWidth="10" defaultRowHeight="15"/>
  <cols>
    <col min="1" max="1" width="10.85546875" customWidth="1"/>
    <col min="4" max="4" width="13" customWidth="1"/>
  </cols>
  <sheetData>
    <row r="10" spans="2:11" ht="22.5" customHeight="1">
      <c r="B10" s="445"/>
      <c r="C10" s="446"/>
      <c r="D10" s="446"/>
    </row>
    <row r="11" spans="2:11">
      <c r="B11" s="446"/>
      <c r="C11" s="446"/>
      <c r="D11" s="446"/>
    </row>
    <row r="12" spans="2:11" ht="59.25" customHeight="1">
      <c r="B12" s="446"/>
      <c r="C12" s="446"/>
      <c r="D12" s="446"/>
    </row>
    <row r="13" spans="2:11">
      <c r="I13" s="445"/>
      <c r="J13" s="446"/>
      <c r="K13" s="446"/>
    </row>
    <row r="14" spans="2:11">
      <c r="I14" s="446"/>
      <c r="J14" s="446"/>
      <c r="K14" s="446"/>
    </row>
    <row r="15" spans="2:11">
      <c r="I15" s="446"/>
      <c r="J15" s="446"/>
      <c r="K15" s="446"/>
    </row>
  </sheetData>
  <mergeCells count="2">
    <mergeCell ref="B10:D12"/>
    <mergeCell ref="I13:K15"/>
  </mergeCells>
  <pageMargins left="0.70866141732283461" right="0.70866141732283461" top="0.74803149606299213" bottom="0.74803149606299213" header="0.31496062992125984" footer="0.31496062992125984"/>
  <pageSetup paperSize="11" orientation="portrait" r:id="rId1"/>
  <drawing r:id="rId2"/>
</worksheet>
</file>

<file path=xl/worksheets/sheet8.xml><?xml version="1.0" encoding="utf-8"?>
<worksheet xmlns="http://schemas.openxmlformats.org/spreadsheetml/2006/main" xmlns:r="http://schemas.openxmlformats.org/officeDocument/2006/relationships">
  <sheetPr>
    <tabColor rgb="FF00B050"/>
  </sheetPr>
  <dimension ref="A1"/>
  <sheetViews>
    <sheetView view="pageLayout" zoomScaleNormal="100" workbookViewId="0">
      <selection activeCell="H14" sqref="H14"/>
    </sheetView>
  </sheetViews>
  <sheetFormatPr baseColWidth="10" defaultRowHeight="15"/>
  <sheetData/>
  <pageMargins left="0.31496062992125984" right="0.31496062992125984" top="0.19685039370078741" bottom="0.19685039370078741" header="0.31496062992125984" footer="0.31496062992125984"/>
  <pageSetup paperSize="11" orientation="portrait" r:id="rId1"/>
  <drawing r:id="rId2"/>
</worksheet>
</file>

<file path=xl/worksheets/sheet9.xml><?xml version="1.0" encoding="utf-8"?>
<worksheet xmlns="http://schemas.openxmlformats.org/spreadsheetml/2006/main" xmlns:r="http://schemas.openxmlformats.org/officeDocument/2006/relationships">
  <sheetPr>
    <tabColor rgb="FF00B050"/>
  </sheetPr>
  <dimension ref="A2:Q31"/>
  <sheetViews>
    <sheetView view="pageLayout" topLeftCell="A8" zoomScaleNormal="100" workbookViewId="0">
      <selection activeCell="L23" sqref="L23"/>
    </sheetView>
  </sheetViews>
  <sheetFormatPr baseColWidth="10" defaultRowHeight="15"/>
  <cols>
    <col min="1" max="8" width="5.28515625" customWidth="1"/>
    <col min="9" max="9" width="6.140625" customWidth="1"/>
    <col min="10" max="10" width="5.5703125" customWidth="1"/>
  </cols>
  <sheetData>
    <row r="2" spans="1:17" ht="23.25">
      <c r="A2" s="4"/>
    </row>
    <row r="3" spans="1:17" ht="26.25" customHeight="1">
      <c r="A3" s="447" t="s">
        <v>3</v>
      </c>
      <c r="B3" s="447"/>
      <c r="C3" s="447"/>
      <c r="D3" s="447"/>
      <c r="E3" s="447" t="s">
        <v>4</v>
      </c>
      <c r="F3" s="447"/>
      <c r="G3" s="447"/>
      <c r="H3" s="447" t="s">
        <v>5</v>
      </c>
      <c r="I3" s="447"/>
      <c r="J3" s="447"/>
      <c r="K3" s="5"/>
      <c r="L3" s="5"/>
      <c r="M3" s="5"/>
    </row>
    <row r="4" spans="1:17" ht="56.25" customHeight="1">
      <c r="A4" s="6" t="s">
        <v>6</v>
      </c>
      <c r="B4" s="7" t="s">
        <v>7</v>
      </c>
      <c r="C4" s="7" t="s">
        <v>8</v>
      </c>
      <c r="D4" s="7" t="s">
        <v>9</v>
      </c>
      <c r="E4" s="7" t="s">
        <v>7</v>
      </c>
      <c r="F4" s="7" t="s">
        <v>8</v>
      </c>
      <c r="G4" s="7" t="s">
        <v>9</v>
      </c>
      <c r="H4" s="7" t="s">
        <v>7</v>
      </c>
      <c r="I4" s="7" t="s">
        <v>8</v>
      </c>
      <c r="J4" s="7" t="s">
        <v>9</v>
      </c>
      <c r="K4" s="8"/>
      <c r="L4" s="8"/>
      <c r="M4" s="8"/>
    </row>
    <row r="5" spans="1:17">
      <c r="A5" s="362" t="s">
        <v>10</v>
      </c>
      <c r="B5" s="9">
        <f>E5+H5</f>
        <v>1495</v>
      </c>
      <c r="C5" s="9">
        <f>F5+I5</f>
        <v>1432</v>
      </c>
      <c r="D5" s="9">
        <f>G5+J5</f>
        <v>2927</v>
      </c>
      <c r="E5" s="10">
        <v>893</v>
      </c>
      <c r="F5" s="10">
        <v>856</v>
      </c>
      <c r="G5" s="9">
        <f>E5+F5</f>
        <v>1749</v>
      </c>
      <c r="H5" s="10">
        <v>602</v>
      </c>
      <c r="I5" s="10">
        <v>576</v>
      </c>
      <c r="J5" s="9">
        <f>H5+I5</f>
        <v>1178</v>
      </c>
      <c r="K5" s="11"/>
      <c r="L5" s="8"/>
      <c r="M5" s="8"/>
      <c r="O5" s="74"/>
      <c r="P5" s="74"/>
      <c r="Q5" s="74"/>
    </row>
    <row r="6" spans="1:17">
      <c r="A6" s="363" t="s">
        <v>11</v>
      </c>
      <c r="B6" s="9">
        <f t="shared" ref="B6:D21" si="0">E6+H6</f>
        <v>1738</v>
      </c>
      <c r="C6" s="9">
        <f t="shared" si="0"/>
        <v>1661</v>
      </c>
      <c r="D6" s="9">
        <f t="shared" si="0"/>
        <v>3399</v>
      </c>
      <c r="E6" s="10">
        <v>992</v>
      </c>
      <c r="F6" s="10">
        <v>949</v>
      </c>
      <c r="G6" s="9">
        <f t="shared" ref="G6:G21" si="1">E6+F6</f>
        <v>1941</v>
      </c>
      <c r="H6" s="10">
        <v>746</v>
      </c>
      <c r="I6" s="10">
        <v>712</v>
      </c>
      <c r="J6" s="9">
        <f t="shared" ref="J6:J21" si="2">H6+I6</f>
        <v>1458</v>
      </c>
      <c r="K6" s="11"/>
      <c r="L6" s="8"/>
      <c r="M6" s="8"/>
      <c r="O6" s="74"/>
      <c r="P6" s="74"/>
      <c r="Q6" s="74"/>
    </row>
    <row r="7" spans="1:17">
      <c r="A7" s="363" t="s">
        <v>12</v>
      </c>
      <c r="B7" s="9">
        <f t="shared" si="0"/>
        <v>1542</v>
      </c>
      <c r="C7" s="9">
        <f t="shared" si="0"/>
        <v>1482</v>
      </c>
      <c r="D7" s="9">
        <f t="shared" si="0"/>
        <v>3024</v>
      </c>
      <c r="E7" s="12">
        <v>878</v>
      </c>
      <c r="F7" s="12">
        <v>845</v>
      </c>
      <c r="G7" s="9">
        <f t="shared" si="1"/>
        <v>1723</v>
      </c>
      <c r="H7" s="12">
        <v>664</v>
      </c>
      <c r="I7" s="12">
        <v>637</v>
      </c>
      <c r="J7" s="9">
        <f t="shared" si="2"/>
        <v>1301</v>
      </c>
      <c r="K7" s="11"/>
      <c r="L7" s="8"/>
      <c r="M7" s="8"/>
      <c r="O7" s="74"/>
      <c r="P7" s="74"/>
      <c r="Q7" s="74"/>
    </row>
    <row r="8" spans="1:17">
      <c r="A8" s="362" t="s">
        <v>13</v>
      </c>
      <c r="B8" s="9">
        <f t="shared" si="0"/>
        <v>1547</v>
      </c>
      <c r="C8" s="9">
        <f t="shared" si="0"/>
        <v>1482</v>
      </c>
      <c r="D8" s="9">
        <f t="shared" si="0"/>
        <v>3029</v>
      </c>
      <c r="E8" s="10">
        <v>884</v>
      </c>
      <c r="F8" s="10">
        <v>859</v>
      </c>
      <c r="G8" s="9">
        <f t="shared" si="1"/>
        <v>1743</v>
      </c>
      <c r="H8" s="10">
        <v>663</v>
      </c>
      <c r="I8" s="10">
        <v>623</v>
      </c>
      <c r="J8" s="9">
        <f t="shared" si="2"/>
        <v>1286</v>
      </c>
      <c r="K8" s="11"/>
      <c r="L8" s="8"/>
      <c r="M8" s="8"/>
      <c r="O8" s="74"/>
      <c r="P8" s="74"/>
      <c r="Q8" s="74"/>
    </row>
    <row r="9" spans="1:17">
      <c r="A9" s="362" t="s">
        <v>14</v>
      </c>
      <c r="B9" s="9">
        <f t="shared" si="0"/>
        <v>1482</v>
      </c>
      <c r="C9" s="9">
        <f t="shared" si="0"/>
        <v>1473</v>
      </c>
      <c r="D9" s="9">
        <f t="shared" si="0"/>
        <v>2955</v>
      </c>
      <c r="E9" s="10">
        <v>897</v>
      </c>
      <c r="F9" s="10">
        <v>923</v>
      </c>
      <c r="G9" s="9">
        <f t="shared" si="1"/>
        <v>1820</v>
      </c>
      <c r="H9" s="10">
        <v>585</v>
      </c>
      <c r="I9" s="10">
        <v>550</v>
      </c>
      <c r="J9" s="9">
        <f t="shared" si="2"/>
        <v>1135</v>
      </c>
      <c r="K9" s="11"/>
      <c r="L9" s="8"/>
      <c r="M9" s="8"/>
      <c r="O9" s="74"/>
      <c r="P9" s="74"/>
      <c r="Q9" s="74"/>
    </row>
    <row r="10" spans="1:17">
      <c r="A10" s="362" t="s">
        <v>15</v>
      </c>
      <c r="B10" s="9">
        <f t="shared" si="0"/>
        <v>1486</v>
      </c>
      <c r="C10" s="9">
        <f t="shared" si="0"/>
        <v>1518</v>
      </c>
      <c r="D10" s="9">
        <f t="shared" si="0"/>
        <v>3004</v>
      </c>
      <c r="E10" s="12">
        <v>952</v>
      </c>
      <c r="F10" s="12">
        <v>1028</v>
      </c>
      <c r="G10" s="9">
        <f t="shared" si="1"/>
        <v>1980</v>
      </c>
      <c r="H10" s="12">
        <v>534</v>
      </c>
      <c r="I10" s="12">
        <v>490</v>
      </c>
      <c r="J10" s="9">
        <f t="shared" si="2"/>
        <v>1024</v>
      </c>
      <c r="K10" s="11"/>
      <c r="L10" s="8"/>
      <c r="M10" s="8"/>
      <c r="O10" s="74"/>
      <c r="P10" s="74"/>
      <c r="Q10" s="74"/>
    </row>
    <row r="11" spans="1:17">
      <c r="A11" s="362" t="s">
        <v>16</v>
      </c>
      <c r="B11" s="9">
        <f t="shared" si="0"/>
        <v>1355</v>
      </c>
      <c r="C11" s="9">
        <f t="shared" si="0"/>
        <v>1406</v>
      </c>
      <c r="D11" s="9">
        <f t="shared" si="0"/>
        <v>2761</v>
      </c>
      <c r="E11" s="10">
        <v>882</v>
      </c>
      <c r="F11" s="10">
        <v>954</v>
      </c>
      <c r="G11" s="9">
        <f t="shared" si="1"/>
        <v>1836</v>
      </c>
      <c r="H11" s="10">
        <v>473</v>
      </c>
      <c r="I11" s="10">
        <v>452</v>
      </c>
      <c r="J11" s="9">
        <f t="shared" si="2"/>
        <v>925</v>
      </c>
      <c r="K11" s="11"/>
      <c r="L11" s="8"/>
      <c r="M11" s="8"/>
      <c r="O11" s="74"/>
      <c r="P11" s="74"/>
      <c r="Q11" s="74"/>
    </row>
    <row r="12" spans="1:17">
      <c r="A12" s="362" t="s">
        <v>17</v>
      </c>
      <c r="B12" s="9">
        <f t="shared" si="0"/>
        <v>1270</v>
      </c>
      <c r="C12" s="9">
        <f t="shared" si="0"/>
        <v>1327</v>
      </c>
      <c r="D12" s="9">
        <f t="shared" si="0"/>
        <v>2597</v>
      </c>
      <c r="E12" s="10">
        <v>831</v>
      </c>
      <c r="F12" s="10">
        <v>895</v>
      </c>
      <c r="G12" s="9">
        <f t="shared" si="1"/>
        <v>1726</v>
      </c>
      <c r="H12" s="10">
        <v>439</v>
      </c>
      <c r="I12" s="10">
        <v>432</v>
      </c>
      <c r="J12" s="9">
        <f t="shared" si="2"/>
        <v>871</v>
      </c>
      <c r="K12" s="11"/>
      <c r="L12" s="8"/>
      <c r="M12" s="8"/>
      <c r="O12" s="74"/>
      <c r="P12" s="74"/>
      <c r="Q12" s="74"/>
    </row>
    <row r="13" spans="1:17">
      <c r="A13" s="362" t="s">
        <v>18</v>
      </c>
      <c r="B13" s="9">
        <f t="shared" si="0"/>
        <v>1129</v>
      </c>
      <c r="C13" s="9">
        <f t="shared" si="0"/>
        <v>1201</v>
      </c>
      <c r="D13" s="9">
        <f t="shared" si="0"/>
        <v>2330</v>
      </c>
      <c r="E13" s="12">
        <v>730</v>
      </c>
      <c r="F13" s="12">
        <v>812</v>
      </c>
      <c r="G13" s="9">
        <f t="shared" si="1"/>
        <v>1542</v>
      </c>
      <c r="H13" s="12">
        <v>399</v>
      </c>
      <c r="I13" s="12">
        <v>389</v>
      </c>
      <c r="J13" s="9">
        <f t="shared" si="2"/>
        <v>788</v>
      </c>
      <c r="K13" s="11"/>
      <c r="L13" s="8"/>
      <c r="M13" s="8"/>
      <c r="O13" s="74"/>
      <c r="P13" s="74"/>
      <c r="Q13" s="74"/>
    </row>
    <row r="14" spans="1:17">
      <c r="A14" s="362" t="s">
        <v>19</v>
      </c>
      <c r="B14" s="9">
        <f t="shared" si="0"/>
        <v>1040</v>
      </c>
      <c r="C14" s="9">
        <f t="shared" si="0"/>
        <v>1091</v>
      </c>
      <c r="D14" s="9">
        <f t="shared" si="0"/>
        <v>2131</v>
      </c>
      <c r="E14" s="10">
        <v>686</v>
      </c>
      <c r="F14" s="10">
        <v>744</v>
      </c>
      <c r="G14" s="9">
        <f t="shared" si="1"/>
        <v>1430</v>
      </c>
      <c r="H14" s="10">
        <v>354</v>
      </c>
      <c r="I14" s="10">
        <v>347</v>
      </c>
      <c r="J14" s="9">
        <f t="shared" si="2"/>
        <v>701</v>
      </c>
      <c r="K14" s="11"/>
      <c r="L14" s="8"/>
      <c r="M14" s="8"/>
      <c r="O14" s="74"/>
      <c r="P14" s="74"/>
      <c r="Q14" s="74"/>
    </row>
    <row r="15" spans="1:17">
      <c r="A15" s="362" t="s">
        <v>20</v>
      </c>
      <c r="B15" s="9">
        <f t="shared" si="0"/>
        <v>877</v>
      </c>
      <c r="C15" s="9">
        <f t="shared" si="0"/>
        <v>928</v>
      </c>
      <c r="D15" s="9">
        <f t="shared" si="0"/>
        <v>1805</v>
      </c>
      <c r="E15" s="10">
        <v>588</v>
      </c>
      <c r="F15" s="10">
        <v>640</v>
      </c>
      <c r="G15" s="9">
        <f t="shared" si="1"/>
        <v>1228</v>
      </c>
      <c r="H15" s="10">
        <v>289</v>
      </c>
      <c r="I15" s="10">
        <v>288</v>
      </c>
      <c r="J15" s="9">
        <f t="shared" si="2"/>
        <v>577</v>
      </c>
      <c r="K15" s="11"/>
      <c r="L15" s="8"/>
      <c r="M15" s="8"/>
      <c r="O15" s="74"/>
      <c r="P15" s="74"/>
      <c r="Q15" s="74"/>
    </row>
    <row r="16" spans="1:17">
      <c r="A16" s="362" t="s">
        <v>21</v>
      </c>
      <c r="B16" s="9">
        <f t="shared" si="0"/>
        <v>864</v>
      </c>
      <c r="C16" s="9">
        <f t="shared" si="0"/>
        <v>896</v>
      </c>
      <c r="D16" s="9">
        <f t="shared" si="0"/>
        <v>1760</v>
      </c>
      <c r="E16" s="12">
        <v>582</v>
      </c>
      <c r="F16" s="12">
        <v>602</v>
      </c>
      <c r="G16" s="9">
        <f t="shared" si="1"/>
        <v>1184</v>
      </c>
      <c r="H16" s="12">
        <v>282</v>
      </c>
      <c r="I16" s="12">
        <v>294</v>
      </c>
      <c r="J16" s="9">
        <f t="shared" si="2"/>
        <v>576</v>
      </c>
      <c r="K16" s="11"/>
      <c r="L16" s="8"/>
      <c r="M16" s="8"/>
      <c r="O16" s="74"/>
      <c r="P16" s="74"/>
      <c r="Q16" s="74"/>
    </row>
    <row r="17" spans="1:17">
      <c r="A17" s="362" t="s">
        <v>22</v>
      </c>
      <c r="B17" s="9">
        <f t="shared" si="0"/>
        <v>682</v>
      </c>
      <c r="C17" s="9">
        <f t="shared" si="0"/>
        <v>649</v>
      </c>
      <c r="D17" s="9">
        <f t="shared" si="0"/>
        <v>1331</v>
      </c>
      <c r="E17" s="10">
        <v>459</v>
      </c>
      <c r="F17" s="10">
        <v>435</v>
      </c>
      <c r="G17" s="9">
        <f t="shared" si="1"/>
        <v>894</v>
      </c>
      <c r="H17" s="10">
        <v>223</v>
      </c>
      <c r="I17" s="10">
        <v>214</v>
      </c>
      <c r="J17" s="9">
        <f t="shared" si="2"/>
        <v>437</v>
      </c>
      <c r="K17" s="11"/>
      <c r="L17" s="8"/>
      <c r="M17" s="8"/>
      <c r="O17" s="74"/>
      <c r="P17" s="74"/>
      <c r="Q17" s="74"/>
    </row>
    <row r="18" spans="1:17">
      <c r="A18" s="362" t="s">
        <v>23</v>
      </c>
      <c r="B18" s="9">
        <f t="shared" si="0"/>
        <v>543</v>
      </c>
      <c r="C18" s="9">
        <f t="shared" si="0"/>
        <v>529</v>
      </c>
      <c r="D18" s="9">
        <f t="shared" si="0"/>
        <v>1072</v>
      </c>
      <c r="E18" s="10">
        <v>355</v>
      </c>
      <c r="F18" s="10">
        <v>334</v>
      </c>
      <c r="G18" s="9">
        <f t="shared" si="1"/>
        <v>689</v>
      </c>
      <c r="H18" s="10">
        <v>188</v>
      </c>
      <c r="I18" s="10">
        <v>195</v>
      </c>
      <c r="J18" s="9">
        <f t="shared" si="2"/>
        <v>383</v>
      </c>
      <c r="K18" s="11"/>
      <c r="L18" s="8"/>
      <c r="M18" s="8"/>
      <c r="O18" s="74"/>
      <c r="P18" s="74"/>
      <c r="Q18" s="74"/>
    </row>
    <row r="19" spans="1:17">
      <c r="A19" s="362" t="s">
        <v>24</v>
      </c>
      <c r="B19" s="9">
        <f t="shared" si="0"/>
        <v>281</v>
      </c>
      <c r="C19" s="9">
        <f t="shared" si="0"/>
        <v>297</v>
      </c>
      <c r="D19" s="9">
        <f t="shared" si="0"/>
        <v>578</v>
      </c>
      <c r="E19" s="12">
        <v>175</v>
      </c>
      <c r="F19" s="12">
        <v>185</v>
      </c>
      <c r="G19" s="9">
        <f t="shared" si="1"/>
        <v>360</v>
      </c>
      <c r="H19" s="12">
        <v>106</v>
      </c>
      <c r="I19" s="12">
        <v>112</v>
      </c>
      <c r="J19" s="9">
        <f t="shared" si="2"/>
        <v>218</v>
      </c>
      <c r="K19" s="11"/>
      <c r="L19" s="8"/>
      <c r="M19" s="8"/>
      <c r="O19" s="74"/>
      <c r="P19" s="74"/>
      <c r="Q19" s="74"/>
    </row>
    <row r="20" spans="1:17">
      <c r="A20" s="362" t="s">
        <v>25</v>
      </c>
      <c r="B20" s="9">
        <f t="shared" si="0"/>
        <v>213</v>
      </c>
      <c r="C20" s="9">
        <f t="shared" si="0"/>
        <v>262</v>
      </c>
      <c r="D20" s="9">
        <f t="shared" si="0"/>
        <v>475</v>
      </c>
      <c r="E20" s="10">
        <v>128</v>
      </c>
      <c r="F20" s="10">
        <v>158</v>
      </c>
      <c r="G20" s="9">
        <f t="shared" si="1"/>
        <v>286</v>
      </c>
      <c r="H20" s="10">
        <v>85</v>
      </c>
      <c r="I20" s="10">
        <v>104</v>
      </c>
      <c r="J20" s="9">
        <f t="shared" si="2"/>
        <v>189</v>
      </c>
      <c r="K20" s="11"/>
      <c r="L20" s="8"/>
      <c r="M20" s="8"/>
      <c r="O20" s="74"/>
      <c r="P20" s="74"/>
      <c r="Q20" s="74"/>
    </row>
    <row r="21" spans="1:17" ht="14.25" customHeight="1">
      <c r="A21" s="362" t="s">
        <v>26</v>
      </c>
      <c r="B21" s="9">
        <f t="shared" si="0"/>
        <v>183</v>
      </c>
      <c r="C21" s="9">
        <f t="shared" si="0"/>
        <v>226</v>
      </c>
      <c r="D21" s="9">
        <f t="shared" si="0"/>
        <v>409</v>
      </c>
      <c r="E21" s="10">
        <v>110</v>
      </c>
      <c r="F21" s="10">
        <v>138</v>
      </c>
      <c r="G21" s="9">
        <f t="shared" si="1"/>
        <v>248</v>
      </c>
      <c r="H21" s="10">
        <v>73</v>
      </c>
      <c r="I21" s="10">
        <v>88</v>
      </c>
      <c r="J21" s="9">
        <f t="shared" si="2"/>
        <v>161</v>
      </c>
      <c r="K21" s="11"/>
      <c r="L21" s="8"/>
      <c r="M21" s="8"/>
      <c r="O21" s="74"/>
      <c r="P21" s="74"/>
      <c r="Q21" s="74"/>
    </row>
    <row r="22" spans="1:17" ht="22.5" customHeight="1">
      <c r="A22" s="13" t="s">
        <v>9</v>
      </c>
      <c r="B22" s="14">
        <f t="shared" ref="B22:J22" si="3">SUM(B5:B21)</f>
        <v>17727</v>
      </c>
      <c r="C22" s="14">
        <f t="shared" si="3"/>
        <v>17860</v>
      </c>
      <c r="D22" s="14">
        <f>SUM(D5:D21)</f>
        <v>35587</v>
      </c>
      <c r="E22" s="14">
        <f t="shared" si="3"/>
        <v>11022</v>
      </c>
      <c r="F22" s="14">
        <f t="shared" si="3"/>
        <v>11357</v>
      </c>
      <c r="G22" s="14">
        <f t="shared" si="3"/>
        <v>22379</v>
      </c>
      <c r="H22" s="14">
        <f t="shared" si="3"/>
        <v>6705</v>
      </c>
      <c r="I22" s="14">
        <f t="shared" si="3"/>
        <v>6503</v>
      </c>
      <c r="J22" s="14">
        <f t="shared" si="3"/>
        <v>13208</v>
      </c>
      <c r="K22" s="11"/>
      <c r="L22" s="8"/>
      <c r="M22" s="8"/>
      <c r="O22" s="74"/>
      <c r="P22" s="74"/>
      <c r="Q22" s="74"/>
    </row>
    <row r="23" spans="1:17" ht="15.75">
      <c r="A23" s="448" t="s">
        <v>27</v>
      </c>
      <c r="B23" s="448"/>
      <c r="C23" s="448"/>
      <c r="D23" s="448"/>
      <c r="E23" s="15"/>
      <c r="F23" s="16"/>
      <c r="G23" s="17"/>
      <c r="H23" s="17"/>
      <c r="I23" s="17"/>
      <c r="J23" s="16"/>
      <c r="K23" s="5"/>
      <c r="L23" s="5"/>
      <c r="M23" s="5"/>
    </row>
    <row r="31" spans="1:17" ht="9.75" customHeight="1"/>
  </sheetData>
  <mergeCells count="4">
    <mergeCell ref="A3:D3"/>
    <mergeCell ref="E3:G3"/>
    <mergeCell ref="H3:J3"/>
    <mergeCell ref="A23:D23"/>
  </mergeCells>
  <pageMargins left="0.70866141732283461" right="0.70866141732283461" top="0.74803149606299213" bottom="0.74803149606299213" header="0.31496062992125984" footer="0.31496062992125984"/>
  <pageSetup paperSize="11" orientation="portrait" r:id="rId1"/>
  <ignoredErrors>
    <ignoredError sqref="A7" twoDigitTextYear="1"/>
  </ignoredErrors>
  <drawing r:id="rId2"/>
</worksheet>
</file>

<file path=xl/worksheets/sheet10.xml><?xml version="1.0" encoding="utf-8"?>
<worksheet xmlns="http://schemas.openxmlformats.org/spreadsheetml/2006/main" xmlns:r="http://schemas.openxmlformats.org/officeDocument/2006/relationships">
  <sheetPr>
    <tabColor rgb="FF00B050"/>
  </sheetPr>
  <dimension ref="A1:H41"/>
  <sheetViews>
    <sheetView view="pageLayout" topLeftCell="A12" zoomScaleNormal="100" workbookViewId="0">
      <selection activeCell="G21" sqref="G21"/>
    </sheetView>
  </sheetViews>
  <sheetFormatPr baseColWidth="10" defaultRowHeight="15"/>
  <cols>
    <col min="1" max="1" width="21.85546875" customWidth="1"/>
    <col min="2" max="2" width="20.42578125" customWidth="1"/>
    <col min="3" max="4" width="6.28515625" style="32" customWidth="1"/>
    <col min="5" max="5" width="10.7109375" customWidth="1"/>
  </cols>
  <sheetData>
    <row r="1" spans="1:8" hidden="1">
      <c r="A1" s="449"/>
      <c r="B1" s="18"/>
      <c r="C1" s="19"/>
      <c r="D1" s="19"/>
      <c r="E1" s="18"/>
    </row>
    <row r="2" spans="1:8" hidden="1">
      <c r="A2" s="449"/>
      <c r="B2" s="18"/>
      <c r="C2" s="19"/>
      <c r="D2" s="19"/>
      <c r="E2" s="18"/>
    </row>
    <row r="4" spans="1:8">
      <c r="F4" s="19"/>
      <c r="G4" s="19"/>
    </row>
    <row r="5" spans="1:8">
      <c r="A5" s="20"/>
      <c r="B5" s="20"/>
      <c r="C5" s="21">
        <v>2018</v>
      </c>
      <c r="D5" s="21">
        <v>2019</v>
      </c>
      <c r="E5" s="18"/>
      <c r="F5" s="19"/>
      <c r="G5" s="19"/>
      <c r="H5" s="364"/>
    </row>
    <row r="6" spans="1:8">
      <c r="A6" s="449" t="s">
        <v>3</v>
      </c>
      <c r="B6" s="18" t="s">
        <v>8</v>
      </c>
      <c r="C6" s="19">
        <v>78</v>
      </c>
      <c r="D6" s="19">
        <v>78.2</v>
      </c>
      <c r="E6" s="18"/>
      <c r="F6" s="25"/>
      <c r="G6" s="26"/>
      <c r="H6" s="337"/>
    </row>
    <row r="7" spans="1:8">
      <c r="A7" s="449"/>
      <c r="B7" s="18" t="s">
        <v>7</v>
      </c>
      <c r="C7" s="19">
        <v>74.599999999999994</v>
      </c>
      <c r="D7" s="19">
        <v>74.8</v>
      </c>
      <c r="F7" s="23"/>
      <c r="G7" s="27"/>
      <c r="H7" s="337"/>
    </row>
    <row r="8" spans="1:8">
      <c r="A8" s="449"/>
      <c r="B8" s="18" t="s">
        <v>28</v>
      </c>
      <c r="C8" s="19">
        <f>C6-C7</f>
        <v>3.4000000000000057</v>
      </c>
      <c r="D8" s="19">
        <f>D6-D7</f>
        <v>3.4000000000000057</v>
      </c>
      <c r="F8" s="28"/>
      <c r="G8" s="28"/>
      <c r="H8" s="337"/>
    </row>
    <row r="9" spans="1:8">
      <c r="A9" s="449" t="s">
        <v>4</v>
      </c>
      <c r="B9" s="18" t="s">
        <v>8</v>
      </c>
      <c r="C9" s="19">
        <v>79.5</v>
      </c>
      <c r="D9" s="19">
        <v>79.599999999999994</v>
      </c>
      <c r="F9" s="28"/>
      <c r="G9" s="28"/>
      <c r="H9" s="29"/>
    </row>
    <row r="10" spans="1:8">
      <c r="A10" s="449"/>
      <c r="B10" s="18" t="s">
        <v>7</v>
      </c>
      <c r="C10" s="19">
        <v>76.7</v>
      </c>
      <c r="D10" s="19">
        <v>76.8</v>
      </c>
      <c r="F10" s="28"/>
      <c r="G10" s="28"/>
      <c r="H10" s="29"/>
    </row>
    <row r="11" spans="1:8">
      <c r="A11" s="449"/>
      <c r="B11" s="18" t="s">
        <v>28</v>
      </c>
      <c r="C11" s="19">
        <f>C9-C10</f>
        <v>2.7999999999999972</v>
      </c>
      <c r="D11" s="19">
        <f>D9-D10</f>
        <v>2.7999999999999972</v>
      </c>
      <c r="H11" s="29"/>
    </row>
    <row r="12" spans="1:8">
      <c r="A12" s="449" t="s">
        <v>5</v>
      </c>
      <c r="B12" s="18" t="s">
        <v>8</v>
      </c>
      <c r="C12" s="19">
        <v>75.2</v>
      </c>
      <c r="D12" s="19">
        <v>75.3</v>
      </c>
    </row>
    <row r="13" spans="1:8">
      <c r="A13" s="449"/>
      <c r="B13" s="18" t="s">
        <v>7</v>
      </c>
      <c r="C13" s="19">
        <v>71.2</v>
      </c>
      <c r="D13" s="19">
        <v>71.3</v>
      </c>
    </row>
    <row r="14" spans="1:8">
      <c r="A14" s="449"/>
      <c r="B14" s="18" t="s">
        <v>28</v>
      </c>
      <c r="C14" s="19">
        <f>C12-C13</f>
        <v>4</v>
      </c>
      <c r="D14" s="19">
        <f>D12-D13</f>
        <v>4</v>
      </c>
    </row>
    <row r="15" spans="1:8" ht="3.75" customHeight="1">
      <c r="A15" s="30"/>
      <c r="B15" s="30"/>
      <c r="C15" s="31"/>
      <c r="D15" s="31"/>
    </row>
    <row r="16" spans="1:8">
      <c r="A16" s="441"/>
      <c r="B16" s="441"/>
      <c r="C16" s="441"/>
      <c r="D16" s="441"/>
    </row>
    <row r="17" spans="1:5" ht="3.75" customHeight="1">
      <c r="A17" s="441"/>
      <c r="B17" s="441"/>
      <c r="C17" s="441"/>
      <c r="D17" s="441"/>
    </row>
    <row r="18" spans="1:5" ht="3.75" customHeight="1">
      <c r="A18" s="329"/>
      <c r="B18" s="329"/>
      <c r="C18" s="329"/>
      <c r="D18" s="329"/>
    </row>
    <row r="21" spans="1:5" ht="9.75" customHeight="1"/>
    <row r="22" spans="1:5">
      <c r="A22" s="5"/>
      <c r="B22" s="5"/>
      <c r="C22" s="33"/>
      <c r="D22" s="33"/>
      <c r="E22" s="34"/>
    </row>
    <row r="23" spans="1:5">
      <c r="A23" s="449"/>
      <c r="B23" s="18"/>
      <c r="C23" s="19"/>
      <c r="D23" s="19"/>
    </row>
    <row r="24" spans="1:5" ht="1.5" customHeight="1">
      <c r="A24" s="449"/>
      <c r="B24" s="18"/>
      <c r="C24" s="19"/>
      <c r="D24" s="19"/>
    </row>
    <row r="25" spans="1:5" hidden="1">
      <c r="A25" s="449"/>
      <c r="B25" s="18"/>
      <c r="C25" s="19"/>
      <c r="D25" s="19"/>
    </row>
    <row r="26" spans="1:5">
      <c r="A26" s="449"/>
      <c r="B26" s="18"/>
      <c r="C26" s="19"/>
      <c r="D26" s="19"/>
    </row>
    <row r="27" spans="1:5" hidden="1">
      <c r="A27" s="449"/>
      <c r="B27" s="18"/>
      <c r="C27" s="19"/>
      <c r="D27" s="19"/>
    </row>
    <row r="28" spans="1:5" hidden="1">
      <c r="A28" s="449"/>
      <c r="B28" s="18"/>
      <c r="C28" s="19"/>
      <c r="D28" s="19"/>
    </row>
    <row r="29" spans="1:5">
      <c r="A29" s="449"/>
      <c r="B29" s="18"/>
      <c r="C29" s="19"/>
      <c r="D29" s="19"/>
    </row>
    <row r="30" spans="1:5" ht="1.5" customHeight="1">
      <c r="A30" s="449"/>
      <c r="B30" s="18"/>
      <c r="C30" s="19"/>
      <c r="D30" s="19"/>
    </row>
    <row r="31" spans="1:5" hidden="1">
      <c r="A31" s="449"/>
      <c r="B31" s="18"/>
      <c r="C31" s="19"/>
      <c r="D31" s="19"/>
    </row>
    <row r="39" spans="1:1">
      <c r="A39" s="207" t="s">
        <v>403</v>
      </c>
    </row>
    <row r="41" spans="1:1" ht="9.75" customHeight="1"/>
  </sheetData>
  <mergeCells count="8">
    <mergeCell ref="A23:A25"/>
    <mergeCell ref="A26:A28"/>
    <mergeCell ref="A29:A31"/>
    <mergeCell ref="A1:A2"/>
    <mergeCell ref="A6:A8"/>
    <mergeCell ref="A9:A11"/>
    <mergeCell ref="A12:A14"/>
    <mergeCell ref="A16:D17"/>
  </mergeCells>
  <pageMargins left="0.70866141732283461" right="0.70866141732283461" top="0.74803149606299213" bottom="0.74803149606299213" header="0.31496062992125984" footer="0.31496062992125984"/>
  <pageSetup paperSize="11" orientation="portrait" r:id="rId1"/>
  <drawing r:id="rId2"/>
</worksheet>
</file>

<file path=xl/worksheets/sheet11.xml><?xml version="1.0" encoding="utf-8"?>
<worksheet xmlns="http://schemas.openxmlformats.org/spreadsheetml/2006/main" xmlns:r="http://schemas.openxmlformats.org/officeDocument/2006/relationships">
  <sheetPr>
    <tabColor rgb="FF00B050"/>
  </sheetPr>
  <dimension ref="A1:J30"/>
  <sheetViews>
    <sheetView view="pageLayout" topLeftCell="A10" zoomScaleNormal="100" workbookViewId="0">
      <selection activeCell="F31" sqref="F31"/>
    </sheetView>
  </sheetViews>
  <sheetFormatPr baseColWidth="10" defaultRowHeight="15"/>
  <cols>
    <col min="1" max="1" width="30.85546875" customWidth="1"/>
    <col min="2" max="3" width="11.140625" customWidth="1"/>
    <col min="5" max="7" width="6.85546875" customWidth="1"/>
  </cols>
  <sheetData>
    <row r="1" spans="1:10" ht="36" customHeight="1"/>
    <row r="2" spans="1:10" ht="18.75">
      <c r="A2" s="400" t="s">
        <v>29</v>
      </c>
      <c r="B2" s="401">
        <v>2009</v>
      </c>
      <c r="C2" s="401">
        <v>2019</v>
      </c>
      <c r="G2" s="37"/>
      <c r="H2" s="37"/>
      <c r="I2" s="38"/>
      <c r="J2" s="38"/>
    </row>
    <row r="3" spans="1:10" ht="18.75">
      <c r="A3" t="s">
        <v>30</v>
      </c>
      <c r="B3" s="39">
        <v>17</v>
      </c>
      <c r="C3" s="32">
        <v>19.3</v>
      </c>
      <c r="G3" s="40"/>
      <c r="H3" s="41"/>
      <c r="I3" s="38"/>
      <c r="J3" s="38"/>
    </row>
    <row r="4" spans="1:10" ht="18.75">
      <c r="A4" t="s">
        <v>31</v>
      </c>
      <c r="B4" s="39">
        <v>90</v>
      </c>
      <c r="C4" s="32">
        <v>86.5</v>
      </c>
      <c r="G4" s="40"/>
      <c r="H4" s="38"/>
      <c r="I4" s="38"/>
      <c r="J4" s="38"/>
    </row>
    <row r="5" spans="1:10">
      <c r="A5" t="s">
        <v>32</v>
      </c>
      <c r="B5" s="39">
        <v>115</v>
      </c>
      <c r="C5" s="32">
        <v>108.5</v>
      </c>
      <c r="H5" s="38"/>
      <c r="I5" s="450"/>
      <c r="J5" s="450"/>
    </row>
    <row r="6" spans="1:10">
      <c r="A6" t="s">
        <v>33</v>
      </c>
      <c r="B6" s="39">
        <v>112</v>
      </c>
      <c r="C6" s="32">
        <v>95.6</v>
      </c>
      <c r="F6" s="32"/>
      <c r="H6" s="42"/>
      <c r="I6" s="42"/>
      <c r="J6" s="43"/>
    </row>
    <row r="7" spans="1:10">
      <c r="A7" t="s">
        <v>34</v>
      </c>
      <c r="B7" s="39">
        <v>74</v>
      </c>
      <c r="C7" s="32">
        <v>70.2</v>
      </c>
      <c r="H7" s="44"/>
      <c r="I7" s="451"/>
      <c r="J7" s="451"/>
    </row>
    <row r="8" spans="1:10">
      <c r="A8" t="s">
        <v>35</v>
      </c>
      <c r="B8" s="39">
        <v>31</v>
      </c>
      <c r="C8" s="32">
        <v>33.4</v>
      </c>
      <c r="H8" s="44"/>
      <c r="I8" s="451"/>
      <c r="J8" s="451"/>
    </row>
    <row r="9" spans="1:10" ht="15.75" thickBot="1">
      <c r="A9" t="s">
        <v>36</v>
      </c>
      <c r="B9" s="39">
        <v>9</v>
      </c>
      <c r="C9" s="32">
        <v>9.5</v>
      </c>
      <c r="H9" s="45"/>
      <c r="I9" s="452"/>
      <c r="J9" s="452"/>
    </row>
    <row r="10" spans="1:10" ht="16.5" thickTop="1" thickBot="1">
      <c r="A10" s="46" t="s">
        <v>37</v>
      </c>
      <c r="B10" s="46">
        <v>2.2000000000000002</v>
      </c>
      <c r="C10" s="90">
        <v>2.12</v>
      </c>
    </row>
    <row r="11" spans="1:10" ht="15.75" thickTop="1"/>
    <row r="12" spans="1:10">
      <c r="E12" s="18"/>
      <c r="F12" s="18"/>
    </row>
    <row r="16" spans="1:10">
      <c r="A16" s="35"/>
      <c r="B16" s="36">
        <v>2009</v>
      </c>
      <c r="C16" s="36">
        <v>2019</v>
      </c>
    </row>
    <row r="17" spans="1:3">
      <c r="A17" t="s">
        <v>13</v>
      </c>
      <c r="B17" s="39">
        <v>17</v>
      </c>
      <c r="C17" s="32">
        <v>19.3</v>
      </c>
    </row>
    <row r="18" spans="1:3">
      <c r="A18" t="s">
        <v>323</v>
      </c>
      <c r="B18" s="39">
        <v>90</v>
      </c>
      <c r="C18" s="32">
        <v>86.5</v>
      </c>
    </row>
    <row r="19" spans="1:3">
      <c r="A19" t="s">
        <v>15</v>
      </c>
      <c r="B19" s="39">
        <v>115</v>
      </c>
      <c r="C19" s="32">
        <v>108.5</v>
      </c>
    </row>
    <row r="20" spans="1:3">
      <c r="A20" t="s">
        <v>16</v>
      </c>
      <c r="B20" s="39">
        <v>112</v>
      </c>
      <c r="C20" s="32">
        <v>95.6</v>
      </c>
    </row>
    <row r="21" spans="1:3">
      <c r="A21" t="s">
        <v>17</v>
      </c>
      <c r="B21" s="39">
        <v>74</v>
      </c>
      <c r="C21" s="32">
        <v>70.2</v>
      </c>
    </row>
    <row r="22" spans="1:3">
      <c r="A22" t="s">
        <v>38</v>
      </c>
      <c r="B22" s="39">
        <v>31</v>
      </c>
      <c r="C22" s="32">
        <v>33.4</v>
      </c>
    </row>
    <row r="23" spans="1:3">
      <c r="A23" t="s">
        <v>19</v>
      </c>
      <c r="B23" s="39">
        <v>9</v>
      </c>
      <c r="C23" s="32">
        <v>9.5</v>
      </c>
    </row>
    <row r="26" spans="1:3">
      <c r="A26" s="207" t="s">
        <v>363</v>
      </c>
    </row>
    <row r="29" spans="1:3" ht="22.5" customHeight="1"/>
    <row r="30" spans="1:3" ht="21.75" customHeight="1"/>
  </sheetData>
  <mergeCells count="4">
    <mergeCell ref="I5:J5"/>
    <mergeCell ref="I7:J7"/>
    <mergeCell ref="I8:J8"/>
    <mergeCell ref="I9:J9"/>
  </mergeCells>
  <pageMargins left="0.70866141732283461" right="0.70866141732283461" top="0.74803149606299213" bottom="0.74803149606299213" header="0.31496062992125984" footer="0.31496062992125984"/>
  <pageSetup paperSize="11" orientation="portrait" r:id="rId1"/>
  <drawing r:id="rId2"/>
</worksheet>
</file>

<file path=xl/worksheets/sheet12.xml><?xml version="1.0" encoding="utf-8"?>
<worksheet xmlns="http://schemas.openxmlformats.org/spreadsheetml/2006/main" xmlns:r="http://schemas.openxmlformats.org/officeDocument/2006/relationships">
  <sheetPr>
    <tabColor rgb="FF00B050"/>
  </sheetPr>
  <dimension ref="A1:H25"/>
  <sheetViews>
    <sheetView view="pageLayout" zoomScaleNormal="100" workbookViewId="0">
      <selection activeCell="F31" sqref="F31"/>
    </sheetView>
  </sheetViews>
  <sheetFormatPr baseColWidth="10" defaultRowHeight="15"/>
  <cols>
    <col min="1" max="1" width="35" customWidth="1"/>
    <col min="2" max="3" width="8.85546875" customWidth="1"/>
  </cols>
  <sheetData>
    <row r="1" spans="1:8" ht="21" customHeight="1"/>
    <row r="2" spans="1:8" ht="18.75">
      <c r="A2" s="35" t="s">
        <v>39</v>
      </c>
      <c r="B2" s="36">
        <v>2014</v>
      </c>
      <c r="C2" s="36">
        <v>2019</v>
      </c>
      <c r="E2" s="37"/>
      <c r="F2" s="37"/>
      <c r="G2" s="38"/>
      <c r="H2" s="38"/>
    </row>
    <row r="3" spans="1:8" ht="21.75" customHeight="1">
      <c r="A3" s="47" t="s">
        <v>4</v>
      </c>
      <c r="B3" s="338">
        <v>2</v>
      </c>
      <c r="C3" s="48">
        <v>1.93</v>
      </c>
      <c r="E3" s="40"/>
      <c r="F3" s="41"/>
      <c r="G3" s="38"/>
      <c r="H3" s="38"/>
    </row>
    <row r="4" spans="1:8" ht="21.75" customHeight="1" thickBot="1">
      <c r="A4" s="49" t="s">
        <v>5</v>
      </c>
      <c r="B4" s="338">
        <v>2.5099999999999998</v>
      </c>
      <c r="C4" s="48">
        <v>2.42</v>
      </c>
      <c r="E4" s="40"/>
      <c r="F4" s="38"/>
      <c r="G4" s="38"/>
      <c r="H4" s="38"/>
    </row>
    <row r="5" spans="1:8" ht="21.75" customHeight="1" thickTop="1" thickBot="1">
      <c r="A5" s="46" t="s">
        <v>3</v>
      </c>
      <c r="B5" s="46">
        <v>2.2000000000000002</v>
      </c>
      <c r="C5" s="46">
        <v>2.12</v>
      </c>
    </row>
    <row r="6" spans="1:8" ht="15.75" thickTop="1"/>
    <row r="12" spans="1:8">
      <c r="A12" s="35"/>
      <c r="B12" s="36">
        <v>2014</v>
      </c>
      <c r="C12" s="36">
        <v>2019</v>
      </c>
    </row>
    <row r="13" spans="1:8">
      <c r="A13" s="47" t="s">
        <v>4</v>
      </c>
      <c r="B13" s="338">
        <v>2</v>
      </c>
      <c r="C13" s="48">
        <v>1.93</v>
      </c>
    </row>
    <row r="14" spans="1:8">
      <c r="A14" s="49" t="s">
        <v>5</v>
      </c>
      <c r="B14" s="338">
        <v>2.5099999999999998</v>
      </c>
      <c r="C14" s="48">
        <v>2.42</v>
      </c>
    </row>
    <row r="24" spans="1:1">
      <c r="A24" s="207" t="s">
        <v>404</v>
      </c>
    </row>
    <row r="25" spans="1:1">
      <c r="A25" s="207" t="s">
        <v>404</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13.xml><?xml version="1.0" encoding="utf-8"?>
<worksheet xmlns="http://schemas.openxmlformats.org/spreadsheetml/2006/main" xmlns:r="http://schemas.openxmlformats.org/officeDocument/2006/relationships">
  <sheetPr>
    <tabColor rgb="FF00B050"/>
  </sheetPr>
  <dimension ref="A3:F26"/>
  <sheetViews>
    <sheetView view="pageLayout" topLeftCell="A19" zoomScaleNormal="100" workbookViewId="0">
      <selection activeCell="H25" sqref="H25:I25"/>
    </sheetView>
  </sheetViews>
  <sheetFormatPr baseColWidth="10" defaultRowHeight="15"/>
  <cols>
    <col min="2" max="2" width="8" customWidth="1"/>
    <col min="3" max="3" width="7.140625" customWidth="1"/>
    <col min="4" max="4" width="3.5703125" customWidth="1"/>
  </cols>
  <sheetData>
    <row r="3" spans="1:6">
      <c r="A3" s="50"/>
      <c r="B3" s="50"/>
      <c r="C3" s="50"/>
      <c r="D3" s="50"/>
      <c r="E3" s="51">
        <v>1987</v>
      </c>
      <c r="F3" s="51">
        <v>2010</v>
      </c>
    </row>
    <row r="4" spans="1:6" ht="21.75" customHeight="1">
      <c r="A4" t="s">
        <v>7</v>
      </c>
      <c r="E4" s="32">
        <v>8.1</v>
      </c>
      <c r="F4" s="32">
        <v>6.6</v>
      </c>
    </row>
    <row r="5" spans="1:6" ht="21.75" customHeight="1">
      <c r="A5" t="s">
        <v>8</v>
      </c>
      <c r="E5" s="32">
        <v>6.7</v>
      </c>
      <c r="F5" s="32">
        <v>5</v>
      </c>
    </row>
    <row r="6" spans="1:6" ht="18" customHeight="1">
      <c r="A6" s="50"/>
      <c r="B6" s="50"/>
      <c r="C6" s="50"/>
      <c r="D6" s="50"/>
      <c r="E6" s="50"/>
      <c r="F6" s="50"/>
    </row>
    <row r="26" spans="1:1">
      <c r="A26" s="207" t="s">
        <v>405</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14.xml><?xml version="1.0" encoding="utf-8"?>
<worksheet xmlns="http://schemas.openxmlformats.org/spreadsheetml/2006/main" xmlns:r="http://schemas.openxmlformats.org/officeDocument/2006/relationships">
  <sheetPr>
    <tabColor rgb="FF00B050"/>
  </sheetPr>
  <dimension ref="A1:G30"/>
  <sheetViews>
    <sheetView view="pageLayout" topLeftCell="A13" zoomScaleNormal="100" workbookViewId="0">
      <selection activeCell="F31" sqref="F31"/>
    </sheetView>
  </sheetViews>
  <sheetFormatPr baseColWidth="10" defaultColWidth="11.42578125" defaultRowHeight="15"/>
  <cols>
    <col min="1" max="1" width="24.7109375" customWidth="1"/>
    <col min="2" max="3" width="6.5703125" customWidth="1"/>
    <col min="4" max="4" width="8" customWidth="1"/>
    <col min="5" max="5" width="5.85546875" customWidth="1"/>
    <col min="6" max="7" width="4.85546875" customWidth="1"/>
  </cols>
  <sheetData>
    <row r="1" spans="1:5">
      <c r="A1" s="329"/>
    </row>
    <row r="2" spans="1:5" ht="5.25" customHeight="1">
      <c r="A2" s="5"/>
      <c r="B2" s="5"/>
      <c r="C2" s="5"/>
      <c r="D2" s="5"/>
      <c r="E2" s="5"/>
    </row>
    <row r="3" spans="1:5" ht="12.75" customHeight="1">
      <c r="A3" s="20"/>
      <c r="B3" s="453">
        <v>1987</v>
      </c>
      <c r="C3" s="453"/>
      <c r="D3" s="453">
        <v>2010</v>
      </c>
      <c r="E3" s="453"/>
    </row>
    <row r="4" spans="1:5" ht="13.5" customHeight="1">
      <c r="A4" s="20"/>
      <c r="B4" s="51" t="s">
        <v>40</v>
      </c>
      <c r="C4" s="52" t="s">
        <v>41</v>
      </c>
      <c r="D4" s="52" t="s">
        <v>40</v>
      </c>
      <c r="E4" s="53" t="s">
        <v>41</v>
      </c>
    </row>
    <row r="5" spans="1:5">
      <c r="A5" s="54" t="s">
        <v>42</v>
      </c>
      <c r="B5" s="55"/>
      <c r="C5" s="56"/>
      <c r="D5" s="56"/>
      <c r="E5" s="55"/>
    </row>
    <row r="6" spans="1:5">
      <c r="A6" s="5" t="s">
        <v>3</v>
      </c>
      <c r="B6" s="5">
        <v>81.400000000000006</v>
      </c>
      <c r="C6" s="5">
        <v>69.8</v>
      </c>
      <c r="D6" s="5">
        <v>32.700000000000003</v>
      </c>
      <c r="E6" s="5">
        <v>27.4</v>
      </c>
    </row>
    <row r="7" spans="1:5">
      <c r="A7" s="34" t="s">
        <v>4</v>
      </c>
      <c r="B7" s="34">
        <v>54.7</v>
      </c>
      <c r="C7" s="34">
        <v>35.9</v>
      </c>
      <c r="D7" s="34">
        <v>27.5</v>
      </c>
      <c r="E7" s="34">
        <v>22.7</v>
      </c>
    </row>
    <row r="8" spans="1:5">
      <c r="A8" t="s">
        <v>5</v>
      </c>
      <c r="B8">
        <v>93.7</v>
      </c>
      <c r="C8">
        <v>85.6</v>
      </c>
      <c r="D8">
        <v>38.299999999999997</v>
      </c>
      <c r="E8" s="32">
        <v>32</v>
      </c>
    </row>
    <row r="9" spans="1:5">
      <c r="A9" s="57" t="s">
        <v>43</v>
      </c>
      <c r="B9" s="58"/>
      <c r="C9" s="58"/>
      <c r="D9" s="58"/>
      <c r="E9" s="58"/>
    </row>
    <row r="10" spans="1:5">
      <c r="A10" t="s">
        <v>3</v>
      </c>
      <c r="B10">
        <v>30.2</v>
      </c>
      <c r="C10">
        <v>31.2</v>
      </c>
      <c r="D10">
        <v>6.7</v>
      </c>
      <c r="E10">
        <v>5.8</v>
      </c>
    </row>
    <row r="11" spans="1:5">
      <c r="A11" t="s">
        <v>4</v>
      </c>
      <c r="B11">
        <v>12.7</v>
      </c>
      <c r="C11">
        <v>8.9</v>
      </c>
      <c r="D11">
        <v>6.6</v>
      </c>
      <c r="E11">
        <v>5.0999999999999996</v>
      </c>
    </row>
    <row r="12" spans="1:5">
      <c r="A12" t="s">
        <v>5</v>
      </c>
      <c r="B12">
        <v>39.700000000000003</v>
      </c>
      <c r="C12">
        <v>42.3</v>
      </c>
      <c r="D12">
        <v>7.4</v>
      </c>
      <c r="E12">
        <v>6.6</v>
      </c>
    </row>
    <row r="13" spans="1:5">
      <c r="A13" s="57" t="s">
        <v>44</v>
      </c>
      <c r="B13" s="57"/>
      <c r="C13" s="57"/>
      <c r="D13" s="57"/>
      <c r="E13" s="57"/>
    </row>
    <row r="14" spans="1:5">
      <c r="A14" t="s">
        <v>3</v>
      </c>
      <c r="B14">
        <v>109.1</v>
      </c>
      <c r="C14">
        <v>98.8</v>
      </c>
      <c r="D14">
        <v>39.200000000000003</v>
      </c>
      <c r="E14">
        <v>33.1</v>
      </c>
    </row>
    <row r="15" spans="1:5">
      <c r="A15" t="s">
        <v>4</v>
      </c>
      <c r="B15">
        <v>66.7</v>
      </c>
      <c r="C15">
        <v>44.5</v>
      </c>
      <c r="D15" s="32">
        <v>34</v>
      </c>
      <c r="E15">
        <v>27.7</v>
      </c>
    </row>
    <row r="16" spans="1:5">
      <c r="A16" t="s">
        <v>5</v>
      </c>
      <c r="B16">
        <v>129.69999999999999</v>
      </c>
      <c r="C16">
        <v>124.3</v>
      </c>
      <c r="D16">
        <v>45.4</v>
      </c>
      <c r="E16">
        <v>38.4</v>
      </c>
    </row>
    <row r="17" spans="1:7" ht="7.5" customHeight="1">
      <c r="A17" s="50"/>
      <c r="B17" s="50"/>
      <c r="C17" s="50"/>
      <c r="D17" s="50"/>
      <c r="E17" s="50"/>
    </row>
    <row r="23" spans="1:7">
      <c r="A23" s="328"/>
      <c r="D23" s="32"/>
    </row>
    <row r="24" spans="1:7">
      <c r="A24" s="328"/>
    </row>
    <row r="25" spans="1:7">
      <c r="A25" s="328"/>
    </row>
    <row r="26" spans="1:7">
      <c r="A26" s="328"/>
      <c r="F26" s="454"/>
      <c r="G26" s="454"/>
    </row>
    <row r="27" spans="1:7">
      <c r="A27" s="328"/>
      <c r="F27" s="5"/>
      <c r="G27" s="34"/>
    </row>
    <row r="28" spans="1:7">
      <c r="F28" s="5"/>
      <c r="G28" s="34"/>
    </row>
    <row r="29" spans="1:7">
      <c r="F29" s="5"/>
      <c r="G29" s="34"/>
    </row>
    <row r="30" spans="1:7">
      <c r="F30" s="5"/>
      <c r="G30" s="34"/>
    </row>
  </sheetData>
  <mergeCells count="3">
    <mergeCell ref="B3:C3"/>
    <mergeCell ref="D3:E3"/>
    <mergeCell ref="F26:G26"/>
  </mergeCells>
  <pageMargins left="0.70866141732283461" right="0.70866141732283461" top="0.74803149606299213" bottom="0.74803149606299213" header="0.31496062992125984" footer="0.31496062992125984"/>
  <pageSetup paperSize="11" orientation="portrait" r:id="rId1"/>
  <drawing r:id="rId2"/>
</worksheet>
</file>

<file path=xl/worksheets/sheet15.xml><?xml version="1.0" encoding="utf-8"?>
<worksheet xmlns="http://schemas.openxmlformats.org/spreadsheetml/2006/main" xmlns:r="http://schemas.openxmlformats.org/officeDocument/2006/relationships">
  <sheetPr>
    <tabColor rgb="FF00B050"/>
  </sheetPr>
  <dimension ref="A3:G29"/>
  <sheetViews>
    <sheetView view="pageLayout" zoomScaleNormal="100" workbookViewId="0">
      <selection activeCell="F31" sqref="F31"/>
    </sheetView>
  </sheetViews>
  <sheetFormatPr baseColWidth="10" defaultRowHeight="15"/>
  <cols>
    <col min="2" max="3" width="4.5703125" customWidth="1"/>
    <col min="4" max="5" width="9.85546875" customWidth="1"/>
    <col min="6" max="6" width="2.5703125" customWidth="1"/>
    <col min="7" max="7" width="10.42578125" customWidth="1"/>
  </cols>
  <sheetData>
    <row r="3" spans="1:7" ht="9" customHeight="1"/>
    <row r="4" spans="1:7">
      <c r="A4" s="59"/>
      <c r="B4" s="59"/>
      <c r="C4" s="59"/>
      <c r="D4" s="51" t="s">
        <v>45</v>
      </c>
      <c r="E4" s="333"/>
      <c r="F4" s="59"/>
      <c r="G4" s="51" t="s">
        <v>46</v>
      </c>
    </row>
    <row r="5" spans="1:7">
      <c r="A5" t="s">
        <v>3</v>
      </c>
      <c r="D5">
        <v>112</v>
      </c>
      <c r="G5">
        <v>72.599999999999994</v>
      </c>
    </row>
    <row r="6" spans="1:7">
      <c r="A6" t="s">
        <v>4</v>
      </c>
      <c r="D6">
        <v>73</v>
      </c>
      <c r="G6">
        <v>44.6</v>
      </c>
    </row>
    <row r="7" spans="1:7">
      <c r="A7" t="s">
        <v>5</v>
      </c>
      <c r="D7">
        <v>148</v>
      </c>
      <c r="G7">
        <v>111.1</v>
      </c>
    </row>
    <row r="8" spans="1:7" ht="7.5" customHeight="1">
      <c r="A8" s="50"/>
      <c r="B8" s="50"/>
      <c r="C8" s="50"/>
      <c r="D8" s="50"/>
      <c r="E8" s="50"/>
      <c r="F8" s="50"/>
      <c r="G8" s="50"/>
    </row>
    <row r="16" spans="1:7">
      <c r="E16" t="s">
        <v>47</v>
      </c>
    </row>
    <row r="28" spans="1:7" ht="15" customHeight="1">
      <c r="A28" s="455" t="s">
        <v>377</v>
      </c>
      <c r="B28" s="455"/>
      <c r="C28" s="455"/>
      <c r="D28" s="455"/>
      <c r="E28" s="455"/>
      <c r="F28" s="455"/>
      <c r="G28" s="455"/>
    </row>
    <row r="29" spans="1:7" ht="9" customHeight="1">
      <c r="A29" s="455"/>
      <c r="B29" s="455"/>
      <c r="C29" s="455"/>
      <c r="D29" s="455"/>
      <c r="E29" s="455"/>
      <c r="F29" s="455"/>
      <c r="G29" s="455"/>
    </row>
  </sheetData>
  <mergeCells count="1">
    <mergeCell ref="A28:G29"/>
  </mergeCells>
  <pageMargins left="0.70866141732283472" right="0.70866141732283472" top="0.74803149606299213" bottom="0.74803149606299213" header="0.31496062992125984" footer="0.31496062992125984"/>
  <pageSetup paperSize="11" orientation="portrait" r:id="rId1"/>
  <drawing r:id="rId2"/>
</worksheet>
</file>

<file path=xl/worksheets/sheet16.xml><?xml version="1.0" encoding="utf-8"?>
<worksheet xmlns="http://schemas.openxmlformats.org/spreadsheetml/2006/main" xmlns:r="http://schemas.openxmlformats.org/officeDocument/2006/relationships">
  <sheetPr>
    <tabColor rgb="FF00B050"/>
  </sheetPr>
  <dimension ref="A1:G24"/>
  <sheetViews>
    <sheetView view="pageLayout" zoomScaleNormal="100" workbookViewId="0">
      <selection activeCell="F31" sqref="F31"/>
    </sheetView>
  </sheetViews>
  <sheetFormatPr baseColWidth="10" defaultRowHeight="15"/>
  <cols>
    <col min="1" max="1" width="19.7109375" customWidth="1"/>
    <col min="2" max="4" width="3.5703125" customWidth="1"/>
    <col min="5" max="6" width="11.140625" customWidth="1"/>
  </cols>
  <sheetData>
    <row r="1" spans="1:6" ht="36" customHeight="1"/>
    <row r="2" spans="1:6">
      <c r="A2" s="50"/>
      <c r="B2" s="50"/>
      <c r="C2" s="50"/>
      <c r="D2" s="50"/>
      <c r="E2" s="51">
        <v>2011</v>
      </c>
      <c r="F2" s="59">
        <v>2018</v>
      </c>
    </row>
    <row r="3" spans="1:6">
      <c r="A3" s="57" t="s">
        <v>48</v>
      </c>
      <c r="B3" s="57"/>
      <c r="C3" s="57"/>
      <c r="D3" s="57"/>
      <c r="E3" s="57"/>
      <c r="F3" s="57"/>
    </row>
    <row r="4" spans="1:6">
      <c r="A4" t="s">
        <v>3</v>
      </c>
      <c r="E4">
        <v>77.099999999999994</v>
      </c>
      <c r="F4">
        <v>88.5</v>
      </c>
    </row>
    <row r="5" spans="1:6">
      <c r="A5" t="s">
        <v>4</v>
      </c>
      <c r="E5" s="32">
        <v>91.6</v>
      </c>
      <c r="F5" s="32">
        <v>95.6</v>
      </c>
    </row>
    <row r="6" spans="1:6">
      <c r="A6" t="s">
        <v>5</v>
      </c>
      <c r="E6">
        <v>62.7</v>
      </c>
      <c r="F6">
        <v>79.599999999999994</v>
      </c>
    </row>
    <row r="7" spans="1:6">
      <c r="A7" s="57" t="s">
        <v>49</v>
      </c>
      <c r="B7" s="58"/>
      <c r="C7" s="58"/>
      <c r="D7" s="58"/>
      <c r="E7" s="58"/>
      <c r="F7" s="58"/>
    </row>
    <row r="8" spans="1:6">
      <c r="A8" t="s">
        <v>3</v>
      </c>
      <c r="E8">
        <v>72.7</v>
      </c>
      <c r="F8">
        <v>86.1</v>
      </c>
    </row>
    <row r="9" spans="1:6">
      <c r="A9" t="s">
        <v>4</v>
      </c>
      <c r="E9" s="39">
        <v>90.7</v>
      </c>
      <c r="F9" s="39">
        <v>96</v>
      </c>
    </row>
    <row r="10" spans="1:6">
      <c r="A10" t="s">
        <v>5</v>
      </c>
      <c r="E10">
        <v>54.6</v>
      </c>
      <c r="F10">
        <v>73.7</v>
      </c>
    </row>
    <row r="11" spans="1:6" ht="7.5" customHeight="1">
      <c r="A11" s="50"/>
      <c r="B11" s="50"/>
      <c r="C11" s="50"/>
      <c r="D11" s="50"/>
      <c r="E11" s="50"/>
      <c r="F11" s="50"/>
    </row>
    <row r="24" spans="7:7">
      <c r="G24" s="18"/>
    </row>
  </sheetData>
  <pageMargins left="0.70866141732283461" right="0.70866141732283461" top="0.74803149606299213" bottom="0.74803149606299213" header="0.31496062992125984" footer="0.31496062992125984"/>
  <pageSetup paperSize="11" orientation="portrait" r:id="rId1"/>
  <drawing r:id="rId2"/>
</worksheet>
</file>

<file path=xl/worksheets/sheet17.xml><?xml version="1.0" encoding="utf-8"?>
<worksheet xmlns="http://schemas.openxmlformats.org/spreadsheetml/2006/main" xmlns:r="http://schemas.openxmlformats.org/officeDocument/2006/relationships">
  <sheetPr>
    <tabColor rgb="FF00B050"/>
  </sheetPr>
  <dimension ref="A2:Q40"/>
  <sheetViews>
    <sheetView view="pageLayout" topLeftCell="A10" zoomScaleNormal="100" workbookViewId="0">
      <selection activeCell="I20" sqref="I20"/>
    </sheetView>
  </sheetViews>
  <sheetFormatPr baseColWidth="10" defaultRowHeight="15"/>
  <cols>
    <col min="3" max="3" width="6.28515625" customWidth="1"/>
    <col min="4" max="4" width="0.85546875" customWidth="1"/>
  </cols>
  <sheetData>
    <row r="2" spans="1:17" ht="20.85" customHeight="1"/>
    <row r="3" spans="1:17" ht="18.75">
      <c r="A3" s="50"/>
      <c r="B3" s="50"/>
      <c r="C3" s="50"/>
      <c r="D3" s="50"/>
      <c r="E3" s="60">
        <v>2004</v>
      </c>
      <c r="F3" s="59">
        <v>2014</v>
      </c>
      <c r="G3" s="61"/>
      <c r="I3" s="339"/>
      <c r="J3" s="339"/>
      <c r="K3" s="340"/>
      <c r="L3" s="340"/>
      <c r="M3" s="340"/>
      <c r="N3" s="457"/>
      <c r="O3" s="457"/>
      <c r="P3" s="457"/>
      <c r="Q3" s="457"/>
    </row>
    <row r="4" spans="1:17" ht="15.6" customHeight="1">
      <c r="A4" s="441" t="s">
        <v>3</v>
      </c>
      <c r="B4" s="456" t="s">
        <v>7</v>
      </c>
      <c r="C4" s="456"/>
      <c r="D4" s="456"/>
      <c r="E4">
        <v>31.2</v>
      </c>
      <c r="F4">
        <v>31.3</v>
      </c>
      <c r="G4" s="34"/>
      <c r="I4" s="341"/>
      <c r="J4" s="341"/>
      <c r="K4" s="340"/>
      <c r="L4" s="340"/>
      <c r="M4" s="340"/>
      <c r="N4" s="340"/>
      <c r="O4" s="340"/>
      <c r="P4" s="340"/>
      <c r="Q4" s="342"/>
    </row>
    <row r="5" spans="1:17" ht="15.6" customHeight="1">
      <c r="A5" s="441"/>
      <c r="B5" s="456" t="s">
        <v>8</v>
      </c>
      <c r="C5" s="456"/>
      <c r="D5" s="456"/>
      <c r="E5">
        <v>26.3</v>
      </c>
      <c r="F5">
        <v>25.7</v>
      </c>
      <c r="G5" s="34"/>
      <c r="I5" s="341"/>
      <c r="J5" s="341"/>
      <c r="K5" s="340"/>
      <c r="L5" s="340"/>
      <c r="M5" s="342"/>
      <c r="N5" s="340"/>
      <c r="O5" s="340"/>
      <c r="P5" s="340"/>
      <c r="Q5" s="340"/>
    </row>
    <row r="6" spans="1:17" ht="15.6" customHeight="1">
      <c r="A6" s="62"/>
      <c r="B6" t="s">
        <v>51</v>
      </c>
      <c r="E6">
        <v>4.9000000000000004</v>
      </c>
      <c r="F6">
        <f>F4-F5</f>
        <v>5.6000000000000014</v>
      </c>
      <c r="G6" s="34"/>
      <c r="I6" s="63"/>
      <c r="J6" s="458"/>
      <c r="K6" s="458"/>
      <c r="L6" s="458"/>
      <c r="M6" s="458"/>
      <c r="N6" s="458"/>
      <c r="O6" s="458"/>
      <c r="P6" s="64"/>
      <c r="Q6" s="64"/>
    </row>
    <row r="7" spans="1:17" ht="15.6" customHeight="1">
      <c r="A7" s="441" t="s">
        <v>4</v>
      </c>
      <c r="B7" s="456" t="s">
        <v>7</v>
      </c>
      <c r="C7" s="456"/>
      <c r="D7" s="456"/>
      <c r="E7">
        <v>32.200000000000003</v>
      </c>
      <c r="F7">
        <v>32.1</v>
      </c>
      <c r="G7" s="34"/>
      <c r="I7" s="65"/>
      <c r="J7" s="22"/>
      <c r="K7" s="23"/>
      <c r="L7" s="24"/>
      <c r="M7" s="22"/>
      <c r="N7" s="23"/>
      <c r="O7" s="24"/>
      <c r="P7" s="24"/>
      <c r="Q7" s="23"/>
    </row>
    <row r="8" spans="1:17" ht="15.6" customHeight="1">
      <c r="A8" s="441"/>
      <c r="B8" s="456" t="s">
        <v>8</v>
      </c>
      <c r="C8" s="456"/>
      <c r="D8" s="456"/>
      <c r="E8">
        <v>27.1</v>
      </c>
      <c r="F8">
        <v>26.4</v>
      </c>
      <c r="G8" s="34"/>
      <c r="H8" s="441"/>
      <c r="I8" s="456"/>
      <c r="J8" s="456"/>
      <c r="K8" s="456"/>
      <c r="N8" s="26"/>
      <c r="O8" s="24"/>
      <c r="P8" s="24"/>
      <c r="Q8" s="340"/>
    </row>
    <row r="9" spans="1:17" ht="15.6" customHeight="1">
      <c r="A9" s="62"/>
      <c r="B9" t="s">
        <v>51</v>
      </c>
      <c r="E9">
        <v>5.0999999999999996</v>
      </c>
      <c r="F9">
        <f>F7-F8</f>
        <v>5.7000000000000028</v>
      </c>
      <c r="G9" s="34"/>
      <c r="H9" s="441"/>
      <c r="I9" s="456"/>
      <c r="J9" s="456"/>
      <c r="K9" s="456"/>
      <c r="N9" s="27"/>
      <c r="O9" s="24"/>
      <c r="P9" s="24"/>
      <c r="Q9" s="66"/>
    </row>
    <row r="10" spans="1:17" ht="15.6" customHeight="1">
      <c r="A10" s="441" t="s">
        <v>5</v>
      </c>
      <c r="B10" s="456" t="s">
        <v>7</v>
      </c>
      <c r="C10" s="456"/>
      <c r="D10" s="456"/>
      <c r="E10">
        <v>29.5</v>
      </c>
      <c r="F10">
        <v>30.1</v>
      </c>
      <c r="G10" s="34"/>
      <c r="H10" s="441"/>
      <c r="I10" s="456"/>
      <c r="J10" s="456"/>
      <c r="K10" s="456"/>
      <c r="N10" s="28"/>
      <c r="O10" s="29"/>
      <c r="P10" s="29"/>
      <c r="Q10" s="67"/>
    </row>
    <row r="11" spans="1:17" ht="15.6" customHeight="1">
      <c r="A11" s="441"/>
      <c r="B11" s="456" t="s">
        <v>8</v>
      </c>
      <c r="C11" s="456"/>
      <c r="D11" s="456"/>
      <c r="E11">
        <v>25.5</v>
      </c>
      <c r="F11">
        <v>24.8</v>
      </c>
      <c r="G11" s="34"/>
      <c r="H11" s="441"/>
      <c r="I11" s="456"/>
      <c r="J11" s="456"/>
      <c r="K11" s="456"/>
      <c r="N11" s="28"/>
      <c r="O11" s="29"/>
      <c r="P11" s="29"/>
      <c r="Q11" s="67"/>
    </row>
    <row r="12" spans="1:17" ht="15.6" customHeight="1">
      <c r="A12" s="62"/>
      <c r="B12" t="s">
        <v>51</v>
      </c>
      <c r="E12" s="32">
        <v>4</v>
      </c>
      <c r="F12">
        <f>F10-F11</f>
        <v>5.3000000000000007</v>
      </c>
      <c r="G12" s="34"/>
      <c r="H12" s="441"/>
      <c r="I12" s="456"/>
      <c r="J12" s="456"/>
      <c r="K12" s="456"/>
      <c r="N12" s="28"/>
      <c r="O12" s="29"/>
      <c r="P12" s="29"/>
      <c r="Q12" s="67"/>
    </row>
    <row r="13" spans="1:17" ht="6.75" customHeight="1">
      <c r="A13" s="50"/>
      <c r="B13" s="50"/>
      <c r="C13" s="50"/>
      <c r="D13" s="50"/>
      <c r="E13" s="50"/>
      <c r="F13" s="50"/>
      <c r="G13" s="34"/>
      <c r="H13" s="441"/>
      <c r="I13" s="456"/>
      <c r="J13" s="456"/>
      <c r="K13" s="456"/>
      <c r="N13" s="28"/>
      <c r="O13" s="29"/>
      <c r="P13" s="29"/>
      <c r="Q13" s="67"/>
    </row>
    <row r="14" spans="1:17">
      <c r="N14" s="28"/>
      <c r="O14" s="29"/>
      <c r="P14" s="29"/>
      <c r="Q14" s="67"/>
    </row>
    <row r="18" spans="1:6">
      <c r="A18" s="50"/>
      <c r="B18" s="50"/>
      <c r="C18" s="50"/>
      <c r="D18" s="50"/>
      <c r="E18" s="60">
        <v>2004</v>
      </c>
      <c r="F18" s="59">
        <v>2014</v>
      </c>
    </row>
    <row r="19" spans="1:6">
      <c r="A19" s="441" t="s">
        <v>3</v>
      </c>
      <c r="B19" s="456" t="s">
        <v>7</v>
      </c>
      <c r="C19" s="456"/>
      <c r="D19" s="456"/>
      <c r="E19">
        <v>31.2</v>
      </c>
      <c r="F19">
        <v>31.3</v>
      </c>
    </row>
    <row r="20" spans="1:6">
      <c r="A20" s="441"/>
      <c r="B20" s="456" t="s">
        <v>8</v>
      </c>
      <c r="C20" s="456"/>
      <c r="D20" s="456"/>
      <c r="E20">
        <v>26.3</v>
      </c>
      <c r="F20">
        <v>25.7</v>
      </c>
    </row>
    <row r="21" spans="1:6">
      <c r="A21" s="441" t="s">
        <v>4</v>
      </c>
      <c r="B21" s="456" t="s">
        <v>7</v>
      </c>
      <c r="C21" s="456"/>
      <c r="D21" s="456"/>
      <c r="E21">
        <v>32.200000000000003</v>
      </c>
      <c r="F21">
        <v>32.1</v>
      </c>
    </row>
    <row r="22" spans="1:6">
      <c r="A22" s="441"/>
      <c r="B22" s="456" t="s">
        <v>8</v>
      </c>
      <c r="C22" s="456"/>
      <c r="D22" s="456"/>
      <c r="E22">
        <v>27.1</v>
      </c>
      <c r="F22">
        <v>26.4</v>
      </c>
    </row>
    <row r="23" spans="1:6">
      <c r="A23" s="441" t="s">
        <v>5</v>
      </c>
      <c r="B23" s="456" t="s">
        <v>7</v>
      </c>
      <c r="C23" s="456"/>
      <c r="D23" s="456"/>
      <c r="E23">
        <v>29.5</v>
      </c>
      <c r="F23">
        <v>30.1</v>
      </c>
    </row>
    <row r="24" spans="1:6">
      <c r="A24" s="441"/>
      <c r="B24" s="456" t="s">
        <v>8</v>
      </c>
      <c r="C24" s="456"/>
      <c r="D24" s="456"/>
      <c r="E24">
        <v>25.5</v>
      </c>
      <c r="F24">
        <v>24.8</v>
      </c>
    </row>
    <row r="40" ht="12.75" customHeight="1"/>
  </sheetData>
  <mergeCells count="30">
    <mergeCell ref="I13:K13"/>
    <mergeCell ref="I12:K12"/>
    <mergeCell ref="I11:K11"/>
    <mergeCell ref="I10:K10"/>
    <mergeCell ref="I9:K9"/>
    <mergeCell ref="A23:A24"/>
    <mergeCell ref="B23:D23"/>
    <mergeCell ref="B24:D24"/>
    <mergeCell ref="H8:H9"/>
    <mergeCell ref="H10:H11"/>
    <mergeCell ref="H12:H13"/>
    <mergeCell ref="A19:A20"/>
    <mergeCell ref="B19:D19"/>
    <mergeCell ref="B20:D20"/>
    <mergeCell ref="A21:A22"/>
    <mergeCell ref="B21:D21"/>
    <mergeCell ref="B22:D22"/>
    <mergeCell ref="A7:A8"/>
    <mergeCell ref="B7:D7"/>
    <mergeCell ref="B8:D8"/>
    <mergeCell ref="A10:A11"/>
    <mergeCell ref="B10:D10"/>
    <mergeCell ref="B11:D11"/>
    <mergeCell ref="N3:Q3"/>
    <mergeCell ref="A4:A5"/>
    <mergeCell ref="B4:D4"/>
    <mergeCell ref="B5:D5"/>
    <mergeCell ref="J6:L6"/>
    <mergeCell ref="M6:O6"/>
    <mergeCell ref="I8:K8"/>
  </mergeCells>
  <pageMargins left="0.70866141732283461" right="0.70866141732283461" top="0.74803149606299213" bottom="0.74803149606299213" header="0.31496062992125984" footer="0.31496062992125984"/>
  <pageSetup paperSize="11" orientation="portrait" r:id="rId1"/>
  <drawing r:id="rId2"/>
</worksheet>
</file>

<file path=xl/worksheets/sheet18.xml><?xml version="1.0" encoding="utf-8"?>
<worksheet xmlns="http://schemas.openxmlformats.org/spreadsheetml/2006/main" xmlns:r="http://schemas.openxmlformats.org/officeDocument/2006/relationships">
  <sheetPr>
    <tabColor rgb="FF00B050"/>
  </sheetPr>
  <dimension ref="A3:E10"/>
  <sheetViews>
    <sheetView view="pageLayout" topLeftCell="A19" zoomScaleNormal="100" workbookViewId="0">
      <selection activeCell="F31" sqref="F31"/>
    </sheetView>
  </sheetViews>
  <sheetFormatPr baseColWidth="10" defaultRowHeight="15"/>
  <cols>
    <col min="4" max="4" width="9.28515625" customWidth="1"/>
    <col min="5" max="5" width="9.7109375" customWidth="1"/>
  </cols>
  <sheetData>
    <row r="3" spans="1:5">
      <c r="A3" s="50"/>
      <c r="B3" s="50"/>
      <c r="C3" s="50"/>
      <c r="D3" s="60">
        <v>2004</v>
      </c>
      <c r="E3" s="60">
        <v>2014</v>
      </c>
    </row>
    <row r="4" spans="1:5">
      <c r="A4" s="459" t="s">
        <v>3</v>
      </c>
      <c r="B4" t="s">
        <v>52</v>
      </c>
      <c r="D4" s="32">
        <v>4.9000000000000004</v>
      </c>
      <c r="E4" s="32">
        <v>7.4</v>
      </c>
    </row>
    <row r="5" spans="1:5">
      <c r="A5" s="459"/>
      <c r="B5" t="s">
        <v>8</v>
      </c>
      <c r="D5" s="32">
        <v>5.3</v>
      </c>
      <c r="E5" s="32">
        <v>9.6</v>
      </c>
    </row>
    <row r="6" spans="1:5">
      <c r="A6" s="459" t="s">
        <v>4</v>
      </c>
      <c r="B6" t="s">
        <v>52</v>
      </c>
      <c r="D6" s="32">
        <v>5.9</v>
      </c>
      <c r="E6" s="32">
        <v>8.6</v>
      </c>
    </row>
    <row r="7" spans="1:5">
      <c r="A7" s="459"/>
      <c r="B7" t="s">
        <v>8</v>
      </c>
      <c r="D7" s="32">
        <v>6.8</v>
      </c>
      <c r="E7" s="32">
        <v>10.9</v>
      </c>
    </row>
    <row r="8" spans="1:5">
      <c r="A8" s="459" t="s">
        <v>5</v>
      </c>
      <c r="B8" t="s">
        <v>52</v>
      </c>
      <c r="D8" s="32">
        <v>3.2</v>
      </c>
      <c r="E8" s="32">
        <v>5</v>
      </c>
    </row>
    <row r="9" spans="1:5">
      <c r="A9" s="459"/>
      <c r="B9" t="s">
        <v>8</v>
      </c>
      <c r="D9" s="32">
        <v>3.1</v>
      </c>
      <c r="E9" s="32">
        <v>7</v>
      </c>
    </row>
    <row r="10" spans="1:5" ht="7.5" customHeight="1">
      <c r="A10" s="50"/>
      <c r="B10" s="50"/>
      <c r="C10" s="50"/>
      <c r="D10" s="50"/>
      <c r="E10" s="50"/>
    </row>
  </sheetData>
  <mergeCells count="3">
    <mergeCell ref="A4:A5"/>
    <mergeCell ref="A6:A7"/>
    <mergeCell ref="A8:A9"/>
  </mergeCells>
  <pageMargins left="0.70866141732283461" right="0.70866141732283461" top="0.74803149606299213" bottom="0.74803149606299213" header="0.31496062992125984" footer="0.31496062992125984"/>
  <pageSetup paperSize="11" orientation="portrait" r:id="rId1"/>
  <drawing r:id="rId2"/>
</worksheet>
</file>

<file path=xl/worksheets/sheet19.xml><?xml version="1.0" encoding="utf-8"?>
<worksheet xmlns="http://schemas.openxmlformats.org/spreadsheetml/2006/main" xmlns:r="http://schemas.openxmlformats.org/officeDocument/2006/relationships">
  <sheetPr>
    <tabColor rgb="FF00B050"/>
  </sheetPr>
  <dimension ref="A2:F24"/>
  <sheetViews>
    <sheetView view="pageLayout" topLeftCell="A22" zoomScaleNormal="100" workbookViewId="0">
      <selection activeCell="F31" sqref="F31"/>
    </sheetView>
  </sheetViews>
  <sheetFormatPr baseColWidth="10" defaultRowHeight="15"/>
  <cols>
    <col min="3" max="3" width="6.28515625" customWidth="1"/>
    <col min="4" max="4" width="1" customWidth="1"/>
    <col min="6" max="6" width="12.140625" customWidth="1"/>
  </cols>
  <sheetData>
    <row r="2" spans="1:6" ht="12" customHeight="1"/>
    <row r="3" spans="1:6" ht="22.5" customHeight="1"/>
    <row r="4" spans="1:6">
      <c r="A4" s="50"/>
      <c r="B4" s="50"/>
      <c r="C4" s="50"/>
      <c r="D4" s="50"/>
      <c r="E4" s="51">
        <v>2004</v>
      </c>
      <c r="F4" s="51">
        <v>2014</v>
      </c>
    </row>
    <row r="5" spans="1:6">
      <c r="A5" s="57" t="s">
        <v>3</v>
      </c>
      <c r="B5" s="58"/>
      <c r="C5" s="58"/>
      <c r="D5" s="58"/>
      <c r="E5" s="58"/>
      <c r="F5" s="58"/>
    </row>
    <row r="6" spans="1:6" ht="20.25" customHeight="1">
      <c r="A6" s="460" t="s">
        <v>30</v>
      </c>
      <c r="B6" t="s">
        <v>7</v>
      </c>
      <c r="E6">
        <v>99.2</v>
      </c>
      <c r="F6">
        <v>99.6</v>
      </c>
    </row>
    <row r="7" spans="1:6" ht="20.25" customHeight="1">
      <c r="A7" s="460"/>
      <c r="B7" t="s">
        <v>8</v>
      </c>
      <c r="E7">
        <v>88.9</v>
      </c>
      <c r="F7">
        <v>87.1</v>
      </c>
    </row>
    <row r="8" spans="1:6">
      <c r="A8" s="331"/>
    </row>
    <row r="9" spans="1:6" ht="20.25" customHeight="1">
      <c r="A9" s="460" t="s">
        <v>31</v>
      </c>
      <c r="B9" t="s">
        <v>7</v>
      </c>
      <c r="E9">
        <v>92.1</v>
      </c>
      <c r="F9">
        <v>92.6</v>
      </c>
    </row>
    <row r="10" spans="1:6" ht="20.25" customHeight="1">
      <c r="A10" s="460"/>
      <c r="B10" t="s">
        <v>8</v>
      </c>
      <c r="E10">
        <v>61.3</v>
      </c>
      <c r="F10" s="32">
        <v>53</v>
      </c>
    </row>
    <row r="11" spans="1:6">
      <c r="A11" s="68" t="s">
        <v>4</v>
      </c>
      <c r="B11" s="58"/>
      <c r="C11" s="58"/>
      <c r="D11" s="58"/>
      <c r="E11" s="58"/>
      <c r="F11" s="58"/>
    </row>
    <row r="12" spans="1:6" ht="20.25" customHeight="1">
      <c r="A12" s="460" t="s">
        <v>30</v>
      </c>
      <c r="B12" t="s">
        <v>7</v>
      </c>
      <c r="E12">
        <v>99.4</v>
      </c>
      <c r="F12">
        <v>99.7</v>
      </c>
    </row>
    <row r="13" spans="1:6" ht="20.25" customHeight="1">
      <c r="A13" s="460"/>
      <c r="B13" t="s">
        <v>8</v>
      </c>
      <c r="E13">
        <v>91.6</v>
      </c>
      <c r="F13" s="32">
        <v>90</v>
      </c>
    </row>
    <row r="14" spans="1:6">
      <c r="A14" s="69"/>
    </row>
    <row r="15" spans="1:6" ht="20.25" customHeight="1">
      <c r="A15" s="460" t="s">
        <v>31</v>
      </c>
      <c r="B15" t="s">
        <v>7</v>
      </c>
      <c r="E15">
        <v>95.1</v>
      </c>
      <c r="F15">
        <v>94.6</v>
      </c>
    </row>
    <row r="16" spans="1:6" ht="20.25" customHeight="1">
      <c r="A16" s="460"/>
      <c r="B16" t="s">
        <v>8</v>
      </c>
      <c r="E16" s="32">
        <v>67</v>
      </c>
      <c r="F16">
        <v>59.9</v>
      </c>
    </row>
    <row r="17" spans="1:6">
      <c r="A17" s="68" t="s">
        <v>5</v>
      </c>
      <c r="B17" s="58"/>
      <c r="C17" s="58"/>
      <c r="D17" s="58"/>
      <c r="E17" s="58"/>
      <c r="F17" s="58"/>
    </row>
    <row r="18" spans="1:6" ht="20.25" customHeight="1">
      <c r="A18" s="460" t="s">
        <v>30</v>
      </c>
      <c r="B18" t="s">
        <v>7</v>
      </c>
      <c r="E18" s="32">
        <v>99</v>
      </c>
      <c r="F18">
        <v>99.5</v>
      </c>
    </row>
    <row r="19" spans="1:6" ht="20.25" customHeight="1">
      <c r="A19" s="460"/>
      <c r="B19" t="s">
        <v>8</v>
      </c>
      <c r="E19" s="32">
        <v>86</v>
      </c>
      <c r="F19">
        <v>83.2</v>
      </c>
    </row>
    <row r="20" spans="1:6">
      <c r="A20" s="69"/>
    </row>
    <row r="21" spans="1:6" ht="20.25" customHeight="1">
      <c r="A21" s="460" t="s">
        <v>31</v>
      </c>
      <c r="B21" t="s">
        <v>7</v>
      </c>
      <c r="E21">
        <v>88.4</v>
      </c>
      <c r="F21">
        <v>89.6</v>
      </c>
    </row>
    <row r="22" spans="1:6" ht="20.25" customHeight="1">
      <c r="A22" s="460"/>
      <c r="B22" s="34" t="s">
        <v>8</v>
      </c>
      <c r="C22" s="34"/>
      <c r="D22" s="34"/>
      <c r="E22" s="34">
        <v>54.2</v>
      </c>
      <c r="F22" s="70">
        <v>42</v>
      </c>
    </row>
    <row r="23" spans="1:6" ht="9.75" customHeight="1">
      <c r="A23" s="71"/>
      <c r="B23" s="50"/>
      <c r="C23" s="50"/>
      <c r="D23" s="50"/>
      <c r="E23" s="50"/>
      <c r="F23" s="50"/>
    </row>
    <row r="24" spans="1:6">
      <c r="A24" s="330"/>
    </row>
  </sheetData>
  <mergeCells count="6">
    <mergeCell ref="A21:A22"/>
    <mergeCell ref="A6:A7"/>
    <mergeCell ref="A9:A10"/>
    <mergeCell ref="A12:A13"/>
    <mergeCell ref="A15:A16"/>
    <mergeCell ref="A18:A19"/>
  </mergeCells>
  <pageMargins left="0.70866141732283461" right="0.70866141732283461" top="0.74803149606299213" bottom="0.74803149606299213" header="0.31496062992125984" footer="0.31496062992125984"/>
  <pageSetup paperSize="11" orientation="portrait" r:id="rId1"/>
  <drawing r:id="rId2"/>
</worksheet>
</file>

<file path=xl/worksheets/sheet20.xml><?xml version="1.0" encoding="utf-8"?>
<worksheet xmlns="http://schemas.openxmlformats.org/spreadsheetml/2006/main" xmlns:r="http://schemas.openxmlformats.org/officeDocument/2006/relationships">
  <sheetPr>
    <tabColor rgb="FF00B050"/>
  </sheetPr>
  <dimension ref="A1:H25"/>
  <sheetViews>
    <sheetView view="pageLayout" topLeftCell="A13" zoomScaleNormal="100" workbookViewId="0">
      <selection activeCell="F31" sqref="F31"/>
    </sheetView>
  </sheetViews>
  <sheetFormatPr baseColWidth="10" defaultRowHeight="15"/>
  <cols>
    <col min="1" max="1" width="6.85546875" customWidth="1"/>
    <col min="2" max="2" width="17" customWidth="1"/>
    <col min="3" max="3" width="7.140625" customWidth="1"/>
    <col min="4" max="4" width="6.5703125" customWidth="1"/>
    <col min="5" max="5" width="7.85546875" customWidth="1"/>
    <col min="6" max="6" width="7.140625" customWidth="1"/>
  </cols>
  <sheetData>
    <row r="1" spans="1:8">
      <c r="A1" t="s">
        <v>53</v>
      </c>
    </row>
    <row r="3" spans="1:8" ht="12.75" customHeight="1">
      <c r="A3" s="50"/>
      <c r="B3" s="50"/>
      <c r="C3" s="464">
        <v>2008</v>
      </c>
      <c r="D3" s="464"/>
      <c r="E3" s="464">
        <v>2018</v>
      </c>
      <c r="F3" s="464"/>
      <c r="G3" s="34"/>
    </row>
    <row r="4" spans="1:8">
      <c r="A4" s="50"/>
      <c r="B4" s="50"/>
      <c r="C4" s="333" t="s">
        <v>54</v>
      </c>
      <c r="D4" s="333" t="s">
        <v>55</v>
      </c>
      <c r="E4" s="333" t="s">
        <v>54</v>
      </c>
      <c r="F4" s="333" t="s">
        <v>55</v>
      </c>
      <c r="G4" s="34"/>
    </row>
    <row r="5" spans="1:8">
      <c r="A5" s="57" t="s">
        <v>56</v>
      </c>
      <c r="B5" s="57"/>
      <c r="C5" s="72">
        <v>307575</v>
      </c>
      <c r="D5" s="73">
        <v>100</v>
      </c>
      <c r="E5" s="72">
        <v>279335</v>
      </c>
      <c r="F5" s="73">
        <v>100</v>
      </c>
      <c r="G5" s="34"/>
      <c r="H5" s="18"/>
    </row>
    <row r="6" spans="1:8">
      <c r="A6" s="463" t="s">
        <v>57</v>
      </c>
      <c r="B6" s="465" t="s">
        <v>58</v>
      </c>
      <c r="C6" s="466">
        <v>62594</v>
      </c>
      <c r="D6" s="467">
        <v>20.350000000000001</v>
      </c>
      <c r="E6" s="466">
        <v>67939</v>
      </c>
      <c r="F6" s="467">
        <v>24.32</v>
      </c>
    </row>
    <row r="7" spans="1:8" ht="39" customHeight="1">
      <c r="A7" s="463"/>
      <c r="B7" s="465"/>
      <c r="C7" s="466"/>
      <c r="D7" s="467"/>
      <c r="E7" s="466"/>
      <c r="F7" s="467"/>
    </row>
    <row r="8" spans="1:8">
      <c r="A8" s="463"/>
      <c r="B8" t="s">
        <v>59</v>
      </c>
      <c r="C8" s="74">
        <v>30685</v>
      </c>
      <c r="D8" s="32">
        <v>9.98</v>
      </c>
      <c r="E8" s="74">
        <v>25514</v>
      </c>
      <c r="F8" s="32">
        <v>9.1300000000000008</v>
      </c>
    </row>
    <row r="9" spans="1:8">
      <c r="A9" s="463"/>
      <c r="B9" t="s">
        <v>60</v>
      </c>
      <c r="C9" s="74">
        <v>836</v>
      </c>
      <c r="D9" s="32">
        <v>0.27</v>
      </c>
      <c r="E9" s="74">
        <v>792</v>
      </c>
      <c r="F9" s="32">
        <v>0.28000000000000003</v>
      </c>
    </row>
    <row r="10" spans="1:8" hidden="1">
      <c r="A10" s="463"/>
    </row>
    <row r="11" spans="1:8" ht="9" customHeight="1">
      <c r="A11" s="75"/>
      <c r="B11" s="75"/>
      <c r="C11" s="75"/>
      <c r="D11" s="75"/>
      <c r="E11" s="75"/>
      <c r="F11" s="75"/>
    </row>
    <row r="14" spans="1:8" ht="14.25" customHeight="1"/>
    <row r="15" spans="1:8" ht="10.5" customHeight="1"/>
    <row r="16" spans="1:8">
      <c r="A16" s="75"/>
      <c r="B16" s="75"/>
      <c r="C16" s="461">
        <v>2008</v>
      </c>
      <c r="D16" s="461"/>
      <c r="E16" s="462">
        <v>2018</v>
      </c>
      <c r="F16" s="462"/>
    </row>
    <row r="17" spans="1:6" ht="12.75" customHeight="1">
      <c r="A17" s="75"/>
      <c r="B17" s="75"/>
      <c r="C17" s="332" t="s">
        <v>54</v>
      </c>
      <c r="D17" s="332" t="s">
        <v>55</v>
      </c>
      <c r="E17" s="334" t="s">
        <v>54</v>
      </c>
      <c r="F17" s="334" t="s">
        <v>55</v>
      </c>
    </row>
    <row r="18" spans="1:6">
      <c r="A18" t="s">
        <v>40</v>
      </c>
      <c r="C18" s="77">
        <v>308</v>
      </c>
      <c r="D18" s="78">
        <v>0.78</v>
      </c>
      <c r="E18" s="77">
        <v>173</v>
      </c>
      <c r="F18" s="78">
        <v>0.54</v>
      </c>
    </row>
    <row r="19" spans="1:6">
      <c r="A19" t="s">
        <v>41</v>
      </c>
      <c r="C19" s="74">
        <v>39296</v>
      </c>
      <c r="D19" s="32">
        <v>99.22</v>
      </c>
      <c r="E19" s="74">
        <v>31931</v>
      </c>
      <c r="F19" s="32">
        <v>99.46</v>
      </c>
    </row>
    <row r="20" spans="1:6">
      <c r="A20" s="79" t="s">
        <v>9</v>
      </c>
      <c r="B20" s="80"/>
      <c r="C20" s="81">
        <v>39604</v>
      </c>
      <c r="D20" s="82">
        <v>100</v>
      </c>
      <c r="E20" s="81">
        <f>SUM(E18:E19)</f>
        <v>32104</v>
      </c>
      <c r="F20" s="82">
        <v>100</v>
      </c>
    </row>
    <row r="21" spans="1:6" ht="30">
      <c r="A21" s="463" t="s">
        <v>57</v>
      </c>
      <c r="B21" s="83" t="s">
        <v>61</v>
      </c>
      <c r="C21" s="351">
        <v>35043</v>
      </c>
      <c r="D21" s="352">
        <v>88.5</v>
      </c>
      <c r="E21" s="351">
        <v>26240</v>
      </c>
      <c r="F21" s="352">
        <v>81.7</v>
      </c>
    </row>
    <row r="22" spans="1:6" ht="30">
      <c r="A22" s="463"/>
      <c r="B22" s="83" t="s">
        <v>62</v>
      </c>
      <c r="C22" s="351">
        <v>4377</v>
      </c>
      <c r="D22" s="352">
        <v>11</v>
      </c>
      <c r="E22" s="351">
        <v>5864</v>
      </c>
      <c r="F22" s="352">
        <v>18.3</v>
      </c>
    </row>
    <row r="23" spans="1:6" ht="20.25" customHeight="1">
      <c r="A23" s="463"/>
      <c r="B23" t="s">
        <v>314</v>
      </c>
      <c r="C23" s="282">
        <v>184</v>
      </c>
      <c r="D23" s="32">
        <v>0.5</v>
      </c>
      <c r="E23" s="281">
        <f>-F23</f>
        <v>0</v>
      </c>
      <c r="F23" s="281">
        <f>-G23</f>
        <v>0</v>
      </c>
    </row>
    <row r="24" spans="1:6">
      <c r="A24" s="79" t="s">
        <v>9</v>
      </c>
      <c r="B24" s="80"/>
      <c r="C24" s="81">
        <v>39604</v>
      </c>
      <c r="D24" s="82">
        <v>100</v>
      </c>
      <c r="E24" s="81">
        <f>SUM(E21:E22)</f>
        <v>32104</v>
      </c>
      <c r="F24" s="82">
        <v>100</v>
      </c>
    </row>
    <row r="25" spans="1:6" ht="7.5" customHeight="1">
      <c r="A25" s="75"/>
      <c r="B25" s="75"/>
      <c r="C25" s="75"/>
      <c r="D25" s="75"/>
      <c r="E25" s="75"/>
      <c r="F25" s="75"/>
    </row>
  </sheetData>
  <mergeCells count="11">
    <mergeCell ref="C16:D16"/>
    <mergeCell ref="E16:F16"/>
    <mergeCell ref="A21:A23"/>
    <mergeCell ref="C3:D3"/>
    <mergeCell ref="E3:F3"/>
    <mergeCell ref="A6:A10"/>
    <mergeCell ref="B6:B7"/>
    <mergeCell ref="C6:C7"/>
    <mergeCell ref="D6:D7"/>
    <mergeCell ref="E6:E7"/>
    <mergeCell ref="F6:F7"/>
  </mergeCells>
  <pageMargins left="0.70866141732283461" right="0.70866141732283461" top="0.74803149606299213" bottom="0.74803149606299213" header="0.31496062992125984" footer="0.31496062992125984"/>
  <pageSetup paperSize="11" orientation="portrait" r:id="rId1"/>
  <drawing r:id="rId2"/>
</worksheet>
</file>

<file path=xl/worksheets/sheet21.xml><?xml version="1.0" encoding="utf-8"?>
<worksheet xmlns="http://schemas.openxmlformats.org/spreadsheetml/2006/main" xmlns:r="http://schemas.openxmlformats.org/officeDocument/2006/relationships">
  <sheetPr>
    <tabColor rgb="FF00B050"/>
  </sheetPr>
  <dimension ref="A2:G18"/>
  <sheetViews>
    <sheetView view="pageLayout" topLeftCell="A7" zoomScaleNormal="100" workbookViewId="0">
      <selection activeCell="F31" sqref="F31"/>
    </sheetView>
  </sheetViews>
  <sheetFormatPr baseColWidth="10" defaultRowHeight="15"/>
  <cols>
    <col min="1" max="1" width="27.85546875" customWidth="1"/>
    <col min="2" max="2" width="6.5703125" customWidth="1"/>
    <col min="3" max="3" width="5.7109375" customWidth="1"/>
    <col min="4" max="4" width="7.42578125" customWidth="1"/>
    <col min="5" max="5" width="6.7109375" customWidth="1"/>
  </cols>
  <sheetData>
    <row r="2" spans="1:7" ht="9" customHeight="1"/>
    <row r="3" spans="1:7" ht="21.75" customHeight="1">
      <c r="A3" s="75"/>
      <c r="B3" s="462">
        <v>2008</v>
      </c>
      <c r="C3" s="462"/>
      <c r="D3" s="462">
        <v>2018</v>
      </c>
      <c r="E3" s="462"/>
      <c r="F3" s="34"/>
      <c r="G3" s="34"/>
    </row>
    <row r="4" spans="1:7" ht="23.25" customHeight="1">
      <c r="A4" s="79" t="s">
        <v>63</v>
      </c>
      <c r="B4" s="84" t="s">
        <v>54</v>
      </c>
      <c r="C4" s="84" t="s">
        <v>55</v>
      </c>
      <c r="D4" s="84" t="s">
        <v>54</v>
      </c>
      <c r="E4" s="84" t="s">
        <v>55</v>
      </c>
      <c r="F4" s="61"/>
      <c r="G4" s="34"/>
    </row>
    <row r="5" spans="1:7" ht="44.25" customHeight="1">
      <c r="A5" t="s">
        <v>64</v>
      </c>
      <c r="B5" s="74">
        <v>5650</v>
      </c>
      <c r="C5" s="32">
        <v>20.23</v>
      </c>
      <c r="D5" s="74">
        <v>1019</v>
      </c>
      <c r="E5" s="32">
        <v>3.94</v>
      </c>
      <c r="F5" s="34"/>
      <c r="G5" s="34"/>
    </row>
    <row r="6" spans="1:7" ht="44.25" customHeight="1">
      <c r="A6" t="s">
        <v>65</v>
      </c>
      <c r="B6" s="74">
        <v>7175</v>
      </c>
      <c r="C6" s="32">
        <v>25.68</v>
      </c>
      <c r="D6" s="74">
        <v>2668</v>
      </c>
      <c r="E6" s="32">
        <v>10.32</v>
      </c>
      <c r="F6" s="34"/>
      <c r="G6" s="34"/>
    </row>
    <row r="7" spans="1:7" ht="44.25" customHeight="1">
      <c r="A7" t="s">
        <v>66</v>
      </c>
      <c r="B7" s="74">
        <v>4929</v>
      </c>
      <c r="C7" s="32">
        <v>17.64</v>
      </c>
      <c r="D7" s="74">
        <v>2427</v>
      </c>
      <c r="E7" s="32">
        <v>9.39</v>
      </c>
      <c r="F7" s="34"/>
      <c r="G7" s="34"/>
    </row>
    <row r="8" spans="1:7" ht="44.25" customHeight="1">
      <c r="A8" t="s">
        <v>67</v>
      </c>
      <c r="B8" s="74">
        <v>9800</v>
      </c>
      <c r="C8" s="32">
        <v>35.08</v>
      </c>
      <c r="D8" s="74">
        <v>19696</v>
      </c>
      <c r="E8" s="32">
        <v>76.19</v>
      </c>
      <c r="F8" s="34"/>
      <c r="G8" s="34"/>
    </row>
    <row r="9" spans="1:7" ht="60" customHeight="1">
      <c r="A9" s="83" t="s">
        <v>68</v>
      </c>
      <c r="B9" s="85">
        <v>246</v>
      </c>
      <c r="C9" s="32">
        <v>0.88</v>
      </c>
      <c r="D9" s="74">
        <v>26</v>
      </c>
      <c r="E9" s="86">
        <v>0.1</v>
      </c>
      <c r="F9" s="34"/>
      <c r="G9" s="34"/>
    </row>
    <row r="10" spans="1:7" ht="58.5" customHeight="1">
      <c r="A10" s="83" t="s">
        <v>69</v>
      </c>
      <c r="B10" s="85">
        <v>135</v>
      </c>
      <c r="C10" s="86">
        <v>0.48</v>
      </c>
      <c r="D10" s="74">
        <v>16</v>
      </c>
      <c r="E10" s="86">
        <v>0.06</v>
      </c>
      <c r="F10" s="34"/>
      <c r="G10" s="34"/>
    </row>
    <row r="11" spans="1:7" ht="29.25" customHeight="1">
      <c r="A11" s="87" t="s">
        <v>9</v>
      </c>
      <c r="B11" s="88">
        <f>SUM(B5:B10)</f>
        <v>27935</v>
      </c>
      <c r="C11" s="89">
        <f>SUM(C5:C10)</f>
        <v>99.99</v>
      </c>
      <c r="D11" s="88">
        <f>SUM(D5:D10)</f>
        <v>25852</v>
      </c>
      <c r="E11" s="89">
        <f>SUM(E5:E10)</f>
        <v>100</v>
      </c>
      <c r="F11" s="34"/>
      <c r="G11" s="34"/>
    </row>
    <row r="12" spans="1:7" ht="8.25" customHeight="1">
      <c r="A12" s="75"/>
      <c r="B12" s="75"/>
      <c r="C12" s="75"/>
      <c r="D12" s="75"/>
      <c r="E12" s="75"/>
      <c r="F12" s="34"/>
      <c r="G12" s="34"/>
    </row>
    <row r="14" spans="1:7" ht="2.25" customHeight="1"/>
    <row r="15" spans="1:7" ht="10.5" customHeight="1"/>
    <row r="16" spans="1:7" ht="9" customHeight="1"/>
    <row r="18" spans="5:5">
      <c r="E18" s="32"/>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22.xml><?xml version="1.0" encoding="utf-8"?>
<worksheet xmlns="http://schemas.openxmlformats.org/spreadsheetml/2006/main" xmlns:r="http://schemas.openxmlformats.org/officeDocument/2006/relationships">
  <sheetPr>
    <tabColor rgb="FF00B050"/>
  </sheetPr>
  <dimension ref="A1"/>
  <sheetViews>
    <sheetView view="pageLayout" zoomScaleNormal="100" workbookViewId="0">
      <selection activeCell="F31" sqref="F31"/>
    </sheetView>
  </sheetViews>
  <sheetFormatPr baseColWidth="10" defaultRowHeight="15"/>
  <sheetData/>
  <pageMargins left="0.7" right="0.7" top="0.75" bottom="0.75" header="0.3" footer="0.3"/>
  <pageSetup paperSize="11" orientation="portrait" r:id="rId1"/>
</worksheet>
</file>

<file path=xl/worksheets/sheet23.xml><?xml version="1.0" encoding="utf-8"?>
<worksheet xmlns="http://schemas.openxmlformats.org/spreadsheetml/2006/main" xmlns:r="http://schemas.openxmlformats.org/officeDocument/2006/relationships">
  <sheetPr>
    <tabColor rgb="FFFFFF00"/>
  </sheetPr>
  <dimension ref="C25:J25"/>
  <sheetViews>
    <sheetView view="pageLayout" zoomScaleNormal="100" workbookViewId="0">
      <selection activeCell="H29" sqref="H29"/>
    </sheetView>
  </sheetViews>
  <sheetFormatPr baseColWidth="10" defaultRowHeight="15"/>
  <cols>
    <col min="1" max="1" width="1.85546875" customWidth="1"/>
    <col min="2" max="2" width="2.7109375" customWidth="1"/>
    <col min="3" max="3" width="3.28515625" hidden="1" customWidth="1"/>
    <col min="4" max="5" width="0.140625" hidden="1" customWidth="1"/>
    <col min="6" max="6" width="41.140625" customWidth="1"/>
    <col min="7" max="7" width="21.5703125" customWidth="1"/>
  </cols>
  <sheetData>
    <row r="25" spans="8:10">
      <c r="H25" s="441"/>
      <c r="I25" s="441"/>
      <c r="J25" s="441"/>
    </row>
  </sheetData>
  <mergeCells count="1">
    <mergeCell ref="H25:J25"/>
  </mergeCells>
  <pageMargins left="0.70866141732283461" right="0.70866141732283461" top="0.74803149606299213" bottom="0.74803149606299213" header="0.31496062992125984" footer="0.31496062992125984"/>
  <pageSetup paperSize="11" orientation="portrait" r:id="rId1"/>
  <drawing r:id="rId2"/>
</worksheet>
</file>

<file path=xl/worksheets/sheet24.xml><?xml version="1.0" encoding="utf-8"?>
<worksheet xmlns="http://schemas.openxmlformats.org/spreadsheetml/2006/main" xmlns:r="http://schemas.openxmlformats.org/officeDocument/2006/relationships">
  <sheetPr>
    <tabColor rgb="FFFFFF00"/>
  </sheetPr>
  <dimension ref="A1"/>
  <sheetViews>
    <sheetView view="pageLayout" topLeftCell="A22" zoomScaleNormal="100" workbookViewId="0">
      <selection activeCell="H29" sqref="H29"/>
    </sheetView>
  </sheetViews>
  <sheetFormatPr baseColWidth="10" defaultRowHeight="15"/>
  <sheetData/>
  <pageMargins left="0.70866141732283461" right="0.70866141732283461" top="0.74803149606299213" bottom="0.74803149606299213" header="0.31496062992125984" footer="0.31496062992125984"/>
  <pageSetup paperSize="11" orientation="portrait" r:id="rId1"/>
  <drawing r:id="rId2"/>
</worksheet>
</file>

<file path=xl/worksheets/sheet25.xml><?xml version="1.0" encoding="utf-8"?>
<worksheet xmlns="http://schemas.openxmlformats.org/spreadsheetml/2006/main" xmlns:r="http://schemas.openxmlformats.org/officeDocument/2006/relationships">
  <sheetPr>
    <tabColor rgb="FFFFFF00"/>
  </sheetPr>
  <dimension ref="A2:D26"/>
  <sheetViews>
    <sheetView view="pageLayout" topLeftCell="A10" zoomScaleNormal="100" workbookViewId="0">
      <selection activeCell="H29" sqref="H29"/>
    </sheetView>
  </sheetViews>
  <sheetFormatPr baseColWidth="10" defaultRowHeight="15"/>
  <cols>
    <col min="1" max="1" width="39.5703125" customWidth="1"/>
    <col min="2" max="2" width="0.28515625" hidden="1" customWidth="1"/>
    <col min="3" max="3" width="6.5703125" customWidth="1"/>
    <col min="4" max="4" width="5.42578125" customWidth="1"/>
    <col min="5" max="5" width="11.42578125" customWidth="1"/>
  </cols>
  <sheetData>
    <row r="2" spans="1:4" ht="5.25" customHeight="1"/>
    <row r="3" spans="1:4">
      <c r="A3" s="75"/>
      <c r="B3" s="75"/>
      <c r="C3" s="92">
        <v>2009</v>
      </c>
      <c r="D3" s="92">
        <v>2019</v>
      </c>
    </row>
    <row r="4" spans="1:4">
      <c r="A4" s="79" t="s">
        <v>3</v>
      </c>
      <c r="B4" s="166"/>
      <c r="C4" s="166"/>
      <c r="D4" s="166"/>
    </row>
    <row r="5" spans="1:4">
      <c r="A5" t="s">
        <v>179</v>
      </c>
      <c r="C5" s="74">
        <v>6368</v>
      </c>
      <c r="D5" s="293">
        <v>8251</v>
      </c>
    </row>
    <row r="6" spans="1:4">
      <c r="A6" t="s">
        <v>180</v>
      </c>
      <c r="C6" s="74">
        <v>1085</v>
      </c>
      <c r="D6" s="293">
        <v>1375</v>
      </c>
    </row>
    <row r="7" spans="1:4">
      <c r="A7" s="79" t="s">
        <v>4</v>
      </c>
      <c r="B7" s="80"/>
      <c r="C7" s="80"/>
      <c r="D7" s="289"/>
    </row>
    <row r="8" spans="1:4" ht="17.25">
      <c r="A8" t="s">
        <v>181</v>
      </c>
      <c r="C8" s="74">
        <v>4045</v>
      </c>
      <c r="D8" s="294">
        <v>5643</v>
      </c>
    </row>
    <row r="9" spans="1:4">
      <c r="A9" t="s">
        <v>180</v>
      </c>
      <c r="C9" s="74">
        <v>773</v>
      </c>
      <c r="D9" s="294">
        <v>1076</v>
      </c>
    </row>
    <row r="10" spans="1:4">
      <c r="A10" s="79" t="s">
        <v>5</v>
      </c>
      <c r="B10" s="80"/>
      <c r="C10" s="167"/>
      <c r="D10" s="289"/>
    </row>
    <row r="11" spans="1:4">
      <c r="A11" s="74" t="s">
        <v>179</v>
      </c>
      <c r="B11" s="74"/>
      <c r="C11" s="74">
        <v>2323</v>
      </c>
      <c r="D11" s="294">
        <v>2608</v>
      </c>
    </row>
    <row r="12" spans="1:4">
      <c r="A12" t="s">
        <v>180</v>
      </c>
      <c r="C12" s="74">
        <v>312</v>
      </c>
      <c r="D12" s="110">
        <v>299</v>
      </c>
    </row>
    <row r="13" spans="1:4" ht="8.25" customHeight="1">
      <c r="A13" s="75"/>
      <c r="B13" s="75"/>
      <c r="C13" s="75"/>
      <c r="D13" s="75"/>
    </row>
    <row r="18" spans="1:4" ht="3.75" customHeight="1"/>
    <row r="19" spans="1:4" ht="3.75" customHeight="1"/>
    <row r="22" spans="1:4">
      <c r="A22" s="296"/>
      <c r="B22" s="296"/>
      <c r="C22" s="306">
        <f>+C3</f>
        <v>2009</v>
      </c>
      <c r="D22" s="306">
        <f>+D3</f>
        <v>2019</v>
      </c>
    </row>
    <row r="23" spans="1:4">
      <c r="A23" s="305" t="s">
        <v>3</v>
      </c>
      <c r="B23" s="296"/>
      <c r="C23" s="422">
        <f>+(C6/C5)*100</f>
        <v>17.038316582914572</v>
      </c>
      <c r="D23" s="422">
        <f>+(D6/D5)*100</f>
        <v>16.664646709489759</v>
      </c>
    </row>
    <row r="24" spans="1:4">
      <c r="A24" s="305" t="s">
        <v>4</v>
      </c>
      <c r="B24" s="296"/>
      <c r="C24" s="422">
        <f>+(C9/C8)*100</f>
        <v>19.110012360939432</v>
      </c>
      <c r="D24" s="422">
        <f>+(D9/D8)*100</f>
        <v>19.067871699450649</v>
      </c>
    </row>
    <row r="25" spans="1:4">
      <c r="A25" s="305" t="s">
        <v>5</v>
      </c>
      <c r="B25" s="296"/>
      <c r="C25" s="422">
        <f>+(C12/C11)*100</f>
        <v>13.430908308222126</v>
      </c>
      <c r="D25" s="422">
        <f>+(D12/D11)*100</f>
        <v>11.464723926380369</v>
      </c>
    </row>
    <row r="26" spans="1:4">
      <c r="A26" s="296"/>
      <c r="B26" s="296"/>
      <c r="C26" s="296"/>
      <c r="D26" s="296"/>
    </row>
  </sheetData>
  <pageMargins left="0.70866141732283472" right="0.70866141732283472" top="0.74803149606299213" bottom="0.74803149606299213" header="0.31496062992125984" footer="0.31496062992125984"/>
  <pageSetup paperSize="11" orientation="portrait" r:id="rId1"/>
  <drawing r:id="rId2"/>
</worksheet>
</file>

<file path=xl/worksheets/sheet26.xml><?xml version="1.0" encoding="utf-8"?>
<worksheet xmlns="http://schemas.openxmlformats.org/spreadsheetml/2006/main" xmlns:r="http://schemas.openxmlformats.org/officeDocument/2006/relationships">
  <sheetPr>
    <tabColor rgb="FFFFFF00"/>
  </sheetPr>
  <dimension ref="A3:F26"/>
  <sheetViews>
    <sheetView view="pageLayout" zoomScaleNormal="100" workbookViewId="0">
      <selection activeCell="H29" sqref="H29"/>
    </sheetView>
  </sheetViews>
  <sheetFormatPr baseColWidth="10" defaultRowHeight="15"/>
  <cols>
    <col min="1" max="1" width="13.28515625" customWidth="1"/>
    <col min="2" max="2" width="4.7109375" customWidth="1"/>
    <col min="3" max="5" width="8.7109375" customWidth="1"/>
    <col min="6" max="6" width="9.140625" customWidth="1"/>
    <col min="8" max="8" width="11.42578125" customWidth="1"/>
  </cols>
  <sheetData>
    <row r="3" spans="1:6" ht="10.5" customHeight="1"/>
    <row r="4" spans="1:6">
      <c r="A4" s="75"/>
      <c r="B4" s="75"/>
      <c r="C4" s="468">
        <v>2009</v>
      </c>
      <c r="D4" s="468"/>
      <c r="E4" s="468">
        <v>2019</v>
      </c>
      <c r="F4" s="468"/>
    </row>
    <row r="5" spans="1:6">
      <c r="A5" s="80" t="s">
        <v>182</v>
      </c>
      <c r="B5" s="80"/>
      <c r="C5" s="80" t="s">
        <v>7</v>
      </c>
      <c r="D5" s="80" t="s">
        <v>8</v>
      </c>
      <c r="E5" s="80" t="s">
        <v>7</v>
      </c>
      <c r="F5" s="80" t="s">
        <v>8</v>
      </c>
    </row>
    <row r="6" spans="1:6">
      <c r="A6" t="s">
        <v>183</v>
      </c>
      <c r="C6" s="32">
        <v>4.0641359490774329</v>
      </c>
      <c r="D6" s="32">
        <v>20.108265508996148</v>
      </c>
      <c r="E6" s="32">
        <v>3.8</v>
      </c>
      <c r="F6" s="32">
        <v>24.5</v>
      </c>
    </row>
    <row r="7" spans="1:6">
      <c r="A7" t="s">
        <v>184</v>
      </c>
      <c r="C7" s="32">
        <v>9.5957813433167782</v>
      </c>
      <c r="D7" s="32">
        <v>20.141946422258293</v>
      </c>
      <c r="E7" s="32">
        <v>12.4</v>
      </c>
      <c r="F7" s="32">
        <v>24.5</v>
      </c>
    </row>
    <row r="8" spans="1:6">
      <c r="A8" t="s">
        <v>185</v>
      </c>
      <c r="C8" s="32">
        <v>14.889556688108028</v>
      </c>
      <c r="D8" s="32">
        <v>19.84201142718118</v>
      </c>
      <c r="E8" s="32">
        <v>17.5</v>
      </c>
      <c r="F8" s="32">
        <v>21.2</v>
      </c>
    </row>
    <row r="9" spans="1:6">
      <c r="A9" t="s">
        <v>186</v>
      </c>
      <c r="C9" s="32">
        <v>21.80827907363398</v>
      </c>
      <c r="D9" s="32">
        <v>16.654337272910436</v>
      </c>
      <c r="E9" s="32">
        <v>25.5</v>
      </c>
      <c r="F9" s="111">
        <v>15.2</v>
      </c>
    </row>
    <row r="10" spans="1:6">
      <c r="A10" t="s">
        <v>187</v>
      </c>
      <c r="C10" s="32">
        <v>20.2574750043206</v>
      </c>
      <c r="D10" s="32">
        <v>11.32993989895726</v>
      </c>
      <c r="E10" s="32">
        <v>20.9</v>
      </c>
      <c r="F10" s="32">
        <v>8.3000000000000007</v>
      </c>
    </row>
    <row r="11" spans="1:6">
      <c r="A11" t="s">
        <v>188</v>
      </c>
      <c r="C11" s="32">
        <v>29.384771941543182</v>
      </c>
      <c r="D11" s="32">
        <v>11.923499469696681</v>
      </c>
      <c r="E11" s="32">
        <v>19.8</v>
      </c>
      <c r="F11" s="32">
        <v>6.3</v>
      </c>
    </row>
    <row r="12" spans="1:6" ht="8.25" customHeight="1">
      <c r="A12" s="75"/>
      <c r="B12" s="75"/>
      <c r="C12" s="75"/>
      <c r="D12" s="75"/>
      <c r="E12" s="75"/>
      <c r="F12" s="75"/>
    </row>
    <row r="17" spans="1:6" ht="9" customHeight="1"/>
    <row r="18" spans="1:6">
      <c r="A18" s="75"/>
      <c r="B18" s="75"/>
      <c r="C18" s="468">
        <v>2009</v>
      </c>
      <c r="D18" s="468"/>
      <c r="E18" s="468">
        <v>2019</v>
      </c>
      <c r="F18" s="468"/>
    </row>
    <row r="19" spans="1:6">
      <c r="A19" s="80" t="s">
        <v>182</v>
      </c>
      <c r="B19" s="80"/>
      <c r="C19" s="80" t="s">
        <v>7</v>
      </c>
      <c r="D19" s="80" t="s">
        <v>8</v>
      </c>
      <c r="E19" s="80" t="s">
        <v>7</v>
      </c>
      <c r="F19" s="80" t="s">
        <v>8</v>
      </c>
    </row>
    <row r="20" spans="1:6">
      <c r="A20" t="s">
        <v>183</v>
      </c>
      <c r="C20" s="32">
        <v>4.8456907624377799</v>
      </c>
      <c r="D20" s="32">
        <v>21.071727384331481</v>
      </c>
      <c r="E20" s="111">
        <v>4.4000000000000004</v>
      </c>
      <c r="F20" s="32">
        <v>25</v>
      </c>
    </row>
    <row r="21" spans="1:6">
      <c r="A21" t="s">
        <v>184</v>
      </c>
      <c r="C21" s="32">
        <v>10.037542532588057</v>
      </c>
      <c r="D21" s="32">
        <v>21.210577641645695</v>
      </c>
      <c r="E21" s="111">
        <v>12.6</v>
      </c>
      <c r="F21" s="32">
        <v>25.4</v>
      </c>
    </row>
    <row r="22" spans="1:6">
      <c r="A22" t="s">
        <v>185</v>
      </c>
      <c r="C22" s="32">
        <v>16.198941621984471</v>
      </c>
      <c r="D22" s="32">
        <v>20.815139257983333</v>
      </c>
      <c r="E22" s="111">
        <v>18.8</v>
      </c>
      <c r="F22" s="111">
        <v>21.8</v>
      </c>
    </row>
    <row r="23" spans="1:6">
      <c r="A23" t="s">
        <v>189</v>
      </c>
      <c r="C23" s="32">
        <v>24.183386169214767</v>
      </c>
      <c r="D23" s="32">
        <v>16.467774564375471</v>
      </c>
      <c r="E23" s="111">
        <v>27.5</v>
      </c>
      <c r="F23" s="32">
        <v>14.6</v>
      </c>
    </row>
    <row r="24" spans="1:6">
      <c r="A24" t="s">
        <v>190</v>
      </c>
      <c r="C24" s="32">
        <v>21.273321022750856</v>
      </c>
      <c r="D24" s="32">
        <v>10.230906972561714</v>
      </c>
      <c r="E24" s="111">
        <v>21</v>
      </c>
      <c r="F24" s="32">
        <v>7.5</v>
      </c>
    </row>
    <row r="25" spans="1:6">
      <c r="A25" t="s">
        <v>191</v>
      </c>
      <c r="C25" s="32">
        <v>23.461117891024067</v>
      </c>
      <c r="D25" s="32">
        <v>10.203874179102311</v>
      </c>
      <c r="E25" s="111">
        <v>15.6</v>
      </c>
      <c r="F25" s="32">
        <v>5.7</v>
      </c>
    </row>
    <row r="26" spans="1:6" ht="9" customHeight="1">
      <c r="A26" s="75"/>
      <c r="B26" s="75"/>
      <c r="C26" s="75"/>
      <c r="D26" s="75"/>
      <c r="E26" s="75"/>
      <c r="F26" s="75"/>
    </row>
  </sheetData>
  <mergeCells count="4">
    <mergeCell ref="C4:D4"/>
    <mergeCell ref="E4:F4"/>
    <mergeCell ref="C18:D18"/>
    <mergeCell ref="E18:F18"/>
  </mergeCells>
  <pageMargins left="0.70866141732283461" right="0.70866141732283461" top="0.74803149606299213" bottom="0.74803149606299213" header="0.31496062992125984" footer="0.31496062992125984"/>
  <pageSetup paperSize="11" orientation="portrait" r:id="rId1"/>
  <headerFooter>
    <oddFooter xml:space="preserve">&amp;C                                             </oddFooter>
  </headerFooter>
  <drawing r:id="rId2"/>
</worksheet>
</file>

<file path=xl/worksheets/sheet27.xml><?xml version="1.0" encoding="utf-8"?>
<worksheet xmlns="http://schemas.openxmlformats.org/spreadsheetml/2006/main" xmlns:r="http://schemas.openxmlformats.org/officeDocument/2006/relationships">
  <sheetPr>
    <tabColor rgb="FFFFFF00"/>
  </sheetPr>
  <dimension ref="A1:G26"/>
  <sheetViews>
    <sheetView view="pageLayout" topLeftCell="A22" zoomScaleNormal="100" workbookViewId="0">
      <selection activeCell="H29" sqref="H29"/>
    </sheetView>
  </sheetViews>
  <sheetFormatPr baseColWidth="10" defaultRowHeight="15"/>
  <cols>
    <col min="1" max="1" width="12.5703125" customWidth="1"/>
    <col min="2" max="2" width="4.42578125" customWidth="1"/>
    <col min="3" max="5" width="8.85546875" customWidth="1"/>
    <col min="6" max="6" width="10" customWidth="1"/>
  </cols>
  <sheetData>
    <row r="1" spans="1:6">
      <c r="A1" s="441"/>
      <c r="B1" s="441"/>
      <c r="C1" s="441"/>
      <c r="D1" s="441"/>
      <c r="E1" s="441"/>
      <c r="F1" s="441"/>
    </row>
    <row r="2" spans="1:6" ht="20.25" customHeight="1">
      <c r="A2" s="441"/>
      <c r="B2" s="441"/>
      <c r="C2" s="441"/>
      <c r="D2" s="441"/>
      <c r="E2" s="441"/>
      <c r="F2" s="441"/>
    </row>
    <row r="3" spans="1:6">
      <c r="A3" s="75"/>
      <c r="B3" s="75"/>
      <c r="C3" s="468">
        <v>2009</v>
      </c>
      <c r="D3" s="468"/>
      <c r="E3" s="468">
        <v>2019</v>
      </c>
      <c r="F3" s="468"/>
    </row>
    <row r="4" spans="1:6">
      <c r="A4" s="80" t="s">
        <v>182</v>
      </c>
      <c r="B4" s="80"/>
      <c r="C4" s="80" t="s">
        <v>7</v>
      </c>
      <c r="D4" s="80" t="s">
        <v>8</v>
      </c>
      <c r="E4" s="80" t="s">
        <v>7</v>
      </c>
      <c r="F4" s="80" t="s">
        <v>8</v>
      </c>
    </row>
    <row r="5" spans="1:6">
      <c r="A5" t="s">
        <v>183</v>
      </c>
      <c r="C5" s="32">
        <v>2.8164287337170553</v>
      </c>
      <c r="D5" s="32">
        <v>18.055066226111464</v>
      </c>
      <c r="E5" s="32">
        <v>2.6</v>
      </c>
      <c r="F5" s="32">
        <v>22.8</v>
      </c>
    </row>
    <row r="6" spans="1:6">
      <c r="A6" t="s">
        <v>184</v>
      </c>
      <c r="C6" s="32">
        <v>8.8905350651317789</v>
      </c>
      <c r="D6" s="32">
        <v>17.864624496519678</v>
      </c>
      <c r="E6" s="111">
        <v>12.1</v>
      </c>
      <c r="F6" s="32">
        <v>21.2</v>
      </c>
    </row>
    <row r="7" spans="1:6">
      <c r="A7" t="s">
        <v>185</v>
      </c>
      <c r="C7" s="32">
        <v>12.799199106331415</v>
      </c>
      <c r="D7" s="32">
        <v>17.768213370913834</v>
      </c>
      <c r="E7" s="32">
        <v>15</v>
      </c>
      <c r="F7" s="32">
        <v>18.899999999999999</v>
      </c>
    </row>
    <row r="8" spans="1:6">
      <c r="A8" t="s">
        <v>189</v>
      </c>
      <c r="C8" s="32">
        <v>18.016557482581035</v>
      </c>
      <c r="D8" s="32">
        <v>17.051914415486721</v>
      </c>
      <c r="E8" s="32">
        <v>21.7</v>
      </c>
      <c r="F8" s="32">
        <v>17.100000000000001</v>
      </c>
    </row>
    <row r="9" spans="1:6">
      <c r="A9" t="s">
        <v>187</v>
      </c>
      <c r="C9" s="32">
        <v>18.635735383217206</v>
      </c>
      <c r="D9" s="32">
        <v>13.672049819556461</v>
      </c>
      <c r="E9" s="32">
        <v>20.6</v>
      </c>
      <c r="F9" s="32">
        <v>11.1</v>
      </c>
    </row>
    <row r="10" spans="1:6">
      <c r="A10" t="s">
        <v>188</v>
      </c>
      <c r="C10" s="32">
        <v>38.841544229021508</v>
      </c>
      <c r="D10" s="32">
        <v>15.588131671411841</v>
      </c>
      <c r="E10" s="32">
        <v>28</v>
      </c>
      <c r="F10" s="32">
        <v>8.8000000000000007</v>
      </c>
    </row>
    <row r="11" spans="1:6">
      <c r="A11" s="75"/>
      <c r="B11" s="75"/>
      <c r="C11" s="75"/>
      <c r="D11" s="75"/>
      <c r="E11" s="75"/>
      <c r="F11" s="75"/>
    </row>
    <row r="12" spans="1:6">
      <c r="A12" s="469"/>
      <c r="B12" s="469"/>
      <c r="C12" s="469"/>
      <c r="D12" s="469"/>
      <c r="E12" s="469"/>
      <c r="F12" s="469"/>
    </row>
    <row r="13" spans="1:6">
      <c r="A13" s="469"/>
      <c r="B13" s="469"/>
      <c r="C13" s="469"/>
      <c r="D13" s="469"/>
      <c r="E13" s="469"/>
      <c r="F13" s="469"/>
    </row>
    <row r="16" spans="1:6">
      <c r="F16" s="290">
        <v>22.1</v>
      </c>
    </row>
    <row r="17" spans="1:7" ht="8.25" customHeight="1"/>
    <row r="18" spans="1:7">
      <c r="A18" s="168" t="s">
        <v>192</v>
      </c>
      <c r="B18" s="75"/>
      <c r="C18" s="75"/>
      <c r="D18" s="169"/>
      <c r="E18" s="133">
        <v>2009</v>
      </c>
      <c r="F18" s="133">
        <v>2019</v>
      </c>
      <c r="G18" s="170"/>
    </row>
    <row r="19" spans="1:7">
      <c r="A19" s="34" t="s">
        <v>92</v>
      </c>
      <c r="B19" s="34"/>
      <c r="C19" s="34"/>
      <c r="D19" s="34"/>
      <c r="E19" s="70">
        <v>6.7611962426394276</v>
      </c>
      <c r="F19" s="113">
        <v>8.1918065788443268</v>
      </c>
      <c r="G19" s="34"/>
    </row>
    <row r="20" spans="1:7">
      <c r="A20" t="s">
        <v>193</v>
      </c>
      <c r="D20" s="32"/>
      <c r="E20" s="32">
        <v>28.865150898854623</v>
      </c>
      <c r="F20" s="111">
        <v>24.302112696087509</v>
      </c>
      <c r="G20" s="32"/>
    </row>
    <row r="21" spans="1:7">
      <c r="A21" t="s">
        <v>194</v>
      </c>
      <c r="D21" s="32"/>
      <c r="E21" s="32">
        <v>54.845755862797795</v>
      </c>
      <c r="F21" s="111">
        <v>55.533875326223381</v>
      </c>
      <c r="G21" s="32"/>
    </row>
    <row r="22" spans="1:7">
      <c r="A22" t="s">
        <v>195</v>
      </c>
      <c r="D22" s="32"/>
      <c r="E22" s="32">
        <v>9.5196098184043763</v>
      </c>
      <c r="F22" s="111">
        <v>11.818831336775403</v>
      </c>
      <c r="G22" s="32"/>
    </row>
    <row r="23" spans="1:7">
      <c r="A23" t="s">
        <v>111</v>
      </c>
      <c r="D23" s="32"/>
      <c r="E23" s="32">
        <v>8.2871773037782679E-3</v>
      </c>
      <c r="F23" s="111">
        <v>0.1533740620693772</v>
      </c>
      <c r="G23" s="32"/>
    </row>
    <row r="24" spans="1:7">
      <c r="A24" s="87" t="s">
        <v>9</v>
      </c>
      <c r="B24" s="87"/>
      <c r="C24" s="87"/>
      <c r="D24" s="89"/>
      <c r="E24" s="89">
        <v>100</v>
      </c>
      <c r="F24" s="89">
        <v>100</v>
      </c>
      <c r="G24" s="32"/>
    </row>
    <row r="25" spans="1:7">
      <c r="A25" s="75"/>
      <c r="B25" s="75"/>
      <c r="C25" s="75"/>
      <c r="D25" s="171"/>
      <c r="E25" s="171"/>
      <c r="F25" s="171"/>
      <c r="G25" s="70"/>
    </row>
    <row r="26" spans="1:7">
      <c r="A26" s="34"/>
      <c r="B26" s="34"/>
      <c r="C26" s="34"/>
      <c r="D26" s="34"/>
      <c r="E26" s="34"/>
      <c r="F26" s="34"/>
    </row>
  </sheetData>
  <mergeCells count="4">
    <mergeCell ref="A1:F2"/>
    <mergeCell ref="C3:D3"/>
    <mergeCell ref="E3:F3"/>
    <mergeCell ref="A12:F13"/>
  </mergeCells>
  <pageMargins left="0.70866141732283461" right="0.70866141732283461" top="0.74803149606299213" bottom="0.74803149606299213" header="0.31496062992125984" footer="0.31496062992125984"/>
  <pageSetup paperSize="11" orientation="portrait" r:id="rId1"/>
  <drawing r:id="rId2"/>
</worksheet>
</file>

<file path=xl/worksheets/sheet28.xml><?xml version="1.0" encoding="utf-8"?>
<worksheet xmlns="http://schemas.openxmlformats.org/spreadsheetml/2006/main" xmlns:r="http://schemas.openxmlformats.org/officeDocument/2006/relationships">
  <sheetPr>
    <tabColor rgb="FFFFFF00"/>
  </sheetPr>
  <dimension ref="A3:F25"/>
  <sheetViews>
    <sheetView view="pageLayout" topLeftCell="A22" zoomScaleNormal="100" workbookViewId="0">
      <selection activeCell="H29" sqref="H29"/>
    </sheetView>
  </sheetViews>
  <sheetFormatPr baseColWidth="10" defaultRowHeight="15"/>
  <cols>
    <col min="1" max="1" width="16.42578125" customWidth="1"/>
    <col min="2" max="2" width="4.28515625" customWidth="1"/>
    <col min="3" max="3" width="9.42578125" customWidth="1"/>
  </cols>
  <sheetData>
    <row r="3" spans="1:6" ht="5.25" customHeight="1"/>
    <row r="4" spans="1:6">
      <c r="A4" s="115" t="s">
        <v>108</v>
      </c>
      <c r="B4" s="75"/>
      <c r="C4" s="169"/>
      <c r="D4" s="133">
        <v>2009</v>
      </c>
      <c r="E4" s="133">
        <v>2019</v>
      </c>
      <c r="F4" s="170"/>
    </row>
    <row r="5" spans="1:6">
      <c r="A5" s="34" t="s">
        <v>92</v>
      </c>
      <c r="B5" s="34"/>
      <c r="C5" s="34"/>
      <c r="D5" s="32">
        <v>8</v>
      </c>
      <c r="E5" s="32">
        <v>9.8000000000000007</v>
      </c>
      <c r="F5" s="34"/>
    </row>
    <row r="6" spans="1:6">
      <c r="A6" t="s">
        <v>193</v>
      </c>
      <c r="C6" s="32"/>
      <c r="D6" s="32">
        <v>23.6</v>
      </c>
      <c r="E6" s="32">
        <v>19.899999999999999</v>
      </c>
      <c r="F6" s="32"/>
    </row>
    <row r="7" spans="1:6">
      <c r="A7" t="s">
        <v>194</v>
      </c>
      <c r="C7" s="32"/>
      <c r="D7" s="32">
        <v>56.5</v>
      </c>
      <c r="E7" s="32">
        <v>55.6</v>
      </c>
      <c r="F7" s="32"/>
    </row>
    <row r="8" spans="1:6">
      <c r="A8" t="s">
        <v>195</v>
      </c>
      <c r="C8" s="32"/>
      <c r="D8" s="32">
        <v>11.9</v>
      </c>
      <c r="E8" s="32">
        <v>14.6</v>
      </c>
      <c r="F8" s="32"/>
    </row>
    <row r="9" spans="1:6">
      <c r="A9" t="s">
        <v>111</v>
      </c>
      <c r="C9" s="32"/>
      <c r="D9" s="32">
        <v>0</v>
      </c>
      <c r="E9" s="111">
        <v>0.2</v>
      </c>
      <c r="F9" s="32"/>
    </row>
    <row r="10" spans="1:6">
      <c r="A10" s="87" t="s">
        <v>9</v>
      </c>
      <c r="B10" s="87"/>
      <c r="C10" s="89"/>
      <c r="D10" s="89">
        <v>100</v>
      </c>
      <c r="E10" s="89">
        <v>100</v>
      </c>
      <c r="F10" s="32"/>
    </row>
    <row r="11" spans="1:6">
      <c r="A11" s="75"/>
      <c r="B11" s="75"/>
      <c r="C11" s="171"/>
      <c r="D11" s="171"/>
      <c r="E11" s="171"/>
      <c r="F11" s="70"/>
    </row>
    <row r="12" spans="1:6">
      <c r="A12" s="34"/>
      <c r="B12" s="34"/>
      <c r="C12" s="34"/>
      <c r="D12" s="34"/>
      <c r="E12" s="34"/>
      <c r="F12" s="34"/>
    </row>
    <row r="18" spans="1:5">
      <c r="A18" s="59" t="s">
        <v>108</v>
      </c>
      <c r="B18" s="50"/>
      <c r="C18" s="50"/>
      <c r="D18" s="51">
        <v>2009</v>
      </c>
      <c r="E18" s="51">
        <v>2019</v>
      </c>
    </row>
    <row r="19" spans="1:5">
      <c r="A19" s="34" t="s">
        <v>92</v>
      </c>
      <c r="D19" s="32">
        <v>4.109494472428799</v>
      </c>
      <c r="E19" s="111">
        <v>4.1879454961132678</v>
      </c>
    </row>
    <row r="20" spans="1:5">
      <c r="A20" t="s">
        <v>193</v>
      </c>
      <c r="D20" s="32">
        <v>40.152972319294605</v>
      </c>
      <c r="E20" s="111">
        <v>35.316792808174618</v>
      </c>
    </row>
    <row r="21" spans="1:5">
      <c r="A21" t="s">
        <v>194</v>
      </c>
      <c r="D21" s="32">
        <v>51.227634999381067</v>
      </c>
      <c r="E21" s="111">
        <v>55.487280998854892</v>
      </c>
    </row>
    <row r="22" spans="1:5">
      <c r="A22" t="s">
        <v>195</v>
      </c>
      <c r="D22" s="32">
        <v>4.5098982088955335</v>
      </c>
      <c r="E22" s="111">
        <v>4.8743797288967068</v>
      </c>
    </row>
    <row r="23" spans="1:5">
      <c r="A23" t="s">
        <v>111</v>
      </c>
      <c r="D23" s="32">
        <v>0</v>
      </c>
      <c r="E23" s="111">
        <v>0.13360096795837684</v>
      </c>
    </row>
    <row r="24" spans="1:5">
      <c r="A24" s="87" t="s">
        <v>9</v>
      </c>
      <c r="D24" s="89">
        <v>100</v>
      </c>
      <c r="E24" s="89">
        <v>100</v>
      </c>
    </row>
    <row r="25" spans="1:5" ht="9" customHeight="1">
      <c r="A25" s="50"/>
      <c r="B25" s="50"/>
      <c r="C25" s="50"/>
      <c r="D25" s="50"/>
      <c r="E25"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29.xml><?xml version="1.0" encoding="utf-8"?>
<worksheet xmlns="http://schemas.openxmlformats.org/spreadsheetml/2006/main" xmlns:r="http://schemas.openxmlformats.org/officeDocument/2006/relationships">
  <sheetPr>
    <tabColor rgb="FFFFFF00"/>
  </sheetPr>
  <dimension ref="A2:F19"/>
  <sheetViews>
    <sheetView view="pageLayout" topLeftCell="A20" zoomScaleNormal="100" workbookViewId="0">
      <selection activeCell="H29" sqref="H29"/>
    </sheetView>
  </sheetViews>
  <sheetFormatPr baseColWidth="10" defaultColWidth="11.42578125" defaultRowHeight="15"/>
  <cols>
    <col min="1" max="1" width="16.28515625" customWidth="1"/>
    <col min="2" max="2" width="1.7109375" customWidth="1"/>
    <col min="3" max="3" width="2.28515625" customWidth="1"/>
    <col min="4" max="4" width="8.28515625" customWidth="1"/>
    <col min="5" max="5" width="12.28515625" customWidth="1"/>
    <col min="6" max="6" width="12.42578125" customWidth="1"/>
  </cols>
  <sheetData>
    <row r="2" spans="1:6" ht="7.5" customHeight="1"/>
    <row r="3" spans="1:6">
      <c r="A3" s="172" t="s">
        <v>196</v>
      </c>
      <c r="B3" s="94"/>
      <c r="C3" s="94"/>
      <c r="D3" s="94"/>
      <c r="E3" s="51">
        <v>2009</v>
      </c>
      <c r="F3" s="51">
        <v>2019</v>
      </c>
    </row>
    <row r="4" spans="1:6" ht="18" customHeight="1">
      <c r="A4" s="80" t="s">
        <v>3</v>
      </c>
      <c r="B4" s="80"/>
      <c r="C4" s="80"/>
      <c r="D4" s="80"/>
      <c r="E4" s="80"/>
      <c r="F4" s="80"/>
    </row>
    <row r="5" spans="1:6" ht="23.25" customHeight="1">
      <c r="A5" t="s">
        <v>197</v>
      </c>
      <c r="D5" s="32"/>
      <c r="E5" s="32">
        <v>6.8097788692184587</v>
      </c>
      <c r="F5" s="111">
        <v>5.3892546875031337</v>
      </c>
    </row>
    <row r="6" spans="1:6" ht="23.25" customHeight="1">
      <c r="A6" t="s">
        <v>198</v>
      </c>
      <c r="D6" s="32"/>
      <c r="E6" s="32">
        <v>59.058987215698501</v>
      </c>
      <c r="F6" s="111">
        <v>51.229887387808553</v>
      </c>
    </row>
    <row r="7" spans="1:6" ht="23.25" customHeight="1">
      <c r="A7" t="s">
        <v>199</v>
      </c>
      <c r="D7" s="32"/>
      <c r="E7" s="32">
        <v>34.131233915083044</v>
      </c>
      <c r="F7" s="111">
        <v>43.380857924686786</v>
      </c>
    </row>
    <row r="8" spans="1:6" ht="23.25" customHeight="1">
      <c r="A8" s="87" t="s">
        <v>9</v>
      </c>
      <c r="B8" s="87"/>
      <c r="C8" s="87"/>
      <c r="D8" s="89"/>
      <c r="E8" s="89">
        <v>100</v>
      </c>
      <c r="F8" s="89">
        <v>100</v>
      </c>
    </row>
    <row r="9" spans="1:6" ht="18" customHeight="1">
      <c r="A9" s="80" t="s">
        <v>4</v>
      </c>
      <c r="B9" s="80"/>
      <c r="C9" s="80"/>
      <c r="D9" s="99"/>
      <c r="E9" s="99"/>
      <c r="F9" s="291"/>
    </row>
    <row r="10" spans="1:6" ht="23.25" customHeight="1">
      <c r="A10" t="s">
        <v>200</v>
      </c>
      <c r="D10" s="32"/>
      <c r="E10" s="32">
        <v>6.1944194037370046</v>
      </c>
      <c r="F10" s="111">
        <v>4.8215627987934697</v>
      </c>
    </row>
    <row r="11" spans="1:6" ht="23.25" customHeight="1">
      <c r="A11" t="s">
        <v>201</v>
      </c>
      <c r="D11" s="32"/>
      <c r="E11" s="32">
        <v>58.065211587461697</v>
      </c>
      <c r="F11" s="111">
        <v>51.253107868742021</v>
      </c>
    </row>
    <row r="12" spans="1:6" ht="23.25" customHeight="1">
      <c r="A12" t="s">
        <v>86</v>
      </c>
      <c r="D12" s="32"/>
      <c r="E12" s="32">
        <v>35.740369008801295</v>
      </c>
      <c r="F12" s="111">
        <v>43.925329332461601</v>
      </c>
    </row>
    <row r="13" spans="1:6" ht="23.25" customHeight="1">
      <c r="A13" s="87" t="s">
        <v>9</v>
      </c>
      <c r="B13" s="87"/>
      <c r="C13" s="87"/>
      <c r="D13" s="89"/>
      <c r="E13" s="89">
        <v>100</v>
      </c>
      <c r="F13" s="89">
        <v>100</v>
      </c>
    </row>
    <row r="14" spans="1:6" ht="18" customHeight="1">
      <c r="A14" s="80" t="s">
        <v>5</v>
      </c>
      <c r="B14" s="80"/>
      <c r="C14" s="80"/>
      <c r="D14" s="99"/>
      <c r="E14" s="99"/>
      <c r="F14" s="291"/>
    </row>
    <row r="15" spans="1:6" ht="23.25" customHeight="1">
      <c r="A15" t="s">
        <v>197</v>
      </c>
      <c r="D15" s="32"/>
      <c r="E15" s="32">
        <v>8.1211495062798154</v>
      </c>
      <c r="F15" s="111">
        <v>6.8</v>
      </c>
    </row>
    <row r="16" spans="1:6" ht="23.25" customHeight="1">
      <c r="A16" t="s">
        <v>198</v>
      </c>
      <c r="D16" s="32"/>
      <c r="E16" s="32">
        <v>61.176787057580057</v>
      </c>
      <c r="F16" s="111">
        <v>51.2</v>
      </c>
    </row>
    <row r="17" spans="1:6" ht="23.25" customHeight="1">
      <c r="A17" t="s">
        <v>199</v>
      </c>
      <c r="D17" s="32"/>
      <c r="E17" s="32">
        <v>30.702063436140126</v>
      </c>
      <c r="F17" s="111">
        <v>42</v>
      </c>
    </row>
    <row r="18" spans="1:6" ht="23.25" customHeight="1">
      <c r="A18" s="87" t="s">
        <v>9</v>
      </c>
      <c r="B18" s="87"/>
      <c r="C18" s="87"/>
      <c r="D18" s="89"/>
      <c r="E18" s="89">
        <v>100</v>
      </c>
      <c r="F18" s="89">
        <v>100</v>
      </c>
    </row>
    <row r="19" spans="1:6" ht="10.5" customHeight="1">
      <c r="A19" s="50"/>
      <c r="B19" s="50"/>
      <c r="C19" s="50"/>
      <c r="D19" s="50"/>
      <c r="E19" s="50"/>
      <c r="F19"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30.xml><?xml version="1.0" encoding="utf-8"?>
<worksheet xmlns="http://schemas.openxmlformats.org/spreadsheetml/2006/main" xmlns:r="http://schemas.openxmlformats.org/officeDocument/2006/relationships">
  <sheetPr>
    <tabColor rgb="FFFFFF00"/>
  </sheetPr>
  <dimension ref="A2:F28"/>
  <sheetViews>
    <sheetView view="pageLayout" topLeftCell="A17" zoomScaleNormal="100" workbookViewId="0">
      <selection activeCell="H29" sqref="H29"/>
    </sheetView>
  </sheetViews>
  <sheetFormatPr baseColWidth="10" defaultColWidth="11.42578125" defaultRowHeight="15"/>
  <cols>
    <col min="1" max="1" width="18.5703125" customWidth="1"/>
    <col min="2" max="2" width="3.28515625" customWidth="1"/>
    <col min="3" max="3" width="3" customWidth="1"/>
    <col min="4" max="4" width="7.42578125" customWidth="1"/>
    <col min="5" max="6" width="10.28515625" customWidth="1"/>
  </cols>
  <sheetData>
    <row r="2" spans="1:6" ht="18.75" customHeight="1"/>
    <row r="3" spans="1:6" ht="16.5" customHeight="1">
      <c r="A3" s="172" t="s">
        <v>202</v>
      </c>
      <c r="B3" s="94"/>
      <c r="C3" s="94"/>
      <c r="D3" s="94"/>
      <c r="E3" s="51">
        <v>2009</v>
      </c>
      <c r="F3" s="51">
        <v>2019</v>
      </c>
    </row>
    <row r="4" spans="1:6" ht="15" customHeight="1">
      <c r="A4" s="80" t="s">
        <v>3</v>
      </c>
      <c r="B4" s="80"/>
      <c r="C4" s="80"/>
      <c r="D4" s="80"/>
      <c r="E4" s="80"/>
      <c r="F4" s="80"/>
    </row>
    <row r="5" spans="1:6" ht="23.25" customHeight="1">
      <c r="A5" t="s">
        <v>88</v>
      </c>
      <c r="D5" s="32"/>
      <c r="E5" s="32">
        <v>87.201024872936287</v>
      </c>
      <c r="F5" s="111">
        <v>80.770643574979687</v>
      </c>
    </row>
    <row r="6" spans="1:6" ht="23.25" customHeight="1">
      <c r="A6" t="s">
        <v>203</v>
      </c>
      <c r="D6" s="32"/>
      <c r="E6" s="32">
        <v>8.1013620622146529</v>
      </c>
      <c r="F6" s="111">
        <v>12.675972989572884</v>
      </c>
    </row>
    <row r="7" spans="1:6" ht="22.5" customHeight="1">
      <c r="A7" t="s">
        <v>204</v>
      </c>
      <c r="D7" s="32"/>
      <c r="E7" s="32">
        <v>4.6976130648490635</v>
      </c>
      <c r="F7" s="111">
        <v>6.530475339281228</v>
      </c>
    </row>
    <row r="8" spans="1:6" ht="18.75" customHeight="1">
      <c r="A8" s="87" t="s">
        <v>9</v>
      </c>
      <c r="D8" s="89"/>
      <c r="E8" s="89">
        <v>100</v>
      </c>
      <c r="F8" s="89">
        <v>100</v>
      </c>
    </row>
    <row r="9" spans="1:6" ht="13.5" customHeight="1">
      <c r="A9" s="80" t="s">
        <v>205</v>
      </c>
      <c r="B9" s="80"/>
      <c r="C9" s="80"/>
      <c r="D9" s="99"/>
      <c r="E9" s="99"/>
      <c r="F9" s="291"/>
    </row>
    <row r="10" spans="1:6" ht="22.5" customHeight="1">
      <c r="A10" t="s">
        <v>88</v>
      </c>
      <c r="D10" s="32"/>
      <c r="E10" s="32">
        <v>82.219906189504357</v>
      </c>
      <c r="F10" s="111">
        <v>75.20915766483941</v>
      </c>
    </row>
    <row r="11" spans="1:6" ht="22.5" customHeight="1">
      <c r="A11" t="s">
        <v>203</v>
      </c>
      <c r="D11" s="32"/>
      <c r="E11" s="32">
        <v>11.094169071133109</v>
      </c>
      <c r="F11" s="111">
        <v>15.925279251088325</v>
      </c>
    </row>
    <row r="12" spans="1:6" ht="22.5" customHeight="1">
      <c r="A12" t="s">
        <v>204</v>
      </c>
      <c r="D12" s="32"/>
      <c r="E12" s="32">
        <v>6.6859247393625401</v>
      </c>
      <c r="F12" s="111">
        <v>8.8334664224823403</v>
      </c>
    </row>
    <row r="13" spans="1:6" ht="16.5" customHeight="1">
      <c r="A13" s="87" t="s">
        <v>9</v>
      </c>
      <c r="D13" s="89"/>
      <c r="E13" s="89">
        <v>100</v>
      </c>
      <c r="F13" s="89">
        <v>100</v>
      </c>
    </row>
    <row r="14" spans="1:6" ht="17.25" customHeight="1">
      <c r="A14" s="80" t="s">
        <v>5</v>
      </c>
      <c r="B14" s="80"/>
      <c r="C14" s="80"/>
      <c r="D14" s="99"/>
      <c r="E14" s="99"/>
      <c r="F14" s="291"/>
    </row>
    <row r="15" spans="1:6" ht="22.5" customHeight="1">
      <c r="A15" t="s">
        <v>88</v>
      </c>
      <c r="D15" s="32"/>
      <c r="E15" s="32">
        <v>97.816109465906166</v>
      </c>
      <c r="F15" s="111">
        <v>94.636034762937001</v>
      </c>
    </row>
    <row r="16" spans="1:6" ht="22.5" customHeight="1">
      <c r="A16" t="s">
        <v>203</v>
      </c>
      <c r="D16" s="32"/>
      <c r="E16" s="32">
        <v>1.7234976528056827</v>
      </c>
      <c r="F16" s="111">
        <v>4.5750979476624964</v>
      </c>
    </row>
    <row r="17" spans="1:6" ht="22.5" customHeight="1">
      <c r="A17" t="s">
        <v>204</v>
      </c>
      <c r="D17" s="32"/>
      <c r="E17" s="32">
        <v>0.46039288128814787</v>
      </c>
      <c r="F17" s="111">
        <v>0.78886728940028361</v>
      </c>
    </row>
    <row r="18" spans="1:6" ht="19.5" customHeight="1">
      <c r="A18" s="87" t="s">
        <v>9</v>
      </c>
      <c r="D18" s="89"/>
      <c r="E18" s="89">
        <v>100</v>
      </c>
      <c r="F18" s="89">
        <v>100</v>
      </c>
    </row>
    <row r="19" spans="1:6" ht="12" customHeight="1">
      <c r="A19" s="50"/>
      <c r="B19" s="50"/>
      <c r="C19" s="50"/>
      <c r="D19" s="50"/>
      <c r="E19" s="50"/>
      <c r="F19" s="50"/>
    </row>
    <row r="21" spans="1:6" ht="24" customHeight="1"/>
    <row r="28" spans="1:6">
      <c r="A28" s="34"/>
      <c r="B28" s="34"/>
      <c r="C28" s="34"/>
      <c r="D28" s="34"/>
      <c r="E28" s="34"/>
    </row>
  </sheetData>
  <pageMargins left="0.70866141732283461" right="0.70866141732283461" top="0.74803149606299213" bottom="0.74803149606299213" header="0.31496062992125984" footer="0.31496062992125984"/>
  <pageSetup paperSize="11" orientation="portrait" r:id="rId1"/>
  <drawing r:id="rId2"/>
</worksheet>
</file>

<file path=xl/worksheets/sheet31.xml><?xml version="1.0" encoding="utf-8"?>
<worksheet xmlns="http://schemas.openxmlformats.org/spreadsheetml/2006/main" xmlns:r="http://schemas.openxmlformats.org/officeDocument/2006/relationships">
  <sheetPr>
    <tabColor rgb="FFFFFF00"/>
  </sheetPr>
  <dimension ref="A3:F18"/>
  <sheetViews>
    <sheetView view="pageLayout" topLeftCell="A7" zoomScaleNormal="100" workbookViewId="0">
      <selection activeCell="F27" sqref="F27"/>
    </sheetView>
  </sheetViews>
  <sheetFormatPr baseColWidth="10" defaultRowHeight="15"/>
  <cols>
    <col min="1" max="1" width="29.7109375" customWidth="1"/>
    <col min="2" max="3" width="1.140625" customWidth="1"/>
    <col min="4" max="5" width="10.42578125" customWidth="1"/>
  </cols>
  <sheetData>
    <row r="3" spans="1:6" ht="3.75" customHeight="1"/>
    <row r="4" spans="1:6">
      <c r="A4" s="59" t="s">
        <v>70</v>
      </c>
      <c r="B4" s="50"/>
      <c r="C4" s="59"/>
      <c r="D4" s="59">
        <v>2009</v>
      </c>
      <c r="E4" s="59">
        <v>2019</v>
      </c>
      <c r="F4" s="34"/>
    </row>
    <row r="5" spans="1:6">
      <c r="A5" t="s">
        <v>206</v>
      </c>
      <c r="C5" s="32"/>
      <c r="D5" s="32">
        <v>26.595376667414286</v>
      </c>
      <c r="E5" s="111">
        <v>22.059985966927037</v>
      </c>
    </row>
    <row r="6" spans="1:6">
      <c r="A6" t="s">
        <v>207</v>
      </c>
      <c r="C6" s="32"/>
      <c r="D6" s="32">
        <v>1.241936158323101</v>
      </c>
      <c r="E6" s="111">
        <v>1.1570401190725141</v>
      </c>
    </row>
    <row r="7" spans="1:6" s="83" customFormat="1" ht="15" customHeight="1">
      <c r="A7" s="83" t="s">
        <v>208</v>
      </c>
      <c r="C7" s="86"/>
      <c r="D7" s="86">
        <v>72.162687174262615</v>
      </c>
      <c r="E7" s="295">
        <v>76.782973913999825</v>
      </c>
    </row>
    <row r="8" spans="1:6" s="83" customFormat="1">
      <c r="A8" t="s">
        <v>209</v>
      </c>
      <c r="C8" s="86"/>
      <c r="D8" s="86">
        <v>75.078307318692083</v>
      </c>
      <c r="E8" s="295">
        <v>69.16449802795789</v>
      </c>
    </row>
    <row r="9" spans="1:6" s="83" customFormat="1">
      <c r="A9" t="s">
        <v>210</v>
      </c>
      <c r="C9" s="86"/>
      <c r="D9" s="86">
        <v>0.74414341328248057</v>
      </c>
      <c r="E9" s="295">
        <v>0.89212910839670612</v>
      </c>
    </row>
    <row r="10" spans="1:6">
      <c r="A10" s="87" t="s">
        <v>9</v>
      </c>
      <c r="C10" s="173"/>
      <c r="D10" s="173">
        <v>100</v>
      </c>
      <c r="E10" s="89">
        <v>100</v>
      </c>
    </row>
    <row r="11" spans="1:6" ht="9.75" customHeight="1">
      <c r="A11" s="50"/>
      <c r="B11" s="50"/>
      <c r="C11" s="50"/>
      <c r="D11" s="50"/>
      <c r="E11" s="50"/>
      <c r="F11" s="34"/>
    </row>
    <row r="18" spans="1:1">
      <c r="A18" t="s">
        <v>211</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32.xml><?xml version="1.0" encoding="utf-8"?>
<worksheet xmlns="http://schemas.openxmlformats.org/spreadsheetml/2006/main" xmlns:r="http://schemas.openxmlformats.org/officeDocument/2006/relationships">
  <sheetPr>
    <tabColor rgb="FFFFFF00"/>
  </sheetPr>
  <dimension ref="A3:H20"/>
  <sheetViews>
    <sheetView view="pageLayout" topLeftCell="A11" zoomScaleNormal="100" workbookViewId="0">
      <selection activeCell="F27" sqref="F27"/>
    </sheetView>
  </sheetViews>
  <sheetFormatPr baseColWidth="10" defaultRowHeight="15"/>
  <cols>
    <col min="1" max="1" width="14" customWidth="1"/>
    <col min="2" max="2" width="8.140625" customWidth="1"/>
    <col min="3" max="3" width="8" customWidth="1"/>
    <col min="4" max="4" width="11.42578125" customWidth="1"/>
  </cols>
  <sheetData>
    <row r="3" spans="1:8" ht="4.5" customHeight="1"/>
    <row r="4" spans="1:8">
      <c r="A4" s="59" t="s">
        <v>70</v>
      </c>
      <c r="B4" s="50"/>
      <c r="C4" s="59"/>
      <c r="D4" s="59">
        <v>2009</v>
      </c>
      <c r="E4" s="59">
        <v>2019</v>
      </c>
    </row>
    <row r="5" spans="1:8">
      <c r="A5" t="s">
        <v>206</v>
      </c>
      <c r="C5" s="32"/>
      <c r="D5" s="32">
        <v>20.4729845209331</v>
      </c>
      <c r="E5" s="111">
        <v>20.326848176578466</v>
      </c>
    </row>
    <row r="6" spans="1:8">
      <c r="A6" t="s">
        <v>207</v>
      </c>
      <c r="C6" s="32"/>
      <c r="D6" s="32">
        <v>1.64531411100648</v>
      </c>
      <c r="E6" s="111">
        <v>1.4758206811358456</v>
      </c>
    </row>
    <row r="7" spans="1:8">
      <c r="A7" t="s">
        <v>212</v>
      </c>
      <c r="D7" s="86">
        <v>77.881701368060419</v>
      </c>
      <c r="E7" s="295">
        <v>78.197331142285037</v>
      </c>
    </row>
    <row r="8" spans="1:8">
      <c r="A8" t="s">
        <v>209</v>
      </c>
      <c r="B8" s="83"/>
      <c r="C8" s="86"/>
      <c r="D8" s="86">
        <v>75.72977206097498</v>
      </c>
      <c r="E8" s="295">
        <v>67.843147786319392</v>
      </c>
    </row>
    <row r="9" spans="1:8">
      <c r="A9" t="s">
        <v>210</v>
      </c>
      <c r="B9" s="83"/>
      <c r="C9" s="86"/>
      <c r="D9" s="86">
        <v>0.99769938210337294</v>
      </c>
      <c r="E9" s="295">
        <v>1.2150155916760188</v>
      </c>
    </row>
    <row r="10" spans="1:8">
      <c r="A10" s="87" t="s">
        <v>9</v>
      </c>
      <c r="C10" s="173"/>
      <c r="D10" s="173">
        <v>100</v>
      </c>
      <c r="E10" s="89">
        <v>100</v>
      </c>
    </row>
    <row r="11" spans="1:8">
      <c r="A11" s="50"/>
      <c r="B11" s="50"/>
      <c r="C11" s="50"/>
      <c r="D11" s="50"/>
      <c r="E11" s="50"/>
    </row>
    <row r="14" spans="1:8">
      <c r="G14" s="86"/>
      <c r="H14" s="86"/>
    </row>
    <row r="16" spans="1:8" ht="8.25" customHeight="1"/>
    <row r="20" spans="1:5">
      <c r="A20" t="s">
        <v>213</v>
      </c>
      <c r="B20" s="83"/>
      <c r="C20" s="86"/>
      <c r="D20" s="86">
        <v>79.3</v>
      </c>
      <c r="E20" s="86">
        <v>79.575914373013305</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33.xml><?xml version="1.0" encoding="utf-8"?>
<worksheet xmlns="http://schemas.openxmlformats.org/spreadsheetml/2006/main" xmlns:r="http://schemas.openxmlformats.org/officeDocument/2006/relationships">
  <sheetPr>
    <tabColor rgb="FFFFFF00"/>
  </sheetPr>
  <dimension ref="A2:C22"/>
  <sheetViews>
    <sheetView view="pageLayout" topLeftCell="A22" zoomScaleNormal="100" workbookViewId="0">
      <selection activeCell="F27" sqref="F27"/>
    </sheetView>
  </sheetViews>
  <sheetFormatPr baseColWidth="10" defaultRowHeight="15"/>
  <cols>
    <col min="1" max="1" width="31.85546875" customWidth="1"/>
    <col min="3" max="3" width="10.28515625" customWidth="1"/>
    <col min="255" max="255" width="35.42578125" customWidth="1"/>
  </cols>
  <sheetData>
    <row r="2" spans="1:3" ht="20.25" customHeight="1"/>
    <row r="3" spans="1:3">
      <c r="A3" s="59" t="s">
        <v>70</v>
      </c>
      <c r="B3" s="59">
        <v>2009</v>
      </c>
      <c r="C3" s="59">
        <v>2019</v>
      </c>
    </row>
    <row r="4" spans="1:3">
      <c r="A4" t="s">
        <v>206</v>
      </c>
      <c r="B4" s="32">
        <v>39.642588483988611</v>
      </c>
      <c r="C4" s="111">
        <v>26.380887581007066</v>
      </c>
    </row>
    <row r="5" spans="1:3">
      <c r="A5" t="s">
        <v>207</v>
      </c>
      <c r="B5" s="32">
        <v>0.38231177215551471</v>
      </c>
      <c r="C5" s="111">
        <v>0.36228539568716633</v>
      </c>
    </row>
    <row r="6" spans="1:3">
      <c r="A6" t="s">
        <v>208</v>
      </c>
      <c r="B6" s="32">
        <v>59.975099743855871</v>
      </c>
      <c r="C6" s="111">
        <v>73.256827023304567</v>
      </c>
    </row>
    <row r="7" spans="1:3">
      <c r="A7" t="s">
        <v>209</v>
      </c>
      <c r="B7" s="86">
        <v>73.275489102607352</v>
      </c>
      <c r="C7" s="86">
        <v>72.680936808378348</v>
      </c>
    </row>
    <row r="8" spans="1:3">
      <c r="A8" t="s">
        <v>210</v>
      </c>
      <c r="B8" s="174">
        <v>4.2470260894415759E-2</v>
      </c>
      <c r="C8" s="174">
        <v>3.2848566646223432E-2</v>
      </c>
    </row>
    <row r="9" spans="1:3">
      <c r="A9" s="87" t="s">
        <v>9</v>
      </c>
      <c r="B9" s="89">
        <v>100</v>
      </c>
      <c r="C9" s="89">
        <v>100</v>
      </c>
    </row>
    <row r="10" spans="1:3">
      <c r="A10" s="50"/>
      <c r="B10" s="50"/>
      <c r="C10" s="50"/>
    </row>
    <row r="17" spans="1:3">
      <c r="B17" s="32"/>
      <c r="C17" s="32"/>
    </row>
    <row r="18" spans="1:3">
      <c r="B18" s="32"/>
      <c r="C18" s="32"/>
    </row>
    <row r="19" spans="1:3">
      <c r="B19">
        <f t="shared" ref="B19:C22" si="0">+B3</f>
        <v>2009</v>
      </c>
      <c r="C19">
        <f t="shared" si="0"/>
        <v>2019</v>
      </c>
    </row>
    <row r="20" spans="1:3">
      <c r="A20" t="s">
        <v>206</v>
      </c>
      <c r="B20" s="32">
        <f t="shared" si="0"/>
        <v>39.642588483988611</v>
      </c>
      <c r="C20" s="111">
        <f t="shared" si="0"/>
        <v>26.380887581007066</v>
      </c>
    </row>
    <row r="21" spans="1:3">
      <c r="A21" t="s">
        <v>207</v>
      </c>
      <c r="B21" s="32">
        <f t="shared" si="0"/>
        <v>0.38231177215551471</v>
      </c>
      <c r="C21" s="32">
        <f t="shared" si="0"/>
        <v>0.36228539568716633</v>
      </c>
    </row>
    <row r="22" spans="1:3">
      <c r="A22" t="s">
        <v>214</v>
      </c>
      <c r="B22" s="32">
        <f t="shared" si="0"/>
        <v>59.975099743855871</v>
      </c>
      <c r="C22" s="111">
        <f t="shared" si="0"/>
        <v>73.256827023304567</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34.xml><?xml version="1.0" encoding="utf-8"?>
<worksheet xmlns="http://schemas.openxmlformats.org/spreadsheetml/2006/main" xmlns:r="http://schemas.openxmlformats.org/officeDocument/2006/relationships">
  <sheetPr>
    <tabColor rgb="FFFFFF00"/>
  </sheetPr>
  <dimension ref="A2:D18"/>
  <sheetViews>
    <sheetView view="pageLayout" topLeftCell="A16" zoomScaleNormal="100" workbookViewId="0">
      <selection activeCell="D23" sqref="D23"/>
    </sheetView>
  </sheetViews>
  <sheetFormatPr baseColWidth="10" defaultRowHeight="15"/>
  <cols>
    <col min="1" max="1" width="32.7109375" customWidth="1"/>
    <col min="2" max="3" width="10.140625" customWidth="1"/>
    <col min="255" max="255" width="32.7109375" customWidth="1"/>
  </cols>
  <sheetData>
    <row r="2" spans="1:4" ht="6" customHeight="1"/>
    <row r="3" spans="1:4" ht="17.25" customHeight="1">
      <c r="A3" s="50"/>
      <c r="B3" s="133">
        <v>2009</v>
      </c>
      <c r="C3" s="133">
        <v>2019</v>
      </c>
    </row>
    <row r="4" spans="1:4" ht="45.75" customHeight="1">
      <c r="A4" s="361" t="s">
        <v>322</v>
      </c>
      <c r="B4">
        <v>487</v>
      </c>
      <c r="C4">
        <v>714</v>
      </c>
      <c r="D4" s="83"/>
    </row>
    <row r="5" spans="1:4" ht="36" customHeight="1">
      <c r="A5" s="83" t="s">
        <v>215</v>
      </c>
      <c r="B5" s="32">
        <v>54.3</v>
      </c>
      <c r="C5">
        <v>60</v>
      </c>
    </row>
    <row r="6" spans="1:4" ht="7.5" customHeight="1">
      <c r="A6" s="470" t="s">
        <v>216</v>
      </c>
    </row>
    <row r="7" spans="1:4" ht="43.5" customHeight="1">
      <c r="A7" s="470"/>
      <c r="B7" s="281">
        <f>-C7</f>
        <v>0</v>
      </c>
      <c r="C7" s="281">
        <f>-D7</f>
        <v>0</v>
      </c>
    </row>
    <row r="8" spans="1:4" ht="17.25" customHeight="1">
      <c r="A8" s="50"/>
      <c r="B8" s="50"/>
      <c r="C8" s="50"/>
    </row>
    <row r="11" spans="1:4" ht="14.25" customHeight="1"/>
    <row r="12" spans="1:4" ht="8.25" customHeight="1"/>
    <row r="13" spans="1:4">
      <c r="A13" s="75"/>
      <c r="B13" s="133">
        <v>2009</v>
      </c>
      <c r="C13" s="133">
        <v>2019</v>
      </c>
    </row>
    <row r="14" spans="1:4" ht="41.25" customHeight="1">
      <c r="A14" s="361" t="s">
        <v>406</v>
      </c>
      <c r="B14">
        <v>352</v>
      </c>
      <c r="C14" s="175">
        <v>526</v>
      </c>
    </row>
    <row r="15" spans="1:4" ht="36.75" customHeight="1">
      <c r="A15" s="417" t="s">
        <v>215</v>
      </c>
      <c r="B15">
        <v>53.6</v>
      </c>
      <c r="C15" s="110">
        <v>58.8</v>
      </c>
    </row>
    <row r="16" spans="1:4" ht="6.75" customHeight="1">
      <c r="A16" s="470" t="s">
        <v>217</v>
      </c>
      <c r="B16" s="131"/>
      <c r="C16" s="131"/>
    </row>
    <row r="17" spans="1:3" ht="43.5" customHeight="1">
      <c r="A17" s="470"/>
      <c r="B17" s="281">
        <f>-C17</f>
        <v>0</v>
      </c>
      <c r="C17" s="281">
        <f>-D17</f>
        <v>0</v>
      </c>
    </row>
    <row r="18" spans="1:3" ht="17.25" customHeight="1">
      <c r="A18" s="75"/>
      <c r="B18" s="75"/>
      <c r="C18" s="75"/>
    </row>
  </sheetData>
  <mergeCells count="2">
    <mergeCell ref="A6:A7"/>
    <mergeCell ref="A16:A17"/>
  </mergeCells>
  <pageMargins left="0.70866141732283461" right="0.70866141732283461" top="0.74803149606299213" bottom="0.74803149606299213" header="0.31496062992125984" footer="0.31496062992125984"/>
  <pageSetup paperSize="11" orientation="portrait" r:id="rId1"/>
  <drawing r:id="rId2"/>
</worksheet>
</file>

<file path=xl/worksheets/sheet35.xml><?xml version="1.0" encoding="utf-8"?>
<worksheet xmlns="http://schemas.openxmlformats.org/spreadsheetml/2006/main" xmlns:r="http://schemas.openxmlformats.org/officeDocument/2006/relationships">
  <sheetPr>
    <tabColor rgb="FFFFFF00"/>
  </sheetPr>
  <dimension ref="A1:D19"/>
  <sheetViews>
    <sheetView view="pageLayout" topLeftCell="A18" zoomScaleNormal="100" workbookViewId="0">
      <selection activeCell="H29" sqref="H29"/>
    </sheetView>
  </sheetViews>
  <sheetFormatPr baseColWidth="10" defaultRowHeight="15"/>
  <cols>
    <col min="1" max="1" width="32.5703125" customWidth="1"/>
    <col min="2" max="3" width="9.7109375" customWidth="1"/>
    <col min="255" max="255" width="32.42578125" customWidth="1"/>
  </cols>
  <sheetData>
    <row r="1" spans="1:4" ht="17.25" customHeight="1"/>
    <row r="2" spans="1:4" ht="15.75">
      <c r="A2" s="50"/>
      <c r="B2" s="176">
        <v>2009</v>
      </c>
      <c r="C2" s="176">
        <v>2019</v>
      </c>
    </row>
    <row r="3" spans="1:4" ht="39.75" customHeight="1">
      <c r="A3" s="177" t="s">
        <v>315</v>
      </c>
      <c r="B3" s="83">
        <v>135</v>
      </c>
      <c r="C3" s="175">
        <v>188</v>
      </c>
      <c r="D3" s="83"/>
    </row>
    <row r="4" spans="1:4" ht="34.5" customHeight="1">
      <c r="A4" s="83" t="s">
        <v>215</v>
      </c>
      <c r="B4" s="83">
        <v>56</v>
      </c>
      <c r="C4" s="111">
        <v>63.4</v>
      </c>
    </row>
    <row r="5" spans="1:4" ht="3.75" customHeight="1">
      <c r="A5" s="83"/>
      <c r="B5" s="83"/>
    </row>
    <row r="6" spans="1:4" ht="49.5" customHeight="1">
      <c r="A6" s="175" t="s">
        <v>216</v>
      </c>
      <c r="B6" s="281">
        <f>-C6</f>
        <v>0</v>
      </c>
      <c r="C6" s="281">
        <f>-D6</f>
        <v>0</v>
      </c>
    </row>
    <row r="7" spans="1:4">
      <c r="A7" s="50"/>
      <c r="B7" s="50"/>
      <c r="C7" s="50"/>
    </row>
    <row r="9" spans="1:4" ht="5.25" customHeight="1"/>
    <row r="13" spans="1:4">
      <c r="A13" s="353"/>
      <c r="B13" s="353"/>
      <c r="C13" s="353"/>
    </row>
    <row r="14" spans="1:4">
      <c r="A14" s="353"/>
      <c r="B14" s="353"/>
      <c r="C14" s="353"/>
    </row>
    <row r="15" spans="1:4" ht="15.75">
      <c r="A15" s="354"/>
      <c r="B15" s="355">
        <v>2009</v>
      </c>
      <c r="C15" s="355">
        <v>2019</v>
      </c>
    </row>
    <row r="16" spans="1:4">
      <c r="A16" s="354" t="s">
        <v>218</v>
      </c>
      <c r="B16" s="356">
        <f>+PAGE34!B5</f>
        <v>54.3</v>
      </c>
      <c r="C16" s="354">
        <f>+PAGE34!C5</f>
        <v>60</v>
      </c>
    </row>
    <row r="17" spans="1:3">
      <c r="A17" s="354" t="s">
        <v>219</v>
      </c>
      <c r="B17" s="354">
        <f>+PAGE34!B15</f>
        <v>53.6</v>
      </c>
      <c r="C17" s="354">
        <f>+PAGE34!C15</f>
        <v>58.8</v>
      </c>
    </row>
    <row r="18" spans="1:3">
      <c r="A18" s="354" t="s">
        <v>220</v>
      </c>
      <c r="B18" s="357">
        <f>+B4</f>
        <v>56</v>
      </c>
      <c r="C18" s="356">
        <f>+C4</f>
        <v>63.4</v>
      </c>
    </row>
    <row r="19" spans="1:3">
      <c r="A19" s="353"/>
      <c r="B19" s="353"/>
      <c r="C19" s="353"/>
    </row>
  </sheetData>
  <pageMargins left="0.70866141732283472" right="0.70866141732283472" top="0.74803149606299213" bottom="0.74803149606299213" header="0.31496062992125984" footer="0.31496062992125984"/>
  <pageSetup paperSize="11" orientation="portrait" r:id="rId1"/>
  <drawing r:id="rId2"/>
</worksheet>
</file>

<file path=xl/worksheets/sheet36.xml><?xml version="1.0" encoding="utf-8"?>
<worksheet xmlns="http://schemas.openxmlformats.org/spreadsheetml/2006/main" xmlns:r="http://schemas.openxmlformats.org/officeDocument/2006/relationships">
  <sheetPr>
    <tabColor rgb="FFFFFF00"/>
  </sheetPr>
  <dimension ref="A3:D19"/>
  <sheetViews>
    <sheetView view="pageLayout" zoomScaleNormal="100" workbookViewId="0">
      <selection activeCell="H29" sqref="H29"/>
    </sheetView>
  </sheetViews>
  <sheetFormatPr baseColWidth="10" defaultRowHeight="15"/>
  <cols>
    <col min="1" max="1" width="18.5703125" customWidth="1"/>
    <col min="254" max="254" width="17.28515625" customWidth="1"/>
  </cols>
  <sheetData>
    <row r="3" spans="1:4" ht="15.75" customHeight="1">
      <c r="A3" s="98" t="s">
        <v>29</v>
      </c>
      <c r="B3" s="102"/>
      <c r="C3" s="51">
        <v>2009</v>
      </c>
      <c r="D3" s="51">
        <v>2019</v>
      </c>
    </row>
    <row r="4" spans="1:4" ht="17.25" customHeight="1">
      <c r="A4" s="79" t="s">
        <v>3</v>
      </c>
      <c r="B4" s="80"/>
      <c r="C4" s="178"/>
      <c r="D4" s="178"/>
    </row>
    <row r="5" spans="1:4" ht="24" customHeight="1">
      <c r="A5" t="s">
        <v>197</v>
      </c>
      <c r="B5" s="32"/>
      <c r="C5" s="122">
        <v>6.9925627927904088</v>
      </c>
      <c r="D5" s="141">
        <v>4.3246307576629102</v>
      </c>
    </row>
    <row r="6" spans="1:4" ht="24" customHeight="1">
      <c r="A6" t="s">
        <v>198</v>
      </c>
      <c r="B6" s="32"/>
      <c r="C6" s="122">
        <v>37.055213796076089</v>
      </c>
      <c r="D6" s="141">
        <v>33.877402312182319</v>
      </c>
    </row>
    <row r="7" spans="1:4" ht="24" customHeight="1">
      <c r="A7" t="s">
        <v>199</v>
      </c>
      <c r="B7" s="32"/>
      <c r="C7" s="122">
        <v>55.952223411133502</v>
      </c>
      <c r="D7" s="141">
        <v>61.797966930154551</v>
      </c>
    </row>
    <row r="8" spans="1:4" ht="24" customHeight="1">
      <c r="A8" s="87" t="s">
        <v>9</v>
      </c>
      <c r="B8" s="89"/>
      <c r="C8" s="125">
        <v>100</v>
      </c>
      <c r="D8" s="125">
        <v>100</v>
      </c>
    </row>
    <row r="9" spans="1:4" ht="18" customHeight="1">
      <c r="A9" s="79" t="s">
        <v>4</v>
      </c>
      <c r="B9" s="99"/>
      <c r="C9" s="179"/>
      <c r="D9" s="292"/>
    </row>
    <row r="10" spans="1:4" ht="24" customHeight="1">
      <c r="A10" t="s">
        <v>197</v>
      </c>
      <c r="B10" s="32"/>
      <c r="C10" s="122">
        <v>8.1702326173158895</v>
      </c>
      <c r="D10" s="141">
        <v>5.397477008863012</v>
      </c>
    </row>
    <row r="11" spans="1:4" ht="24" customHeight="1">
      <c r="A11" t="s">
        <v>198</v>
      </c>
      <c r="B11" s="32"/>
      <c r="C11" s="122">
        <v>38.982484785512838</v>
      </c>
      <c r="D11" s="141">
        <v>35.468682857490634</v>
      </c>
    </row>
    <row r="12" spans="1:4" ht="24" customHeight="1">
      <c r="A12" t="s">
        <v>199</v>
      </c>
      <c r="B12" s="32"/>
      <c r="C12" s="122">
        <v>52.847282597171272</v>
      </c>
      <c r="D12" s="141">
        <v>59.133840133646153</v>
      </c>
    </row>
    <row r="13" spans="1:4" ht="24" customHeight="1">
      <c r="A13" s="87" t="s">
        <v>9</v>
      </c>
      <c r="B13" s="89"/>
      <c r="C13" s="125">
        <v>100</v>
      </c>
      <c r="D13" s="125">
        <v>100</v>
      </c>
    </row>
    <row r="14" spans="1:4" ht="18" customHeight="1">
      <c r="A14" s="79" t="s">
        <v>5</v>
      </c>
      <c r="B14" s="99"/>
      <c r="C14" s="179"/>
      <c r="D14" s="292"/>
    </row>
    <row r="15" spans="1:4" ht="24" customHeight="1">
      <c r="A15" t="s">
        <v>197</v>
      </c>
      <c r="B15" s="32"/>
      <c r="C15" s="122">
        <v>4.0635506625354338</v>
      </c>
      <c r="D15" s="141">
        <v>1.5398710230243753</v>
      </c>
    </row>
    <row r="16" spans="1:4" ht="24" customHeight="1">
      <c r="A16" t="s">
        <v>198</v>
      </c>
      <c r="B16" s="32"/>
      <c r="C16" s="122">
        <v>32.261849825301603</v>
      </c>
      <c r="D16" s="141">
        <v>29.746955862720288</v>
      </c>
    </row>
    <row r="17" spans="1:4" ht="24" customHeight="1">
      <c r="A17" t="s">
        <v>199</v>
      </c>
      <c r="B17" s="32"/>
      <c r="C17" s="122">
        <v>63.674599512162963</v>
      </c>
      <c r="D17" s="141">
        <v>68.713173114255184</v>
      </c>
    </row>
    <row r="18" spans="1:4" ht="24" customHeight="1">
      <c r="A18" s="87" t="s">
        <v>9</v>
      </c>
      <c r="B18" s="89"/>
      <c r="C18" s="125">
        <v>100</v>
      </c>
      <c r="D18" s="125">
        <v>100</v>
      </c>
    </row>
    <row r="19" spans="1:4" ht="15.75" customHeight="1">
      <c r="A19" s="50"/>
      <c r="B19" s="50"/>
      <c r="C19" s="50"/>
      <c r="D19"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37.xml><?xml version="1.0" encoding="utf-8"?>
<worksheet xmlns="http://schemas.openxmlformats.org/spreadsheetml/2006/main" xmlns:r="http://schemas.openxmlformats.org/officeDocument/2006/relationships">
  <sheetPr>
    <tabColor rgb="FFFFFF00"/>
  </sheetPr>
  <dimension ref="A3:D16"/>
  <sheetViews>
    <sheetView view="pageLayout" topLeftCell="A24" zoomScaleNormal="100" workbookViewId="0">
      <selection activeCell="H29" sqref="H29"/>
    </sheetView>
  </sheetViews>
  <sheetFormatPr baseColWidth="10" defaultRowHeight="15"/>
  <cols>
    <col min="1" max="1" width="19.5703125" customWidth="1"/>
    <col min="2" max="2" width="10.5703125" customWidth="1"/>
    <col min="255" max="255" width="19.5703125" customWidth="1"/>
  </cols>
  <sheetData>
    <row r="3" spans="1:4" ht="4.5" customHeight="1"/>
    <row r="4" spans="1:4">
      <c r="A4" s="98" t="s">
        <v>108</v>
      </c>
      <c r="B4" s="60"/>
      <c r="C4" s="60">
        <v>2009</v>
      </c>
      <c r="D4" s="60">
        <v>2019</v>
      </c>
    </row>
    <row r="5" spans="1:4">
      <c r="A5" t="s">
        <v>92</v>
      </c>
      <c r="B5" s="32"/>
      <c r="C5" s="32">
        <v>15.201470048888201</v>
      </c>
      <c r="D5" s="111">
        <v>16.895247477100035</v>
      </c>
    </row>
    <row r="6" spans="1:4">
      <c r="A6" t="s">
        <v>193</v>
      </c>
      <c r="B6" s="32"/>
      <c r="C6" s="32">
        <v>9.7114726577712585</v>
      </c>
      <c r="D6" s="111">
        <v>5.7437299037769147</v>
      </c>
    </row>
    <row r="7" spans="1:4">
      <c r="A7" t="s">
        <v>194</v>
      </c>
      <c r="B7" s="32"/>
      <c r="C7" s="32">
        <v>63.015490715779208</v>
      </c>
      <c r="D7" s="111">
        <v>63.941302929215851</v>
      </c>
    </row>
    <row r="8" spans="1:4">
      <c r="A8" t="s">
        <v>195</v>
      </c>
      <c r="B8" s="32"/>
      <c r="C8" s="32">
        <v>12.071566577561336</v>
      </c>
      <c r="D8" s="111">
        <v>13.296111818868349</v>
      </c>
    </row>
    <row r="9" spans="1:4">
      <c r="A9" t="s">
        <v>111</v>
      </c>
      <c r="B9" s="32"/>
      <c r="C9" s="32">
        <v>0</v>
      </c>
      <c r="D9" s="111">
        <v>0.12360787103868708</v>
      </c>
    </row>
    <row r="10" spans="1:4">
      <c r="A10" s="87" t="s">
        <v>9</v>
      </c>
      <c r="B10" s="89"/>
      <c r="C10" s="89">
        <v>100</v>
      </c>
      <c r="D10" s="89">
        <v>100</v>
      </c>
    </row>
    <row r="11" spans="1:4" ht="7.5" customHeight="1">
      <c r="A11" s="50"/>
      <c r="B11" s="50"/>
      <c r="C11" s="50"/>
      <c r="D11" s="50"/>
    </row>
    <row r="16" spans="1:4"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8.xml><?xml version="1.0" encoding="utf-8"?>
<worksheet xmlns="http://schemas.openxmlformats.org/spreadsheetml/2006/main" xmlns:r="http://schemas.openxmlformats.org/officeDocument/2006/relationships">
  <sheetPr>
    <tabColor rgb="FFFFFF00"/>
  </sheetPr>
  <dimension ref="A3:E16"/>
  <sheetViews>
    <sheetView view="pageLayout" topLeftCell="A22" zoomScaleNormal="100" workbookViewId="0">
      <selection activeCell="H29" sqref="H29"/>
    </sheetView>
  </sheetViews>
  <sheetFormatPr baseColWidth="10" defaultRowHeight="15"/>
  <cols>
    <col min="2" max="2" width="7.140625" customWidth="1"/>
  </cols>
  <sheetData>
    <row r="3" spans="1:5" ht="7.5" customHeight="1"/>
    <row r="4" spans="1:5">
      <c r="A4" s="98" t="s">
        <v>108</v>
      </c>
      <c r="B4" s="180"/>
      <c r="C4" s="181"/>
      <c r="D4" s="181">
        <v>2009</v>
      </c>
      <c r="E4" s="181">
        <v>2019</v>
      </c>
    </row>
    <row r="5" spans="1:5">
      <c r="A5" s="182" t="s">
        <v>92</v>
      </c>
      <c r="B5" s="182"/>
      <c r="C5" s="183"/>
      <c r="D5" s="183">
        <v>17.759600500434701</v>
      </c>
      <c r="E5" s="298">
        <v>20.288013823927791</v>
      </c>
    </row>
    <row r="6" spans="1:5">
      <c r="A6" s="182" t="s">
        <v>193</v>
      </c>
      <c r="B6" s="182"/>
      <c r="C6" s="183"/>
      <c r="D6" s="183">
        <v>9.3433915053330221</v>
      </c>
      <c r="E6" s="298">
        <v>4.9103499260907499</v>
      </c>
    </row>
    <row r="7" spans="1:5">
      <c r="A7" s="182" t="s">
        <v>194</v>
      </c>
      <c r="B7" s="182"/>
      <c r="C7" s="183"/>
      <c r="D7" s="183">
        <v>59.190716512224604</v>
      </c>
      <c r="E7" s="298">
        <v>58.952970731663065</v>
      </c>
    </row>
    <row r="8" spans="1:5">
      <c r="A8" s="182" t="s">
        <v>195</v>
      </c>
      <c r="B8" s="182"/>
      <c r="C8" s="183"/>
      <c r="D8" s="183">
        <v>13.706291482007677</v>
      </c>
      <c r="E8" s="298">
        <v>15.677436935369292</v>
      </c>
    </row>
    <row r="9" spans="1:5">
      <c r="A9" t="s">
        <v>111</v>
      </c>
      <c r="C9" s="32"/>
      <c r="D9" s="32">
        <v>0</v>
      </c>
      <c r="E9" s="111">
        <v>0.17122858294900714</v>
      </c>
    </row>
    <row r="10" spans="1:5">
      <c r="A10" s="87" t="s">
        <v>9</v>
      </c>
      <c r="C10" s="89"/>
      <c r="D10" s="89">
        <v>100</v>
      </c>
      <c r="E10" s="89">
        <v>100</v>
      </c>
    </row>
    <row r="11" spans="1:5">
      <c r="A11" s="50"/>
      <c r="B11" s="50"/>
      <c r="C11" s="50"/>
      <c r="D11" s="50"/>
      <c r="E11" s="50"/>
    </row>
    <row r="16" spans="1:5"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9.xml><?xml version="1.0" encoding="utf-8"?>
<worksheet xmlns="http://schemas.openxmlformats.org/spreadsheetml/2006/main" xmlns:r="http://schemas.openxmlformats.org/officeDocument/2006/relationships">
  <sheetPr>
    <tabColor rgb="FFFFFF00"/>
  </sheetPr>
  <dimension ref="A2:E14"/>
  <sheetViews>
    <sheetView view="pageLayout" zoomScaleNormal="100" workbookViewId="0">
      <selection activeCell="H29" sqref="H29"/>
    </sheetView>
  </sheetViews>
  <sheetFormatPr baseColWidth="10" defaultRowHeight="15"/>
  <cols>
    <col min="4" max="5" width="9.28515625" customWidth="1"/>
  </cols>
  <sheetData>
    <row r="2" spans="1:5" ht="18.75" customHeight="1"/>
    <row r="3" spans="1:5">
      <c r="A3" s="98" t="s">
        <v>108</v>
      </c>
      <c r="B3" s="180"/>
      <c r="C3" s="181"/>
      <c r="D3" s="181">
        <v>2009</v>
      </c>
      <c r="E3" s="181">
        <v>2019</v>
      </c>
    </row>
    <row r="4" spans="1:5">
      <c r="A4" s="182" t="s">
        <v>92</v>
      </c>
      <c r="B4" s="182"/>
      <c r="C4" s="183"/>
      <c r="D4" s="183">
        <v>8.8390797020238647</v>
      </c>
      <c r="E4" s="298">
        <v>8.088730139584202</v>
      </c>
    </row>
    <row r="5" spans="1:5">
      <c r="A5" s="182" t="s">
        <v>193</v>
      </c>
      <c r="B5" s="182"/>
      <c r="C5" s="183"/>
      <c r="D5" s="183">
        <v>10.626936515261388</v>
      </c>
      <c r="E5" s="298">
        <v>7.9069131212401391</v>
      </c>
    </row>
    <row r="6" spans="1:5">
      <c r="A6" s="182" t="s">
        <v>194</v>
      </c>
      <c r="B6" s="182"/>
      <c r="C6" s="183"/>
      <c r="D6" s="183">
        <v>72.528182477421055</v>
      </c>
      <c r="E6" s="298">
        <v>76.889389974500503</v>
      </c>
    </row>
    <row r="7" spans="1:5">
      <c r="A7" s="182" t="s">
        <v>195</v>
      </c>
      <c r="B7" s="182"/>
      <c r="C7" s="183"/>
      <c r="D7" s="183">
        <v>8.0058013052936907</v>
      </c>
      <c r="E7" s="298">
        <v>7.1149667646751151</v>
      </c>
    </row>
    <row r="8" spans="1:5">
      <c r="A8" t="s">
        <v>111</v>
      </c>
      <c r="C8" s="32"/>
      <c r="D8" s="32">
        <v>0</v>
      </c>
      <c r="E8" s="111">
        <v>0</v>
      </c>
    </row>
    <row r="9" spans="1:5">
      <c r="A9" s="87" t="s">
        <v>9</v>
      </c>
      <c r="C9" s="89"/>
      <c r="D9" s="89">
        <v>100</v>
      </c>
      <c r="E9" s="89">
        <v>100</v>
      </c>
    </row>
    <row r="10" spans="1:5">
      <c r="A10" s="50"/>
      <c r="B10" s="50"/>
      <c r="C10" s="50"/>
      <c r="D10" s="50"/>
      <c r="E10" s="50"/>
    </row>
    <row r="14" spans="1:5" ht="19.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40.xml><?xml version="1.0" encoding="utf-8"?>
<worksheet xmlns="http://schemas.openxmlformats.org/spreadsheetml/2006/main" xmlns:r="http://schemas.openxmlformats.org/officeDocument/2006/relationships">
  <sheetPr>
    <tabColor rgb="FFFFFF00"/>
  </sheetPr>
  <dimension ref="A2:D19"/>
  <sheetViews>
    <sheetView view="pageLayout" topLeftCell="A22" zoomScaleNormal="100" workbookViewId="0">
      <selection activeCell="H29" sqref="H29"/>
    </sheetView>
  </sheetViews>
  <sheetFormatPr baseColWidth="10" defaultRowHeight="15"/>
  <cols>
    <col min="1" max="1" width="22.5703125" customWidth="1"/>
    <col min="2" max="2" width="7.42578125" customWidth="1"/>
    <col min="255" max="255" width="22.5703125" customWidth="1"/>
  </cols>
  <sheetData>
    <row r="2" spans="1:4" ht="18" customHeight="1"/>
    <row r="3" spans="1:4">
      <c r="A3" s="98" t="s">
        <v>202</v>
      </c>
      <c r="B3" s="94"/>
      <c r="C3" s="51">
        <v>2009</v>
      </c>
      <c r="D3" s="51">
        <v>2019</v>
      </c>
    </row>
    <row r="4" spans="1:4" ht="15.75" customHeight="1">
      <c r="A4" s="80" t="s">
        <v>3</v>
      </c>
      <c r="B4" s="80"/>
      <c r="C4" s="80"/>
      <c r="D4" s="80"/>
    </row>
    <row r="5" spans="1:4" ht="22.5" customHeight="1">
      <c r="A5" t="s">
        <v>88</v>
      </c>
      <c r="B5" s="32"/>
      <c r="C5" s="32">
        <v>84.764122942668848</v>
      </c>
      <c r="D5" s="111">
        <v>81.495162335006086</v>
      </c>
    </row>
    <row r="6" spans="1:4" ht="22.5" customHeight="1">
      <c r="A6" t="s">
        <v>203</v>
      </c>
      <c r="B6" s="32"/>
      <c r="C6" s="32">
        <v>7.6878868425331124</v>
      </c>
      <c r="D6" s="111">
        <v>9.3489324293191807</v>
      </c>
    </row>
    <row r="7" spans="1:4" ht="22.5" customHeight="1">
      <c r="A7" t="s">
        <v>204</v>
      </c>
      <c r="B7" s="32"/>
      <c r="C7" s="32">
        <v>7.5479902147980384</v>
      </c>
      <c r="D7" s="111">
        <v>9.1559052356748101</v>
      </c>
    </row>
    <row r="8" spans="1:4" ht="17.100000000000001" customHeight="1">
      <c r="A8" s="87" t="s">
        <v>9</v>
      </c>
      <c r="B8" s="89"/>
      <c r="C8" s="89">
        <v>100</v>
      </c>
      <c r="D8" s="89">
        <v>100</v>
      </c>
    </row>
    <row r="9" spans="1:4" ht="18" customHeight="1">
      <c r="A9" s="80" t="s">
        <v>205</v>
      </c>
      <c r="B9" s="99"/>
      <c r="C9" s="99"/>
      <c r="D9" s="99"/>
    </row>
    <row r="10" spans="1:4" ht="22.5" customHeight="1">
      <c r="A10" t="s">
        <v>88</v>
      </c>
      <c r="B10" s="32"/>
      <c r="C10" s="32">
        <v>79.825696049534557</v>
      </c>
      <c r="D10" s="111">
        <v>75.372725544795344</v>
      </c>
    </row>
    <row r="11" spans="1:4" ht="22.5" customHeight="1">
      <c r="A11" t="s">
        <v>203</v>
      </c>
      <c r="B11" s="32"/>
      <c r="C11" s="32">
        <v>10.038910918382493</v>
      </c>
      <c r="D11" s="111">
        <v>12.384644574191761</v>
      </c>
    </row>
    <row r="12" spans="1:4" ht="22.5" customHeight="1">
      <c r="A12" t="s">
        <v>204</v>
      </c>
      <c r="B12" s="32"/>
      <c r="C12" s="32">
        <v>10.135393032082954</v>
      </c>
      <c r="D12" s="111">
        <v>12.24262988101273</v>
      </c>
    </row>
    <row r="13" spans="1:4" ht="17.100000000000001" customHeight="1">
      <c r="A13" s="87" t="s">
        <v>9</v>
      </c>
      <c r="B13" s="89"/>
      <c r="C13" s="89">
        <v>100</v>
      </c>
      <c r="D13" s="89">
        <v>100</v>
      </c>
    </row>
    <row r="14" spans="1:4" ht="24.75" customHeight="1">
      <c r="A14" s="80" t="s">
        <v>5</v>
      </c>
      <c r="B14" s="99"/>
      <c r="C14" s="99"/>
      <c r="D14" s="291"/>
    </row>
    <row r="15" spans="1:4" ht="22.5" customHeight="1">
      <c r="A15" t="s">
        <v>88</v>
      </c>
      <c r="B15" s="32"/>
      <c r="C15" s="32">
        <v>97.046608214120909</v>
      </c>
      <c r="D15" s="111">
        <v>97.387015834215205</v>
      </c>
    </row>
    <row r="16" spans="1:4" ht="22.5" customHeight="1">
      <c r="A16" t="s">
        <v>203</v>
      </c>
      <c r="B16" s="32"/>
      <c r="C16" s="32">
        <v>1.8405959522710791</v>
      </c>
      <c r="D16" s="111">
        <v>1.4692116048880102</v>
      </c>
    </row>
    <row r="17" spans="1:4" ht="22.5" customHeight="1">
      <c r="A17" t="s">
        <v>204</v>
      </c>
      <c r="B17" s="32"/>
      <c r="C17" s="32">
        <v>1.1127958336080164</v>
      </c>
      <c r="D17" s="111">
        <v>1.1437725608967739</v>
      </c>
    </row>
    <row r="18" spans="1:4" ht="17.100000000000001" customHeight="1">
      <c r="A18" s="87" t="s">
        <v>9</v>
      </c>
      <c r="B18" s="89"/>
      <c r="C18" s="89">
        <v>100</v>
      </c>
      <c r="D18" s="89">
        <v>100</v>
      </c>
    </row>
    <row r="19" spans="1:4">
      <c r="A19" s="75"/>
      <c r="B19" s="75"/>
      <c r="C19" s="75"/>
      <c r="D19"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41.xml><?xml version="1.0" encoding="utf-8"?>
<worksheet xmlns="http://schemas.openxmlformats.org/spreadsheetml/2006/main" xmlns:r="http://schemas.openxmlformats.org/officeDocument/2006/relationships">
  <sheetPr>
    <tabColor rgb="FFFFFF00"/>
  </sheetPr>
  <dimension ref="A2:I18"/>
  <sheetViews>
    <sheetView view="pageLayout" topLeftCell="A21" zoomScaleNormal="100" workbookViewId="0">
      <selection activeCell="H29" sqref="H29"/>
    </sheetView>
  </sheetViews>
  <sheetFormatPr baseColWidth="10" defaultColWidth="21.85546875" defaultRowHeight="15"/>
  <cols>
    <col min="1" max="1" width="21.85546875" customWidth="1"/>
    <col min="2" max="2" width="8.28515625" customWidth="1"/>
    <col min="3" max="255" width="11.42578125" customWidth="1"/>
  </cols>
  <sheetData>
    <row r="2" spans="1:9" ht="23.25" customHeight="1">
      <c r="A2" s="441"/>
      <c r="B2" s="441"/>
      <c r="C2" s="441"/>
      <c r="D2" s="441"/>
    </row>
    <row r="3" spans="1:9">
      <c r="A3" s="59" t="s">
        <v>70</v>
      </c>
      <c r="B3" s="50"/>
      <c r="C3" s="60">
        <v>2009</v>
      </c>
      <c r="D3" s="60">
        <v>2019</v>
      </c>
    </row>
    <row r="4" spans="1:9">
      <c r="A4" s="91" t="s">
        <v>73</v>
      </c>
      <c r="B4" s="91"/>
      <c r="C4" s="122">
        <v>22.153198150339723</v>
      </c>
      <c r="D4" s="141">
        <v>19.909475986802903</v>
      </c>
      <c r="E4" s="91"/>
    </row>
    <row r="5" spans="1:9">
      <c r="A5" s="91" t="s">
        <v>74</v>
      </c>
      <c r="B5" s="91"/>
      <c r="C5" s="122">
        <v>1.2220159482155617</v>
      </c>
      <c r="D5" s="141">
        <v>1.181993030809027</v>
      </c>
      <c r="E5" s="91"/>
    </row>
    <row r="6" spans="1:9">
      <c r="A6" t="s">
        <v>208</v>
      </c>
      <c r="B6" s="91"/>
      <c r="C6" s="122">
        <v>76.62478590144471</v>
      </c>
      <c r="D6" s="141">
        <v>78.908530982388186</v>
      </c>
      <c r="E6" s="91"/>
    </row>
    <row r="7" spans="1:9">
      <c r="A7" s="93" t="s">
        <v>221</v>
      </c>
      <c r="B7" s="128"/>
      <c r="C7" s="174">
        <v>55.626227437357521</v>
      </c>
      <c r="D7" s="141">
        <v>52.606561749966602</v>
      </c>
      <c r="E7" s="91"/>
    </row>
    <row r="8" spans="1:9">
      <c r="A8" s="93" t="s">
        <v>222</v>
      </c>
      <c r="B8" s="128"/>
      <c r="C8" s="174">
        <v>1.8311638326638968</v>
      </c>
      <c r="D8" s="141">
        <v>1.5090229505555295</v>
      </c>
      <c r="E8" s="91"/>
    </row>
    <row r="9" spans="1:9">
      <c r="A9" s="184" t="s">
        <v>9</v>
      </c>
      <c r="B9" s="87"/>
      <c r="C9" s="89">
        <v>100</v>
      </c>
      <c r="D9" s="125">
        <v>100</v>
      </c>
      <c r="E9" s="91"/>
    </row>
    <row r="10" spans="1:9">
      <c r="A10" s="71" t="s">
        <v>177</v>
      </c>
      <c r="B10" s="71"/>
      <c r="C10" s="71"/>
      <c r="D10" s="71"/>
    </row>
    <row r="11" spans="1:9">
      <c r="A11" s="441"/>
      <c r="B11" s="441"/>
      <c r="C11" s="441"/>
      <c r="D11" s="441"/>
    </row>
    <row r="12" spans="1:9">
      <c r="A12" s="441"/>
      <c r="B12" s="441"/>
      <c r="C12" s="441"/>
      <c r="D12" s="441"/>
      <c r="I12" s="247" t="s">
        <v>383</v>
      </c>
    </row>
    <row r="13" spans="1:9">
      <c r="A13" s="471" t="s">
        <v>383</v>
      </c>
      <c r="B13" s="471"/>
      <c r="C13" s="471"/>
      <c r="D13" s="471"/>
    </row>
    <row r="14" spans="1:9" ht="15.75" customHeight="1">
      <c r="A14" s="471"/>
      <c r="B14" s="471"/>
      <c r="C14" s="471"/>
      <c r="D14" s="471"/>
    </row>
    <row r="18" spans="2:2">
      <c r="B18" s="185" t="s">
        <v>214</v>
      </c>
    </row>
  </sheetData>
  <mergeCells count="3">
    <mergeCell ref="A2:D2"/>
    <mergeCell ref="A11:D12"/>
    <mergeCell ref="A13:D14"/>
  </mergeCells>
  <pageMargins left="0.70866141732283461" right="0.70866141732283461" top="0.74803149606299213" bottom="0.74803149606299213" header="0.31496062992125984" footer="0.31496062992125984"/>
  <pageSetup paperSize="11" orientation="portrait" r:id="rId1"/>
  <drawing r:id="rId2"/>
</worksheet>
</file>

<file path=xl/worksheets/sheet42.xml><?xml version="1.0" encoding="utf-8"?>
<worksheet xmlns="http://schemas.openxmlformats.org/spreadsheetml/2006/main" xmlns:r="http://schemas.openxmlformats.org/officeDocument/2006/relationships">
  <sheetPr>
    <tabColor rgb="FFFFFF00"/>
  </sheetPr>
  <dimension ref="A1:I16"/>
  <sheetViews>
    <sheetView view="pageLayout" topLeftCell="A21" zoomScaleNormal="100" workbookViewId="0">
      <selection activeCell="H29" sqref="H29"/>
    </sheetView>
  </sheetViews>
  <sheetFormatPr baseColWidth="10" defaultColWidth="17.5703125" defaultRowHeight="15"/>
  <cols>
    <col min="1" max="1" width="19" customWidth="1"/>
    <col min="2" max="2" width="11" customWidth="1"/>
    <col min="3" max="255" width="11.42578125" customWidth="1"/>
  </cols>
  <sheetData>
    <row r="1" spans="1:9">
      <c r="A1" s="471" t="s">
        <v>386</v>
      </c>
      <c r="B1" s="471"/>
      <c r="C1" s="471"/>
      <c r="D1" s="471"/>
    </row>
    <row r="2" spans="1:9">
      <c r="A2" s="471"/>
      <c r="B2" s="471"/>
      <c r="C2" s="471"/>
      <c r="D2" s="471"/>
    </row>
    <row r="3" spans="1:9" ht="5.25" customHeight="1"/>
    <row r="4" spans="1:9">
      <c r="A4" s="59" t="s">
        <v>70</v>
      </c>
      <c r="B4" s="50"/>
      <c r="C4" s="60">
        <v>2009</v>
      </c>
      <c r="D4" s="60">
        <v>2019</v>
      </c>
    </row>
    <row r="5" spans="1:9" ht="18.75" customHeight="1">
      <c r="A5" s="186" t="s">
        <v>73</v>
      </c>
      <c r="C5" s="32">
        <v>22.767128225789349</v>
      </c>
      <c r="D5" s="111">
        <v>20.865920888121646</v>
      </c>
    </row>
    <row r="6" spans="1:9" ht="18.75" customHeight="1">
      <c r="A6" s="185" t="s">
        <v>74</v>
      </c>
      <c r="C6" s="32">
        <v>1.5066053139379545</v>
      </c>
      <c r="D6" s="111">
        <v>1.5724885223442036</v>
      </c>
    </row>
    <row r="7" spans="1:9" ht="18.75" customHeight="1">
      <c r="A7" s="185" t="s">
        <v>223</v>
      </c>
      <c r="B7" s="83"/>
      <c r="C7" s="187">
        <v>75.726266460272697</v>
      </c>
      <c r="D7" s="299">
        <v>77.561590589533978</v>
      </c>
    </row>
    <row r="8" spans="1:9" ht="18.75" customHeight="1">
      <c r="A8" s="185" t="s">
        <v>221</v>
      </c>
      <c r="B8" s="83"/>
      <c r="C8" s="86">
        <v>58.37434457846507</v>
      </c>
      <c r="D8" s="295">
        <v>51.154859967811575</v>
      </c>
    </row>
    <row r="9" spans="1:9" ht="18.75" customHeight="1">
      <c r="A9" s="93" t="s">
        <v>222</v>
      </c>
      <c r="B9" s="83"/>
      <c r="C9" s="86">
        <v>2.5978844497959357</v>
      </c>
      <c r="D9" s="295">
        <v>2.1266853171400215</v>
      </c>
    </row>
    <row r="10" spans="1:9" ht="18.75" customHeight="1">
      <c r="A10" s="188" t="s">
        <v>9</v>
      </c>
      <c r="C10" s="173">
        <v>100</v>
      </c>
      <c r="D10" s="89">
        <v>100</v>
      </c>
      <c r="I10" s="247" t="s">
        <v>384</v>
      </c>
    </row>
    <row r="11" spans="1:9" ht="18.75" customHeight="1">
      <c r="A11" s="50"/>
      <c r="B11" s="50"/>
      <c r="C11" s="50"/>
      <c r="D11" s="50"/>
    </row>
    <row r="14" spans="1:9" ht="15" customHeight="1">
      <c r="A14" s="471" t="s">
        <v>385</v>
      </c>
      <c r="B14" s="471"/>
      <c r="C14" s="471"/>
      <c r="D14" s="471"/>
    </row>
    <row r="15" spans="1:9">
      <c r="A15" s="471"/>
      <c r="B15" s="471"/>
      <c r="C15" s="471"/>
      <c r="D15" s="471"/>
    </row>
    <row r="16" spans="1:9" ht="8.25" customHeight="1"/>
  </sheetData>
  <mergeCells count="2">
    <mergeCell ref="A14:D15"/>
    <mergeCell ref="A1:D2"/>
  </mergeCells>
  <pageMargins left="0.70866141732283461" right="0.70866141732283461" top="0.74803149606299213" bottom="0.74803149606299213" header="0.31496062992125984" footer="0.31496062992125984"/>
  <pageSetup paperSize="11" orientation="portrait" r:id="rId1"/>
  <drawing r:id="rId2"/>
</worksheet>
</file>

<file path=xl/worksheets/sheet43.xml><?xml version="1.0" encoding="utf-8"?>
<worksheet xmlns="http://schemas.openxmlformats.org/spreadsheetml/2006/main" xmlns:r="http://schemas.openxmlformats.org/officeDocument/2006/relationships">
  <sheetPr>
    <tabColor rgb="FFFFFF00"/>
  </sheetPr>
  <dimension ref="A1:G33"/>
  <sheetViews>
    <sheetView view="pageLayout" zoomScaleNormal="100" workbookViewId="0">
      <selection activeCell="H29" sqref="H29"/>
    </sheetView>
  </sheetViews>
  <sheetFormatPr baseColWidth="10" defaultColWidth="21.5703125" defaultRowHeight="15"/>
  <cols>
    <col min="1" max="1" width="21.5703125" customWidth="1"/>
    <col min="2" max="2" width="8.5703125" customWidth="1"/>
    <col min="3" max="255" width="11.42578125" customWidth="1"/>
  </cols>
  <sheetData>
    <row r="1" spans="1:7">
      <c r="A1" s="471" t="s">
        <v>387</v>
      </c>
      <c r="B1" s="471"/>
      <c r="C1" s="471"/>
      <c r="D1" s="471"/>
    </row>
    <row r="2" spans="1:7">
      <c r="A2" s="471"/>
      <c r="B2" s="471"/>
      <c r="C2" s="471"/>
      <c r="D2" s="471"/>
    </row>
    <row r="3" spans="1:7" ht="5.25" customHeight="1"/>
    <row r="4" spans="1:7">
      <c r="A4" s="59" t="s">
        <v>70</v>
      </c>
      <c r="B4" s="50"/>
      <c r="C4" s="60">
        <v>2009</v>
      </c>
      <c r="D4" s="60">
        <v>2019</v>
      </c>
    </row>
    <row r="5" spans="1:7">
      <c r="A5" s="186" t="s">
        <v>73</v>
      </c>
      <c r="C5" s="32">
        <v>20.626277276023469</v>
      </c>
      <c r="D5" s="111">
        <v>17.426856276277434</v>
      </c>
      <c r="G5" s="247"/>
    </row>
    <row r="6" spans="1:7">
      <c r="A6" s="185" t="s">
        <v>74</v>
      </c>
      <c r="C6" s="32">
        <v>0.51420660557716391</v>
      </c>
      <c r="D6" s="111">
        <v>0.16839381268376422</v>
      </c>
    </row>
    <row r="7" spans="1:7">
      <c r="A7" t="s">
        <v>208</v>
      </c>
      <c r="C7" s="32">
        <v>78.85951611839937</v>
      </c>
      <c r="D7" s="300">
        <v>82.404749911038635</v>
      </c>
    </row>
    <row r="8" spans="1:7">
      <c r="A8" s="185" t="s">
        <v>221</v>
      </c>
      <c r="B8" s="83"/>
      <c r="C8" s="189">
        <v>49.062881409774121</v>
      </c>
      <c r="D8" s="295">
        <v>56.153242631219669</v>
      </c>
    </row>
    <row r="9" spans="1:7">
      <c r="A9" s="93" t="s">
        <v>222</v>
      </c>
      <c r="B9" s="83"/>
      <c r="C9" s="174" t="s">
        <v>112</v>
      </c>
      <c r="D9" s="301" t="s">
        <v>112</v>
      </c>
    </row>
    <row r="10" spans="1:7">
      <c r="A10" s="188" t="s">
        <v>9</v>
      </c>
      <c r="C10" s="89">
        <v>100</v>
      </c>
      <c r="D10" s="89">
        <v>100</v>
      </c>
    </row>
    <row r="11" spans="1:7">
      <c r="A11" s="50"/>
      <c r="B11" s="50"/>
      <c r="C11" s="50"/>
      <c r="D11" s="50"/>
    </row>
    <row r="14" spans="1:7">
      <c r="A14" s="471" t="s">
        <v>388</v>
      </c>
      <c r="B14" s="471"/>
      <c r="C14" s="471"/>
      <c r="D14" s="471"/>
    </row>
    <row r="15" spans="1:7">
      <c r="A15" s="471"/>
      <c r="B15" s="471"/>
      <c r="C15" s="471"/>
      <c r="D15" s="471"/>
    </row>
    <row r="17" spans="1:4">
      <c r="B17" s="185" t="s">
        <v>224</v>
      </c>
    </row>
    <row r="32" spans="1:4">
      <c r="A32" s="424" t="s">
        <v>407</v>
      </c>
      <c r="B32" s="425"/>
      <c r="C32" s="425"/>
      <c r="D32" s="426">
        <v>43</v>
      </c>
    </row>
    <row r="33" spans="1:1" ht="15.75">
      <c r="A33" s="423" t="s">
        <v>407</v>
      </c>
    </row>
  </sheetData>
  <mergeCells count="2">
    <mergeCell ref="A1:D2"/>
    <mergeCell ref="A14:D15"/>
  </mergeCells>
  <pageMargins left="0.70866141732283461" right="0.70866141732283461" top="0.74803149606299213" bottom="0.74803149606299213" header="0.31496062992125984" footer="0.31496062992125984"/>
  <pageSetup paperSize="11" orientation="portrait" r:id="rId1"/>
  <drawing r:id="rId2"/>
</worksheet>
</file>

<file path=xl/worksheets/sheet44.xml><?xml version="1.0" encoding="utf-8"?>
<worksheet xmlns="http://schemas.openxmlformats.org/spreadsheetml/2006/main" xmlns:r="http://schemas.openxmlformats.org/officeDocument/2006/relationships">
  <sheetPr>
    <tabColor rgb="FFFFFF00"/>
  </sheetPr>
  <dimension ref="A1"/>
  <sheetViews>
    <sheetView view="pageLayout" topLeftCell="A22" zoomScaleNormal="100" workbookViewId="0">
      <selection activeCell="H29" sqref="H29"/>
    </sheetView>
  </sheetViews>
  <sheetFormatPr baseColWidth="10" defaultRowHeight="15"/>
  <sheetData/>
  <pageMargins left="0.70866141732283461" right="0.70866141732283461" top="0.74803149606299213" bottom="0.74803149606299213" header="0.31496062992125984" footer="0.31496062992125984"/>
  <pageSetup paperSize="11" orientation="portrait" r:id="rId1"/>
  <drawing r:id="rId2"/>
</worksheet>
</file>

<file path=xl/worksheets/sheet45.xml><?xml version="1.0" encoding="utf-8"?>
<worksheet xmlns="http://schemas.openxmlformats.org/spreadsheetml/2006/main" xmlns:r="http://schemas.openxmlformats.org/officeDocument/2006/relationships">
  <sheetPr>
    <tabColor rgb="FFC00000"/>
  </sheetPr>
  <dimension ref="A1:G1"/>
  <sheetViews>
    <sheetView view="pageLayout" topLeftCell="H1" zoomScaleNormal="100" workbookViewId="0">
      <selection activeCell="K17" activeCellId="1" sqref="I14 K17"/>
    </sheetView>
  </sheetViews>
  <sheetFormatPr baseColWidth="10" defaultRowHeight="15"/>
  <cols>
    <col min="1" max="4" width="0" hidden="1" customWidth="1"/>
    <col min="5" max="7" width="11.42578125" hidden="1" customWidth="1"/>
    <col min="12" max="12" width="7.140625" customWidth="1"/>
  </cols>
  <sheetData>
    <row r="1" spans="1:1">
      <c r="A1" t="s">
        <v>376</v>
      </c>
    </row>
  </sheetData>
  <printOptions horizontalCentered="1" verticalCentered="1"/>
  <pageMargins left="0.70866141732283472" right="0.70866141732283472" top="0.74803149606299213" bottom="0.74803149606299213" header="0.31496062992125984" footer="0.31496062992125984"/>
  <pageSetup paperSize="11" orientation="portrait" r:id="rId1"/>
  <drawing r:id="rId2"/>
</worksheet>
</file>

<file path=xl/worksheets/sheet46.xml><?xml version="1.0" encoding="utf-8"?>
<worksheet xmlns="http://schemas.openxmlformats.org/spreadsheetml/2006/main" xmlns:r="http://schemas.openxmlformats.org/officeDocument/2006/relationships">
  <sheetPr>
    <tabColor rgb="FFC00000"/>
  </sheetPr>
  <dimension ref="A1"/>
  <sheetViews>
    <sheetView view="pageLayout" topLeftCell="A22" zoomScaleNormal="100" workbookViewId="0">
      <selection activeCell="D33" sqref="A1:D33"/>
    </sheetView>
  </sheetViews>
  <sheetFormatPr baseColWidth="10" defaultRowHeight="15"/>
  <sheetData/>
  <pageMargins left="0.7" right="0.7" top="0.75" bottom="0.75" header="0.3" footer="0.3"/>
  <pageSetup paperSize="11" orientation="portrait" r:id="rId1"/>
  <drawing r:id="rId2"/>
</worksheet>
</file>

<file path=xl/worksheets/sheet47.xml><?xml version="1.0" encoding="utf-8"?>
<worksheet xmlns="http://schemas.openxmlformats.org/spreadsheetml/2006/main" xmlns:r="http://schemas.openxmlformats.org/officeDocument/2006/relationships">
  <sheetPr>
    <tabColor rgb="FFC00000"/>
  </sheetPr>
  <dimension ref="A4:V18"/>
  <sheetViews>
    <sheetView view="pageLayout" topLeftCell="A9" zoomScaleNormal="100" workbookViewId="0">
      <selection activeCell="E15" sqref="E15:F17"/>
    </sheetView>
  </sheetViews>
  <sheetFormatPr baseColWidth="10" defaultRowHeight="15"/>
  <cols>
    <col min="1" max="1" width="15.28515625" customWidth="1"/>
    <col min="2" max="2" width="6.85546875" customWidth="1"/>
    <col min="3" max="3" width="6.28515625" customWidth="1"/>
    <col min="4" max="4" width="8" customWidth="1"/>
    <col min="5" max="5" width="6.85546875" customWidth="1"/>
    <col min="6" max="6" width="7" customWidth="1"/>
    <col min="7" max="7" width="7.28515625" customWidth="1"/>
    <col min="8" max="8" width="0.5703125" hidden="1" customWidth="1"/>
    <col min="9" max="9" width="0.140625" customWidth="1"/>
    <col min="20" max="22" width="12.5703125" bestFit="1" customWidth="1"/>
  </cols>
  <sheetData>
    <row r="4" spans="1:22" ht="23.25" customHeight="1">
      <c r="A4" s="472" t="s">
        <v>225</v>
      </c>
      <c r="B4" s="464" t="s">
        <v>320</v>
      </c>
      <c r="C4" s="464"/>
      <c r="D4" s="464"/>
      <c r="E4" s="464" t="s">
        <v>319</v>
      </c>
      <c r="F4" s="464"/>
      <c r="G4" s="464"/>
    </row>
    <row r="5" spans="1:22" ht="14.25" customHeight="1">
      <c r="A5" s="472"/>
      <c r="B5" s="190" t="s">
        <v>40</v>
      </c>
      <c r="C5" s="190" t="s">
        <v>41</v>
      </c>
      <c r="D5" s="191" t="s">
        <v>3</v>
      </c>
      <c r="E5" s="191" t="s">
        <v>40</v>
      </c>
      <c r="F5" s="190" t="s">
        <v>41</v>
      </c>
      <c r="G5" s="190" t="s">
        <v>3</v>
      </c>
      <c r="H5" s="34"/>
      <c r="I5" s="34"/>
      <c r="J5" s="34"/>
      <c r="K5" s="34"/>
      <c r="L5" s="34"/>
      <c r="M5" s="34"/>
      <c r="N5" s="34"/>
      <c r="O5" s="34"/>
      <c r="P5" s="34"/>
      <c r="Q5" s="34"/>
      <c r="R5" s="34"/>
      <c r="S5" s="34"/>
      <c r="T5" s="34"/>
      <c r="U5" s="34"/>
    </row>
    <row r="6" spans="1:22" ht="20.25" customHeight="1">
      <c r="A6" s="473" t="s">
        <v>318</v>
      </c>
      <c r="B6" s="473"/>
      <c r="C6" s="473"/>
      <c r="D6" s="192"/>
      <c r="E6" s="192"/>
      <c r="F6" s="192"/>
      <c r="G6" s="192"/>
      <c r="H6" s="34"/>
      <c r="I6" s="34"/>
      <c r="J6" s="34"/>
      <c r="K6" s="34"/>
      <c r="L6" s="34"/>
      <c r="M6" s="34"/>
      <c r="N6" s="34"/>
      <c r="O6" s="34"/>
      <c r="P6" s="34"/>
      <c r="Q6" s="34"/>
      <c r="R6" s="34"/>
      <c r="S6" s="34"/>
      <c r="T6" s="34"/>
      <c r="U6" s="34"/>
    </row>
    <row r="7" spans="1:22" ht="27" customHeight="1">
      <c r="A7" s="18" t="s">
        <v>3</v>
      </c>
      <c r="B7" s="343">
        <v>0.91900000000000004</v>
      </c>
      <c r="C7" s="343">
        <v>0.89100000000000001</v>
      </c>
      <c r="D7" s="343">
        <v>0.90500000000000003</v>
      </c>
      <c r="E7" s="343">
        <v>0.999</v>
      </c>
      <c r="F7" s="343">
        <v>0.996</v>
      </c>
      <c r="G7" s="343">
        <v>0.997</v>
      </c>
      <c r="H7" s="34"/>
      <c r="I7" s="193"/>
      <c r="J7" s="193"/>
      <c r="K7" s="193"/>
      <c r="L7" s="193"/>
      <c r="M7" s="193"/>
      <c r="N7" s="193"/>
      <c r="O7" s="34"/>
      <c r="P7" s="34"/>
      <c r="Q7" s="70"/>
      <c r="R7" s="70"/>
      <c r="S7" s="70"/>
      <c r="T7" s="70"/>
      <c r="U7" s="70"/>
      <c r="V7" s="32"/>
    </row>
    <row r="8" spans="1:22" ht="27" customHeight="1">
      <c r="A8" s="18" t="s">
        <v>4</v>
      </c>
      <c r="B8" s="343">
        <v>0.94799999999999995</v>
      </c>
      <c r="C8" s="343">
        <v>0.94</v>
      </c>
      <c r="D8" s="343">
        <v>0.94399999999999995</v>
      </c>
      <c r="E8" s="343">
        <v>0.96899999999999997</v>
      </c>
      <c r="F8" s="343">
        <v>0.96899999999999997</v>
      </c>
      <c r="G8" s="343">
        <v>0.96899999999999997</v>
      </c>
      <c r="H8" s="194"/>
      <c r="I8" s="193"/>
      <c r="J8" s="193"/>
      <c r="K8" s="193"/>
      <c r="L8" s="193"/>
      <c r="M8" s="193"/>
      <c r="N8" s="193"/>
      <c r="O8" s="34"/>
      <c r="P8" s="34"/>
      <c r="Q8" s="70"/>
      <c r="R8" s="70"/>
      <c r="S8" s="70"/>
      <c r="T8" s="70"/>
      <c r="U8" s="70"/>
      <c r="V8" s="32"/>
    </row>
    <row r="9" spans="1:22" ht="27" customHeight="1">
      <c r="A9" s="18" t="s">
        <v>5</v>
      </c>
      <c r="B9" s="343">
        <v>0.88900000000000001</v>
      </c>
      <c r="C9" s="343">
        <v>0.83799999999999997</v>
      </c>
      <c r="D9" s="343">
        <v>0.86399999999999999</v>
      </c>
      <c r="E9" s="343">
        <v>1.038</v>
      </c>
      <c r="F9" s="343">
        <v>1.032</v>
      </c>
      <c r="G9" s="343">
        <v>1.0349999999999999</v>
      </c>
      <c r="H9" s="34"/>
      <c r="I9" s="193"/>
      <c r="J9" s="193"/>
      <c r="K9" s="193"/>
      <c r="L9" s="193"/>
      <c r="M9" s="193"/>
      <c r="N9" s="193"/>
      <c r="O9" s="34"/>
      <c r="P9" s="34"/>
      <c r="Q9" s="70"/>
      <c r="R9" s="70"/>
      <c r="S9" s="70"/>
      <c r="T9" s="70"/>
      <c r="U9" s="70"/>
      <c r="V9" s="32"/>
    </row>
    <row r="10" spans="1:22" ht="20.25" customHeight="1">
      <c r="A10" s="195" t="s">
        <v>317</v>
      </c>
      <c r="B10" s="196"/>
      <c r="C10" s="196"/>
      <c r="D10" s="196"/>
      <c r="E10" s="196"/>
      <c r="F10" s="196"/>
      <c r="G10" s="196"/>
      <c r="H10" s="34"/>
      <c r="I10" s="197"/>
      <c r="J10" s="197"/>
      <c r="K10" s="197"/>
      <c r="L10" s="197"/>
      <c r="M10" s="197"/>
      <c r="N10" s="197"/>
      <c r="O10" s="34"/>
      <c r="P10" s="34"/>
      <c r="Q10" s="70"/>
      <c r="R10" s="70"/>
      <c r="S10" s="70"/>
      <c r="T10" s="70"/>
      <c r="U10" s="70"/>
      <c r="V10" s="32"/>
    </row>
    <row r="11" spans="1:22" ht="27" customHeight="1">
      <c r="A11" s="18" t="s">
        <v>3</v>
      </c>
      <c r="B11" s="343">
        <v>0.433</v>
      </c>
      <c r="C11" s="343">
        <v>0.42199999999999999</v>
      </c>
      <c r="D11" s="343">
        <v>0.42699999999999999</v>
      </c>
      <c r="E11" s="343">
        <v>0.61799999999999999</v>
      </c>
      <c r="F11" s="343">
        <v>0.65900000000000003</v>
      </c>
      <c r="G11" s="343">
        <v>0.63800000000000001</v>
      </c>
      <c r="H11" s="34"/>
      <c r="I11" s="193"/>
      <c r="J11" s="193"/>
      <c r="K11" s="193"/>
      <c r="L11" s="193"/>
      <c r="M11" s="193"/>
      <c r="N11" s="193"/>
      <c r="O11" s="34"/>
      <c r="P11" s="34"/>
      <c r="Q11" s="34"/>
      <c r="R11" s="34"/>
      <c r="S11" s="34"/>
      <c r="T11" s="70"/>
      <c r="U11" s="70"/>
      <c r="V11" s="32"/>
    </row>
    <row r="12" spans="1:22" ht="27" customHeight="1">
      <c r="A12" s="18" t="s">
        <v>4</v>
      </c>
      <c r="B12" s="343">
        <v>0.64500000000000002</v>
      </c>
      <c r="C12" s="343">
        <v>0.67100000000000004</v>
      </c>
      <c r="D12" s="343">
        <v>0.65800000000000003</v>
      </c>
      <c r="E12" s="343">
        <v>0.752</v>
      </c>
      <c r="F12" s="343">
        <v>0.82199999999999995</v>
      </c>
      <c r="G12" s="343">
        <v>0.78600000000000003</v>
      </c>
      <c r="H12" s="34"/>
      <c r="I12" s="193"/>
      <c r="J12" s="193"/>
      <c r="K12" s="193"/>
      <c r="L12" s="193"/>
      <c r="M12" s="193"/>
      <c r="N12" s="193"/>
      <c r="O12" s="34"/>
      <c r="P12" s="34"/>
      <c r="Q12" s="34"/>
      <c r="R12" s="34"/>
      <c r="S12" s="34"/>
      <c r="T12" s="34"/>
      <c r="U12" s="34"/>
    </row>
    <row r="13" spans="1:22" ht="27" customHeight="1">
      <c r="A13" s="18" t="s">
        <v>5</v>
      </c>
      <c r="B13" s="343">
        <v>0.21299999999999999</v>
      </c>
      <c r="C13" s="343">
        <v>0.154</v>
      </c>
      <c r="D13" s="343">
        <v>0.185</v>
      </c>
      <c r="E13" s="343">
        <v>0.443</v>
      </c>
      <c r="F13" s="343">
        <v>0.44400000000000001</v>
      </c>
      <c r="G13" s="343">
        <v>0.443</v>
      </c>
      <c r="H13" s="34"/>
      <c r="I13" s="193"/>
      <c r="J13" s="193"/>
      <c r="K13" s="193"/>
      <c r="L13" s="193"/>
      <c r="M13" s="193"/>
      <c r="N13" s="193"/>
      <c r="O13" s="34"/>
      <c r="P13" s="34"/>
      <c r="Q13" s="34"/>
      <c r="R13" s="34"/>
      <c r="S13" s="34"/>
      <c r="T13" s="34"/>
      <c r="U13" s="34"/>
    </row>
    <row r="14" spans="1:22" ht="26.25" customHeight="1">
      <c r="A14" s="195" t="s">
        <v>316</v>
      </c>
      <c r="B14" s="196"/>
      <c r="C14" s="196"/>
      <c r="D14" s="196"/>
      <c r="E14" s="196"/>
      <c r="F14" s="196"/>
      <c r="G14" s="196"/>
      <c r="H14" s="34"/>
      <c r="I14" s="197"/>
      <c r="J14" s="197"/>
      <c r="K14" s="197"/>
      <c r="L14" s="197"/>
      <c r="M14" s="197"/>
      <c r="N14" s="197"/>
      <c r="O14" s="34"/>
      <c r="P14" s="34"/>
      <c r="Q14" s="70"/>
      <c r="R14" s="70"/>
      <c r="S14" s="70"/>
      <c r="T14" s="70"/>
      <c r="U14" s="70"/>
      <c r="V14" s="32"/>
    </row>
    <row r="15" spans="1:22" ht="27" customHeight="1">
      <c r="A15" s="18" t="s">
        <v>3</v>
      </c>
      <c r="B15" s="343">
        <v>0.18</v>
      </c>
      <c r="C15" s="343">
        <v>0.218</v>
      </c>
      <c r="D15" s="343">
        <v>0.19800000000000001</v>
      </c>
      <c r="E15" s="343">
        <v>0.29899999999999999</v>
      </c>
      <c r="F15" s="343">
        <v>0.40200000000000002</v>
      </c>
      <c r="G15" s="343">
        <v>0.34899999999999998</v>
      </c>
      <c r="H15" s="34"/>
      <c r="I15" s="193"/>
      <c r="J15" s="193"/>
      <c r="K15" s="193"/>
      <c r="L15" s="193"/>
      <c r="M15" s="193"/>
      <c r="N15" s="193"/>
      <c r="O15" s="34"/>
      <c r="P15" s="34"/>
      <c r="Q15" s="70"/>
      <c r="R15" s="70"/>
      <c r="S15" s="70"/>
      <c r="T15" s="70"/>
      <c r="U15" s="70"/>
      <c r="V15" s="32"/>
    </row>
    <row r="16" spans="1:22" ht="27" customHeight="1">
      <c r="A16" s="18" t="s">
        <v>4</v>
      </c>
      <c r="B16" s="343">
        <v>0.317</v>
      </c>
      <c r="C16" s="343">
        <v>0.38600000000000001</v>
      </c>
      <c r="D16" s="343">
        <v>0.35099999999999998</v>
      </c>
      <c r="E16" s="343">
        <v>0.44900000000000001</v>
      </c>
      <c r="F16" s="343">
        <v>0.59499999999999997</v>
      </c>
      <c r="G16" s="343">
        <v>0.52100000000000002</v>
      </c>
      <c r="H16" s="34"/>
      <c r="I16" s="193"/>
      <c r="J16" s="193"/>
      <c r="K16" s="193"/>
      <c r="L16" s="193"/>
      <c r="M16" s="193"/>
      <c r="N16" s="193"/>
      <c r="O16" s="34"/>
      <c r="P16" s="34"/>
      <c r="Q16" s="70"/>
      <c r="R16" s="70"/>
      <c r="S16" s="70"/>
      <c r="T16" s="70"/>
      <c r="U16" s="70"/>
      <c r="V16" s="32"/>
    </row>
    <row r="17" spans="1:22" ht="27" customHeight="1">
      <c r="A17" s="18" t="s">
        <v>5</v>
      </c>
      <c r="B17" s="343">
        <v>3.5000000000000003E-2</v>
      </c>
      <c r="C17" s="343">
        <v>3.2000000000000001E-2</v>
      </c>
      <c r="D17" s="343">
        <v>3.4000000000000002E-2</v>
      </c>
      <c r="E17" s="343">
        <v>0.10299999999999999</v>
      </c>
      <c r="F17" s="343">
        <v>0.14199999999999999</v>
      </c>
      <c r="G17" s="343">
        <v>0.122</v>
      </c>
      <c r="H17" s="34"/>
      <c r="I17" s="193"/>
      <c r="J17" s="193"/>
      <c r="K17" s="193"/>
      <c r="L17" s="193"/>
      <c r="M17" s="193"/>
      <c r="N17" s="193"/>
      <c r="O17" s="34"/>
      <c r="P17" s="34"/>
      <c r="Q17" s="70"/>
      <c r="R17" s="70"/>
      <c r="S17" s="70"/>
      <c r="T17" s="70"/>
      <c r="U17" s="70"/>
      <c r="V17" s="32"/>
    </row>
    <row r="18" spans="1:22" ht="10.5" customHeight="1">
      <c r="A18" s="50"/>
      <c r="B18" s="50"/>
      <c r="C18" s="50"/>
      <c r="D18" s="50"/>
      <c r="E18" s="50"/>
      <c r="F18" s="50"/>
      <c r="G18" s="50"/>
    </row>
  </sheetData>
  <mergeCells count="4">
    <mergeCell ref="A4:A5"/>
    <mergeCell ref="B4:D4"/>
    <mergeCell ref="E4:G4"/>
    <mergeCell ref="A6:C6"/>
  </mergeCells>
  <printOptions horizontalCentered="1" verticalCentered="1"/>
  <pageMargins left="0.70866141732283472" right="0.70866141732283472" top="0.74803149606299213" bottom="0.74803149606299213" header="0.31496062992125984" footer="0.31496062992125984"/>
  <pageSetup paperSize="11" scale="95" orientation="portrait" r:id="rId1"/>
  <drawing r:id="rId2"/>
</worksheet>
</file>

<file path=xl/worksheets/sheet48.xml><?xml version="1.0" encoding="utf-8"?>
<worksheet xmlns="http://schemas.openxmlformats.org/spreadsheetml/2006/main" xmlns:r="http://schemas.openxmlformats.org/officeDocument/2006/relationships">
  <sheetPr>
    <tabColor rgb="FFFF0000"/>
  </sheetPr>
  <dimension ref="A1:F32"/>
  <sheetViews>
    <sheetView view="pageLayout" topLeftCell="A13" zoomScaleNormal="100" workbookViewId="0">
      <selection activeCell="I17" sqref="I17"/>
    </sheetView>
  </sheetViews>
  <sheetFormatPr baseColWidth="10" defaultRowHeight="15"/>
  <cols>
    <col min="1" max="1" width="11.42578125" customWidth="1"/>
    <col min="2" max="4" width="6.85546875" customWidth="1"/>
    <col min="5" max="5" width="10.28515625" customWidth="1"/>
    <col min="6" max="6" width="12.85546875" customWidth="1"/>
  </cols>
  <sheetData>
    <row r="1" spans="1:6" ht="15" customHeight="1">
      <c r="A1" s="471" t="s">
        <v>321</v>
      </c>
      <c r="B1" s="471"/>
      <c r="C1" s="471"/>
      <c r="D1" s="471"/>
      <c r="E1" s="471"/>
      <c r="F1" s="471"/>
    </row>
    <row r="2" spans="1:6" ht="15" customHeight="1">
      <c r="A2" s="471"/>
      <c r="B2" s="471"/>
      <c r="C2" s="471"/>
      <c r="D2" s="471"/>
      <c r="E2" s="471"/>
      <c r="F2" s="471"/>
    </row>
    <row r="3" spans="1:6" ht="1.5" customHeight="1"/>
    <row r="5" spans="1:6">
      <c r="A5" s="418"/>
      <c r="B5" s="199"/>
      <c r="C5" s="101" t="s">
        <v>227</v>
      </c>
      <c r="D5" s="101" t="s">
        <v>319</v>
      </c>
    </row>
    <row r="6" spans="1:6">
      <c r="A6" s="418"/>
      <c r="B6" s="200"/>
      <c r="C6" s="201" t="s">
        <v>40</v>
      </c>
      <c r="D6" s="201" t="s">
        <v>41</v>
      </c>
    </row>
    <row r="7" spans="1:6" ht="15" customHeight="1">
      <c r="A7" s="474" t="s">
        <v>228</v>
      </c>
      <c r="B7" s="202" t="s">
        <v>3</v>
      </c>
      <c r="C7" s="343">
        <v>0.999</v>
      </c>
      <c r="D7" s="343">
        <v>0.996</v>
      </c>
    </row>
    <row r="8" spans="1:6" ht="15" customHeight="1">
      <c r="A8" s="474"/>
      <c r="B8" s="203" t="s">
        <v>4</v>
      </c>
      <c r="C8" s="343">
        <v>0.96899999999999997</v>
      </c>
      <c r="D8" s="343">
        <v>0.96899999999999997</v>
      </c>
    </row>
    <row r="9" spans="1:6">
      <c r="A9" s="474"/>
      <c r="B9" s="204" t="s">
        <v>5</v>
      </c>
      <c r="C9" s="343">
        <v>1.038</v>
      </c>
      <c r="D9" s="343">
        <v>1.032</v>
      </c>
    </row>
    <row r="10" spans="1:6" ht="15" customHeight="1">
      <c r="A10" s="474" t="s">
        <v>229</v>
      </c>
      <c r="B10" s="202" t="s">
        <v>3</v>
      </c>
      <c r="C10" s="343">
        <v>0.61799999999999999</v>
      </c>
      <c r="D10" s="343">
        <v>0.65900000000000003</v>
      </c>
    </row>
    <row r="11" spans="1:6" ht="15" customHeight="1">
      <c r="A11" s="474"/>
      <c r="B11" s="203" t="s">
        <v>4</v>
      </c>
      <c r="C11" s="343">
        <v>0.752</v>
      </c>
      <c r="D11" s="343">
        <v>0.82199999999999995</v>
      </c>
    </row>
    <row r="12" spans="1:6">
      <c r="A12" s="474"/>
      <c r="B12" s="204" t="s">
        <v>5</v>
      </c>
      <c r="C12" s="343">
        <v>0.443</v>
      </c>
      <c r="D12" s="343">
        <v>0.44400000000000001</v>
      </c>
    </row>
    <row r="13" spans="1:6" ht="15" customHeight="1">
      <c r="A13" s="474" t="s">
        <v>230</v>
      </c>
      <c r="B13" s="202" t="s">
        <v>3</v>
      </c>
      <c r="C13" s="343">
        <v>0.29899999999999999</v>
      </c>
      <c r="D13" s="343">
        <v>0.40200000000000002</v>
      </c>
    </row>
    <row r="14" spans="1:6" ht="15" customHeight="1">
      <c r="A14" s="474"/>
      <c r="B14" s="203" t="s">
        <v>4</v>
      </c>
      <c r="C14" s="343">
        <v>0.44900000000000001</v>
      </c>
      <c r="D14" s="343">
        <v>0.59499999999999997</v>
      </c>
    </row>
    <row r="15" spans="1:6">
      <c r="A15" s="474"/>
      <c r="B15" s="204" t="s">
        <v>5</v>
      </c>
      <c r="C15" s="343">
        <v>0.10299999999999999</v>
      </c>
      <c r="D15" s="343">
        <v>0.14199999999999999</v>
      </c>
    </row>
    <row r="16" spans="1:6">
      <c r="B16" s="50"/>
      <c r="C16" s="50"/>
      <c r="D16" s="50"/>
    </row>
    <row r="21" spans="1:6">
      <c r="A21" s="419"/>
      <c r="B21" s="419"/>
      <c r="C21" s="419"/>
      <c r="D21" s="419"/>
    </row>
    <row r="22" spans="1:6">
      <c r="E22" s="419"/>
      <c r="F22" s="419"/>
    </row>
    <row r="32" spans="1:6" ht="15.75">
      <c r="A32" s="428" t="s">
        <v>408</v>
      </c>
      <c r="B32" s="427"/>
      <c r="C32" s="427"/>
      <c r="D32" s="427"/>
      <c r="E32" s="428"/>
      <c r="F32" s="428">
        <v>48</v>
      </c>
    </row>
  </sheetData>
  <mergeCells count="4">
    <mergeCell ref="A7:A9"/>
    <mergeCell ref="A10:A12"/>
    <mergeCell ref="A13:A15"/>
    <mergeCell ref="A1:F2"/>
  </mergeCells>
  <pageMargins left="0.70866141732283461" right="0.70866141732283461" top="0.74803149606299213" bottom="0.74803149606299213" header="0.31496062992125984" footer="0.31496062992125984"/>
  <pageSetup paperSize="11" orientation="portrait" r:id="rId1"/>
  <drawing r:id="rId2"/>
</worksheet>
</file>

<file path=xl/worksheets/sheet49.xml><?xml version="1.0" encoding="utf-8"?>
<worksheet xmlns="http://schemas.openxmlformats.org/spreadsheetml/2006/main" xmlns:r="http://schemas.openxmlformats.org/officeDocument/2006/relationships">
  <sheetPr>
    <tabColor rgb="FFC00000"/>
  </sheetPr>
  <dimension ref="A3:U18"/>
  <sheetViews>
    <sheetView view="pageLayout" topLeftCell="A16" zoomScaleNormal="100" workbookViewId="0">
      <selection activeCell="I22" sqref="I22"/>
    </sheetView>
  </sheetViews>
  <sheetFormatPr baseColWidth="10" defaultRowHeight="15"/>
  <cols>
    <col min="1" max="1" width="11.140625" customWidth="1"/>
    <col min="2" max="3" width="7" customWidth="1"/>
    <col min="4" max="4" width="7.85546875" customWidth="1"/>
    <col min="5" max="6" width="7" customWidth="1"/>
    <col min="7" max="7" width="7.140625" customWidth="1"/>
    <col min="8" max="9" width="11.42578125" customWidth="1"/>
  </cols>
  <sheetData>
    <row r="3" spans="1:21" ht="3" customHeight="1"/>
    <row r="4" spans="1:21" ht="18.75" customHeight="1">
      <c r="A4" s="475" t="s">
        <v>29</v>
      </c>
      <c r="B4" s="464" t="s">
        <v>320</v>
      </c>
      <c r="C4" s="464"/>
      <c r="D4" s="464"/>
      <c r="E4" s="464" t="s">
        <v>319</v>
      </c>
      <c r="F4" s="464"/>
      <c r="G4" s="464"/>
    </row>
    <row r="5" spans="1:21">
      <c r="A5" s="475"/>
      <c r="B5" s="205" t="s">
        <v>40</v>
      </c>
      <c r="C5" s="205" t="s">
        <v>41</v>
      </c>
      <c r="D5" s="205" t="s">
        <v>9</v>
      </c>
      <c r="E5" s="205" t="s">
        <v>40</v>
      </c>
      <c r="F5" s="205" t="s">
        <v>41</v>
      </c>
      <c r="G5" s="205" t="s">
        <v>9</v>
      </c>
      <c r="H5" s="34"/>
      <c r="I5" s="34"/>
      <c r="J5" s="34"/>
      <c r="K5" s="34"/>
      <c r="L5" s="34"/>
      <c r="M5" s="34"/>
      <c r="N5" s="34"/>
      <c r="O5" s="34"/>
      <c r="P5" s="34"/>
      <c r="Q5" s="34"/>
      <c r="R5" s="34"/>
      <c r="S5" s="34"/>
      <c r="T5" s="34"/>
      <c r="U5" s="34"/>
    </row>
    <row r="6" spans="1:21">
      <c r="A6" s="79" t="s">
        <v>231</v>
      </c>
      <c r="B6" s="80"/>
      <c r="C6" s="80"/>
      <c r="D6" s="80"/>
      <c r="E6" s="80"/>
      <c r="F6" s="80"/>
      <c r="G6" s="80"/>
      <c r="H6" s="34"/>
      <c r="I6" s="34"/>
      <c r="J6" s="34"/>
      <c r="K6" s="34"/>
      <c r="L6" s="34"/>
      <c r="M6" s="34"/>
      <c r="N6" s="34"/>
      <c r="O6" s="34"/>
      <c r="P6" s="34"/>
      <c r="Q6" s="34"/>
      <c r="R6" s="34"/>
      <c r="S6" s="34"/>
      <c r="T6" s="34"/>
      <c r="U6" s="34"/>
    </row>
    <row r="7" spans="1:21" ht="25.5" customHeight="1">
      <c r="A7" t="s">
        <v>3</v>
      </c>
      <c r="B7" s="343">
        <v>0.93300000000000005</v>
      </c>
      <c r="C7" s="343">
        <v>0.89900000000000002</v>
      </c>
      <c r="D7" s="343">
        <v>0.91600000000000004</v>
      </c>
      <c r="E7" s="343">
        <v>1</v>
      </c>
      <c r="F7" s="343">
        <v>0.997</v>
      </c>
      <c r="G7" s="343">
        <v>0.998</v>
      </c>
      <c r="H7" s="34"/>
      <c r="I7" s="206"/>
      <c r="J7" s="206"/>
      <c r="K7" s="206"/>
      <c r="L7" s="206"/>
      <c r="M7" s="206"/>
      <c r="N7" s="206"/>
      <c r="O7" s="34"/>
      <c r="P7" s="34"/>
      <c r="Q7" s="34"/>
      <c r="R7" s="34"/>
      <c r="S7" s="34"/>
      <c r="T7" s="34"/>
      <c r="U7" s="34"/>
    </row>
    <row r="8" spans="1:21" ht="25.5" customHeight="1">
      <c r="A8" t="s">
        <v>4</v>
      </c>
      <c r="B8" s="343">
        <v>0.96099999999999997</v>
      </c>
      <c r="C8" s="343">
        <v>0.95299999999999996</v>
      </c>
      <c r="D8" s="343">
        <v>0.95699999999999996</v>
      </c>
      <c r="E8" s="343">
        <v>0.97099999999999997</v>
      </c>
      <c r="F8" s="343">
        <v>0.97</v>
      </c>
      <c r="G8" s="343">
        <v>0.97</v>
      </c>
      <c r="H8" s="34"/>
      <c r="I8" s="206"/>
      <c r="J8" s="206"/>
      <c r="K8" s="206"/>
      <c r="L8" s="206"/>
      <c r="M8" s="206"/>
      <c r="N8" s="206"/>
      <c r="O8" s="34"/>
      <c r="P8" s="34"/>
      <c r="Q8" s="34"/>
      <c r="R8" s="34"/>
      <c r="S8" s="34"/>
      <c r="T8" s="34"/>
      <c r="U8" s="34"/>
    </row>
    <row r="9" spans="1:21" ht="25.5" customHeight="1">
      <c r="A9" t="s">
        <v>5</v>
      </c>
      <c r="B9" s="343">
        <v>0.90300000000000002</v>
      </c>
      <c r="C9" s="343">
        <v>0.84099999999999997</v>
      </c>
      <c r="D9" s="343">
        <v>0.873</v>
      </c>
      <c r="E9" s="343">
        <v>1.0389999999999999</v>
      </c>
      <c r="F9" s="343">
        <v>1.0329999999999999</v>
      </c>
      <c r="G9" s="343">
        <v>1.036</v>
      </c>
      <c r="H9" s="34"/>
      <c r="I9" s="206"/>
      <c r="J9" s="206"/>
      <c r="K9" s="206"/>
      <c r="L9" s="206"/>
      <c r="M9" s="206"/>
      <c r="N9" s="206"/>
      <c r="O9" s="34"/>
      <c r="P9" s="34"/>
      <c r="Q9" s="34"/>
      <c r="R9" s="34"/>
      <c r="S9" s="34"/>
      <c r="T9" s="34"/>
      <c r="U9" s="34"/>
    </row>
    <row r="10" spans="1:21" ht="25.5" customHeight="1">
      <c r="A10" s="79" t="s">
        <v>232</v>
      </c>
      <c r="B10" s="99"/>
      <c r="C10" s="99"/>
      <c r="D10" s="99"/>
      <c r="E10" s="196"/>
      <c r="F10" s="196"/>
      <c r="G10" s="196"/>
      <c r="H10" s="34"/>
      <c r="I10" s="70"/>
      <c r="J10" s="34"/>
      <c r="K10" s="34"/>
      <c r="L10" s="34"/>
      <c r="M10" s="34"/>
      <c r="N10" s="34"/>
      <c r="O10" s="34"/>
      <c r="P10" s="34"/>
      <c r="Q10" s="34"/>
      <c r="R10" s="34"/>
      <c r="S10" s="34"/>
      <c r="T10" s="34"/>
      <c r="U10" s="34"/>
    </row>
    <row r="11" spans="1:21" ht="25.5" customHeight="1">
      <c r="A11" t="s">
        <v>3</v>
      </c>
      <c r="B11" s="343">
        <v>0.75800000000000001</v>
      </c>
      <c r="C11" s="343">
        <v>0.64600000000000002</v>
      </c>
      <c r="D11" s="343">
        <v>0.70299999999999996</v>
      </c>
      <c r="E11" s="343">
        <v>0.94199999999999995</v>
      </c>
      <c r="F11" s="343">
        <v>0.89300000000000002</v>
      </c>
      <c r="G11" s="343">
        <v>0.91800000000000004</v>
      </c>
      <c r="H11" s="34"/>
      <c r="I11" s="193"/>
      <c r="J11" s="193"/>
      <c r="K11" s="193"/>
      <c r="L11" s="193"/>
      <c r="M11" s="193"/>
      <c r="N11" s="193"/>
      <c r="O11" s="34"/>
      <c r="P11" s="34"/>
      <c r="Q11" s="34"/>
      <c r="R11" s="34"/>
      <c r="S11" s="34"/>
      <c r="T11" s="34"/>
      <c r="U11" s="34"/>
    </row>
    <row r="12" spans="1:21" ht="25.5" customHeight="1">
      <c r="A12" t="s">
        <v>4</v>
      </c>
      <c r="B12" s="343">
        <v>0.93200000000000005</v>
      </c>
      <c r="C12" s="343">
        <v>0.877</v>
      </c>
      <c r="D12" s="343">
        <v>0.90500000000000003</v>
      </c>
      <c r="E12" s="343">
        <v>0.997</v>
      </c>
      <c r="F12" s="343">
        <v>0.99399999999999999</v>
      </c>
      <c r="G12" s="343">
        <v>0.996</v>
      </c>
      <c r="H12" s="34"/>
      <c r="I12" s="193"/>
      <c r="J12" s="193"/>
      <c r="K12" s="193"/>
      <c r="L12" s="193"/>
      <c r="M12" s="193"/>
      <c r="N12" s="193"/>
      <c r="O12" s="34"/>
      <c r="P12" s="34"/>
      <c r="Q12" s="34"/>
      <c r="R12" s="34"/>
      <c r="S12" s="34"/>
      <c r="T12" s="34"/>
      <c r="U12" s="34"/>
    </row>
    <row r="13" spans="1:21" ht="25.5" customHeight="1">
      <c r="A13" t="s">
        <v>5</v>
      </c>
      <c r="B13" s="343">
        <v>0.57699999999999996</v>
      </c>
      <c r="C13" s="343">
        <v>0.39700000000000002</v>
      </c>
      <c r="D13" s="343">
        <v>0.48899999999999999</v>
      </c>
      <c r="E13" s="343">
        <v>0.87</v>
      </c>
      <c r="F13" s="343">
        <v>0.75800000000000001</v>
      </c>
      <c r="G13" s="343">
        <v>0.81499999999999995</v>
      </c>
      <c r="H13" s="34"/>
      <c r="I13" s="193"/>
      <c r="J13" s="193"/>
      <c r="K13" s="193"/>
      <c r="L13" s="193"/>
      <c r="M13" s="193"/>
      <c r="N13" s="193"/>
      <c r="O13" s="34"/>
      <c r="P13" s="34"/>
      <c r="Q13" s="34"/>
      <c r="R13" s="34"/>
      <c r="S13" s="34"/>
      <c r="T13" s="34"/>
      <c r="U13" s="34"/>
    </row>
    <row r="14" spans="1:21" ht="25.5" customHeight="1">
      <c r="A14" s="79" t="s">
        <v>233</v>
      </c>
      <c r="B14" s="99"/>
      <c r="C14" s="99"/>
      <c r="D14" s="99"/>
      <c r="E14" s="196"/>
      <c r="F14" s="196"/>
      <c r="G14" s="196"/>
      <c r="H14" s="34"/>
      <c r="I14" s="70"/>
      <c r="J14" s="34"/>
      <c r="K14" s="34"/>
      <c r="L14" s="34"/>
      <c r="M14" s="34"/>
      <c r="N14" s="34"/>
      <c r="O14" s="34"/>
      <c r="P14" s="34"/>
      <c r="Q14" s="34"/>
      <c r="R14" s="34"/>
      <c r="S14" s="34"/>
      <c r="T14" s="34"/>
      <c r="U14" s="34"/>
    </row>
    <row r="15" spans="1:21" ht="25.5" customHeight="1">
      <c r="A15" t="s">
        <v>3</v>
      </c>
      <c r="B15" s="343">
        <v>0.54100000000000004</v>
      </c>
      <c r="C15" s="343">
        <v>0.45600000000000002</v>
      </c>
      <c r="D15" s="343">
        <v>0.499</v>
      </c>
      <c r="E15" s="343">
        <v>0.68200000000000005</v>
      </c>
      <c r="F15" s="343">
        <v>0.65500000000000003</v>
      </c>
      <c r="G15" s="343">
        <v>0.66900000000000004</v>
      </c>
      <c r="H15" s="34"/>
      <c r="I15" s="193"/>
      <c r="J15" s="193"/>
      <c r="K15" s="193"/>
      <c r="L15" s="193"/>
      <c r="M15" s="193"/>
      <c r="N15" s="193"/>
      <c r="O15" s="34"/>
      <c r="P15" s="34"/>
      <c r="Q15" s="34"/>
      <c r="R15" s="34"/>
      <c r="S15" s="34"/>
      <c r="T15" s="34"/>
      <c r="U15" s="34"/>
    </row>
    <row r="16" spans="1:21" ht="25.5" customHeight="1">
      <c r="A16" t="s">
        <v>4</v>
      </c>
      <c r="B16" s="343">
        <v>0.80400000000000005</v>
      </c>
      <c r="C16" s="343">
        <v>0.749</v>
      </c>
      <c r="D16" s="343">
        <v>0.77700000000000002</v>
      </c>
      <c r="E16" s="343">
        <v>0.83699999999999997</v>
      </c>
      <c r="F16" s="343">
        <v>0.878</v>
      </c>
      <c r="G16" s="343">
        <v>0.85699999999999998</v>
      </c>
      <c r="H16" s="34"/>
      <c r="I16" s="193"/>
      <c r="J16" s="193"/>
      <c r="K16" s="193"/>
      <c r="L16" s="193"/>
      <c r="M16" s="193"/>
      <c r="N16" s="193"/>
      <c r="O16" s="34"/>
      <c r="P16" s="34"/>
      <c r="Q16" s="34"/>
      <c r="R16" s="34"/>
      <c r="S16" s="34"/>
      <c r="T16" s="34"/>
      <c r="U16" s="34"/>
    </row>
    <row r="17" spans="1:21" ht="25.5" customHeight="1">
      <c r="A17" t="s">
        <v>5</v>
      </c>
      <c r="B17" s="343">
        <v>0.26400000000000001</v>
      </c>
      <c r="C17" s="343">
        <v>0.13300000000000001</v>
      </c>
      <c r="D17" s="343">
        <v>0.2</v>
      </c>
      <c r="E17" s="343">
        <v>0.47899999999999998</v>
      </c>
      <c r="F17" s="343">
        <v>0.35599999999999998</v>
      </c>
      <c r="G17" s="343">
        <v>0.41899999999999998</v>
      </c>
      <c r="H17" s="34"/>
      <c r="I17" s="193"/>
      <c r="J17" s="193"/>
      <c r="K17" s="193"/>
      <c r="L17" s="193"/>
      <c r="M17" s="193"/>
      <c r="N17" s="193"/>
      <c r="O17" s="34"/>
      <c r="P17" s="34"/>
      <c r="Q17" s="34"/>
      <c r="R17" s="34"/>
      <c r="S17" s="34"/>
      <c r="T17" s="34"/>
      <c r="U17" s="34"/>
    </row>
    <row r="18" spans="1:21">
      <c r="A18" s="50"/>
      <c r="B18" s="50"/>
      <c r="C18" s="50"/>
      <c r="D18" s="50"/>
      <c r="E18" s="50"/>
      <c r="F18" s="50"/>
      <c r="G18" s="50"/>
    </row>
  </sheetData>
  <mergeCells count="3">
    <mergeCell ref="A4:A5"/>
    <mergeCell ref="B4:D4"/>
    <mergeCell ref="E4:G4"/>
  </mergeCells>
  <pageMargins left="0.70866141732283461" right="0.70866141732283461" top="0.74803149606299213" bottom="0.74803149606299213" header="0.31496062992125984" footer="0.31496062992125984"/>
  <pageSetup paperSize="11" orientation="portrait" r:id="rId1"/>
  <drawing r:id="rId2"/>
</worksheet>
</file>

<file path=xl/worksheets/sheet50.xml><?xml version="1.0" encoding="utf-8"?>
<worksheet xmlns="http://schemas.openxmlformats.org/spreadsheetml/2006/main" xmlns:r="http://schemas.openxmlformats.org/officeDocument/2006/relationships">
  <sheetPr>
    <tabColor rgb="FFC00000"/>
  </sheetPr>
  <dimension ref="A1:E25"/>
  <sheetViews>
    <sheetView view="pageLayout" topLeftCell="A10" zoomScaleNormal="100" workbookViewId="0">
      <selection activeCell="G24" sqref="G24"/>
    </sheetView>
  </sheetViews>
  <sheetFormatPr baseColWidth="10" defaultRowHeight="15"/>
  <cols>
    <col min="5" max="5" width="7.140625" customWidth="1"/>
  </cols>
  <sheetData>
    <row r="1" spans="1:5" ht="30.75" customHeight="1">
      <c r="A1" s="471"/>
      <c r="B1" s="471"/>
      <c r="C1" s="471"/>
      <c r="D1" s="471"/>
      <c r="E1" s="471"/>
    </row>
    <row r="3" spans="1:5">
      <c r="B3" s="199"/>
      <c r="C3" s="101" t="s">
        <v>319</v>
      </c>
      <c r="D3" s="101"/>
    </row>
    <row r="4" spans="1:5">
      <c r="B4" s="199"/>
      <c r="C4" s="50" t="s">
        <v>40</v>
      </c>
      <c r="D4" s="50" t="s">
        <v>41</v>
      </c>
    </row>
    <row r="5" spans="1:5">
      <c r="A5" s="476" t="s">
        <v>233</v>
      </c>
      <c r="B5" t="s">
        <v>3</v>
      </c>
      <c r="C5" s="223">
        <v>68.2</v>
      </c>
      <c r="D5" s="223">
        <v>65.5</v>
      </c>
    </row>
    <row r="6" spans="1:5">
      <c r="A6" s="476"/>
      <c r="B6" t="s">
        <v>4</v>
      </c>
      <c r="C6" s="223">
        <v>83.7</v>
      </c>
      <c r="D6" s="223">
        <v>87.8</v>
      </c>
    </row>
    <row r="7" spans="1:5">
      <c r="A7" s="476"/>
      <c r="B7" t="s">
        <v>5</v>
      </c>
      <c r="C7" s="223">
        <v>47.9</v>
      </c>
      <c r="D7" s="223">
        <v>35.6</v>
      </c>
    </row>
    <row r="8" spans="1:5">
      <c r="A8" s="476" t="s">
        <v>232</v>
      </c>
      <c r="B8" t="s">
        <v>3</v>
      </c>
      <c r="C8" s="223">
        <v>94.2</v>
      </c>
      <c r="D8" s="223">
        <v>89.3</v>
      </c>
    </row>
    <row r="9" spans="1:5">
      <c r="A9" s="476"/>
      <c r="B9" t="s">
        <v>4</v>
      </c>
      <c r="C9" s="223">
        <v>99.7</v>
      </c>
      <c r="D9" s="223">
        <v>99.4</v>
      </c>
    </row>
    <row r="10" spans="1:5">
      <c r="A10" s="476"/>
      <c r="B10" t="s">
        <v>5</v>
      </c>
      <c r="C10" s="223">
        <v>87</v>
      </c>
      <c r="D10" s="223">
        <v>75.8</v>
      </c>
    </row>
    <row r="11" spans="1:5">
      <c r="A11" s="476" t="s">
        <v>234</v>
      </c>
      <c r="B11" t="s">
        <v>3</v>
      </c>
      <c r="C11" s="429">
        <v>100</v>
      </c>
      <c r="D11" s="429">
        <v>99.7</v>
      </c>
    </row>
    <row r="12" spans="1:5">
      <c r="A12" s="476"/>
      <c r="B12" t="s">
        <v>4</v>
      </c>
      <c r="C12" s="429">
        <v>97.1</v>
      </c>
      <c r="D12" s="429">
        <v>97</v>
      </c>
    </row>
    <row r="13" spans="1:5">
      <c r="A13" s="476"/>
      <c r="B13" t="s">
        <v>5</v>
      </c>
      <c r="C13" s="429">
        <v>103.9</v>
      </c>
      <c r="D13" s="429">
        <v>103.6</v>
      </c>
    </row>
    <row r="23" spans="1:5" ht="10.5" customHeight="1"/>
    <row r="24" spans="1:5" ht="38.25" customHeight="1">
      <c r="A24" s="455"/>
      <c r="B24" s="455"/>
      <c r="C24" s="455"/>
      <c r="D24" s="455"/>
      <c r="E24" s="455"/>
    </row>
    <row r="25" spans="1:5" ht="24.75" customHeight="1">
      <c r="A25" s="207" t="s">
        <v>235</v>
      </c>
      <c r="B25" s="208"/>
      <c r="C25" s="208"/>
      <c r="D25" s="208"/>
      <c r="E25" s="208"/>
    </row>
  </sheetData>
  <mergeCells count="5">
    <mergeCell ref="A1:E1"/>
    <mergeCell ref="A5:A7"/>
    <mergeCell ref="A8:A10"/>
    <mergeCell ref="A11:A13"/>
    <mergeCell ref="A24:E24"/>
  </mergeCells>
  <pageMargins left="0.70866141732283461" right="0.70866141732283461" top="0.74803149606299213" bottom="0.74803149606299213" header="0.31496062992125984" footer="0.31496062992125984"/>
  <pageSetup paperSize="11" orientation="portrait" r:id="rId1"/>
  <drawing r:id="rId2"/>
</worksheet>
</file>

<file path=xl/worksheets/sheet51.xml><?xml version="1.0" encoding="utf-8"?>
<worksheet xmlns="http://schemas.openxmlformats.org/spreadsheetml/2006/main" xmlns:r="http://schemas.openxmlformats.org/officeDocument/2006/relationships">
  <sheetPr>
    <tabColor rgb="FFC00000"/>
  </sheetPr>
  <dimension ref="A3:K22"/>
  <sheetViews>
    <sheetView view="pageLayout" topLeftCell="A16" zoomScaleNormal="100" workbookViewId="0">
      <selection activeCell="G11" sqref="G11"/>
    </sheetView>
  </sheetViews>
  <sheetFormatPr baseColWidth="10" defaultRowHeight="15"/>
  <cols>
    <col min="1" max="1" width="17.7109375" customWidth="1"/>
    <col min="2" max="2" width="10.85546875" customWidth="1"/>
    <col min="3" max="3" width="12.85546875" customWidth="1"/>
    <col min="4" max="4" width="12.42578125" customWidth="1"/>
  </cols>
  <sheetData>
    <row r="3" spans="1:11" ht="6.75" customHeight="1"/>
    <row r="4" spans="1:11" ht="30.75" customHeight="1">
      <c r="A4" s="209" t="s">
        <v>236</v>
      </c>
      <c r="B4" s="59"/>
      <c r="C4" s="60" t="s">
        <v>320</v>
      </c>
      <c r="D4" s="60" t="s">
        <v>319</v>
      </c>
    </row>
    <row r="5" spans="1:11" ht="25.5" customHeight="1">
      <c r="A5" s="80" t="s">
        <v>237</v>
      </c>
      <c r="B5" s="80"/>
      <c r="C5" s="210">
        <f>305594/721793</f>
        <v>0.42338177289056556</v>
      </c>
      <c r="D5" s="210">
        <v>0.45900000000000002</v>
      </c>
      <c r="E5" s="211"/>
      <c r="F5" s="212"/>
      <c r="G5" s="212"/>
      <c r="H5" s="34"/>
      <c r="I5" s="34"/>
      <c r="J5" s="32"/>
      <c r="K5" s="32"/>
    </row>
    <row r="6" spans="1:11" ht="25.5" customHeight="1">
      <c r="A6" s="80" t="s">
        <v>238</v>
      </c>
      <c r="B6" s="80"/>
      <c r="C6" s="210">
        <f>(175915+1641330)/(3492312+371526)</f>
        <v>0.47032121947141675</v>
      </c>
      <c r="D6" s="210">
        <f>(1749289+367891)/(3663476+768753)</f>
        <v>0.47767838710499844</v>
      </c>
      <c r="E6" s="211"/>
      <c r="F6" s="212"/>
      <c r="G6" s="212"/>
      <c r="H6" s="34"/>
      <c r="I6" s="34"/>
      <c r="J6" s="32"/>
      <c r="K6" s="32"/>
    </row>
    <row r="7" spans="1:11" ht="25.5" customHeight="1">
      <c r="A7" t="s">
        <v>239</v>
      </c>
      <c r="C7" s="343">
        <f>175915/371526</f>
        <v>0.47349310680813728</v>
      </c>
      <c r="D7" s="343">
        <f>367891/768753</f>
        <v>0.47855553084020486</v>
      </c>
      <c r="E7" s="211"/>
      <c r="F7" s="212"/>
      <c r="G7" s="212"/>
      <c r="H7" s="34"/>
      <c r="I7" s="34"/>
      <c r="J7" s="32"/>
      <c r="K7" s="32"/>
    </row>
    <row r="8" spans="1:11" ht="25.5" customHeight="1">
      <c r="A8" t="s">
        <v>240</v>
      </c>
      <c r="C8" s="343">
        <f>1614330/3492312</f>
        <v>0.46225251352112867</v>
      </c>
      <c r="D8" s="343">
        <f>1749289/3663476</f>
        <v>0.47749432506177192</v>
      </c>
      <c r="E8" s="211"/>
      <c r="F8" s="212"/>
      <c r="G8" s="212"/>
      <c r="H8" s="34"/>
      <c r="I8" s="34"/>
      <c r="J8" s="32"/>
      <c r="K8" s="32"/>
    </row>
    <row r="9" spans="1:11" ht="25.5" customHeight="1">
      <c r="A9" s="79" t="s">
        <v>241</v>
      </c>
      <c r="B9" s="79"/>
      <c r="C9" s="210">
        <f>(606305+34824)/(74789+1372565)</f>
        <v>0.44296626810027123</v>
      </c>
      <c r="D9" s="210">
        <f>(725995+83152)/(1564913+172327)</f>
        <v>0.46576581243812026</v>
      </c>
      <c r="E9" s="211"/>
      <c r="F9" s="212"/>
      <c r="G9" s="212"/>
      <c r="H9" s="34"/>
      <c r="I9" s="34"/>
      <c r="J9" s="32"/>
      <c r="K9" s="32"/>
    </row>
    <row r="10" spans="1:11" ht="25.5" customHeight="1">
      <c r="A10" t="s">
        <v>242</v>
      </c>
      <c r="C10" s="213">
        <f>34824/75789</f>
        <v>0.45948620512211535</v>
      </c>
      <c r="D10" s="213">
        <f>83152/172327</f>
        <v>0.48252450283472698</v>
      </c>
      <c r="E10" s="211"/>
      <c r="F10" s="212"/>
      <c r="G10" s="212"/>
      <c r="H10" s="34"/>
      <c r="I10" s="34"/>
      <c r="J10" s="32"/>
      <c r="K10" s="32"/>
    </row>
    <row r="11" spans="1:11" ht="25.5" customHeight="1">
      <c r="A11" t="s">
        <v>240</v>
      </c>
      <c r="C11" s="213">
        <f>606305/1372565</f>
        <v>0.44173135698491511</v>
      </c>
      <c r="D11" s="213">
        <f>725995/1564913</f>
        <v>0.46392035851194285</v>
      </c>
      <c r="E11" s="211"/>
      <c r="F11" s="212"/>
      <c r="G11" s="212"/>
      <c r="H11" s="34"/>
      <c r="I11" s="34"/>
      <c r="J11" s="32"/>
      <c r="K11" s="32"/>
    </row>
    <row r="12" spans="1:11" ht="25.5" customHeight="1">
      <c r="A12" s="79" t="s">
        <v>243</v>
      </c>
      <c r="B12" s="79"/>
      <c r="C12" s="210">
        <f>(23301+363009)/(731203+53732)</f>
        <v>0.49215540140266389</v>
      </c>
      <c r="D12" s="210">
        <v>0.50900000000000001</v>
      </c>
      <c r="E12" s="211"/>
      <c r="F12" s="212"/>
      <c r="G12" s="212"/>
      <c r="H12" s="34"/>
      <c r="I12" s="34"/>
      <c r="J12" s="32"/>
      <c r="K12" s="32"/>
    </row>
    <row r="13" spans="1:11" ht="25.5" customHeight="1">
      <c r="A13" t="s">
        <v>239</v>
      </c>
      <c r="C13" s="213">
        <f>23301/53732</f>
        <v>0.43365219980644681</v>
      </c>
      <c r="D13" s="213">
        <f>49403/101540</f>
        <v>0.48653732519204257</v>
      </c>
      <c r="E13" s="211"/>
      <c r="F13" s="212"/>
      <c r="G13" s="212"/>
      <c r="H13" s="34"/>
      <c r="I13" s="34"/>
      <c r="J13" s="32"/>
      <c r="K13" s="32"/>
    </row>
    <row r="14" spans="1:11" ht="25.5" customHeight="1">
      <c r="A14" t="s">
        <v>240</v>
      </c>
      <c r="C14" s="213">
        <f>363009/731009</f>
        <v>0.49658622534059088</v>
      </c>
      <c r="D14" s="213">
        <f>468547/916937</f>
        <v>0.51099148578364706</v>
      </c>
      <c r="E14" s="211"/>
      <c r="F14" s="212"/>
      <c r="G14" s="212"/>
      <c r="H14" s="34"/>
      <c r="I14" s="34"/>
      <c r="J14" s="32"/>
      <c r="K14" s="32"/>
    </row>
    <row r="15" spans="1:11" ht="25.5" customHeight="1">
      <c r="A15" s="79" t="s">
        <v>244</v>
      </c>
      <c r="B15" s="79"/>
      <c r="C15" s="82"/>
      <c r="D15" s="82"/>
      <c r="E15" s="211"/>
      <c r="F15" s="34"/>
      <c r="G15" s="34"/>
      <c r="H15" s="34"/>
      <c r="I15" s="34"/>
      <c r="J15" s="32"/>
      <c r="K15" s="32"/>
    </row>
    <row r="16" spans="1:11" ht="14.25" customHeight="1">
      <c r="A16" s="214" t="s">
        <v>239</v>
      </c>
      <c r="B16" s="477"/>
      <c r="C16" s="215">
        <f>13117/30541</f>
        <v>0.4294882289381487</v>
      </c>
      <c r="D16" s="345">
        <f>23096/49284</f>
        <v>0.46863079295511728</v>
      </c>
      <c r="E16" s="211"/>
      <c r="F16" s="34"/>
      <c r="G16" s="34"/>
      <c r="H16" s="34"/>
      <c r="I16" s="34"/>
      <c r="J16" s="32"/>
      <c r="K16" s="32"/>
    </row>
    <row r="17" spans="1:11" ht="11.25" customHeight="1">
      <c r="A17" s="214" t="s">
        <v>240</v>
      </c>
      <c r="B17" s="477"/>
      <c r="C17" s="346"/>
      <c r="D17" s="345"/>
      <c r="E17" s="344"/>
      <c r="F17" s="34"/>
      <c r="G17" s="34"/>
      <c r="H17" s="34"/>
      <c r="I17" s="34"/>
      <c r="J17" s="32"/>
      <c r="K17" s="32"/>
    </row>
    <row r="18" spans="1:11" ht="13.5" customHeight="1">
      <c r="A18" s="441" t="s">
        <v>245</v>
      </c>
      <c r="B18" s="441"/>
      <c r="C18" s="194">
        <f>7827/15381</f>
        <v>0.50887458552759901</v>
      </c>
      <c r="D18" s="194">
        <f>13727/23913</f>
        <v>0.57403922552586462</v>
      </c>
      <c r="E18" s="344"/>
      <c r="F18" s="34"/>
      <c r="G18" s="34"/>
      <c r="H18" s="34"/>
      <c r="I18" s="34"/>
      <c r="J18" s="32"/>
      <c r="K18" s="32"/>
    </row>
    <row r="19" spans="1:11" ht="19.5" customHeight="1">
      <c r="A19" s="456" t="s">
        <v>409</v>
      </c>
      <c r="B19" s="456"/>
      <c r="C19" s="194">
        <f>137445/293044</f>
        <v>0.46902512933211393</v>
      </c>
      <c r="D19" s="194">
        <f>432308/876005</f>
        <v>0.49349946632724701</v>
      </c>
      <c r="E19" s="211"/>
      <c r="F19" s="34"/>
      <c r="G19" s="34"/>
      <c r="H19" s="34"/>
      <c r="I19" s="34"/>
      <c r="J19" s="32"/>
      <c r="K19" s="32"/>
    </row>
    <row r="20" spans="1:11" ht="9.75" customHeight="1">
      <c r="A20" s="216"/>
      <c r="B20" s="216"/>
      <c r="C20" s="216"/>
      <c r="D20" s="216"/>
      <c r="E20" s="211"/>
      <c r="F20" s="34"/>
      <c r="G20" s="34"/>
      <c r="H20" s="34"/>
      <c r="I20" s="34"/>
    </row>
    <row r="21" spans="1:11">
      <c r="E21" s="34"/>
      <c r="F21" s="34"/>
      <c r="G21" s="34"/>
      <c r="H21" s="34"/>
      <c r="I21" s="34"/>
    </row>
    <row r="22" spans="1:11" ht="7.5" customHeight="1"/>
  </sheetData>
  <mergeCells count="3">
    <mergeCell ref="B16:B17"/>
    <mergeCell ref="A18:B18"/>
    <mergeCell ref="A19:B19"/>
  </mergeCells>
  <pageMargins left="0.70866141732283461" right="0.70866141732283461" top="0.74803149606299213" bottom="0.74803149606299213" header="0.31496062992125984" footer="0.31496062992125984"/>
  <pageSetup paperSize="11" orientation="portrait" r:id="rId1"/>
  <drawing r:id="rId2"/>
</worksheet>
</file>

<file path=xl/worksheets/sheet52.xml><?xml version="1.0" encoding="utf-8"?>
<worksheet xmlns="http://schemas.openxmlformats.org/spreadsheetml/2006/main" xmlns:r="http://schemas.openxmlformats.org/officeDocument/2006/relationships">
  <sheetPr>
    <tabColor rgb="FFC00000"/>
  </sheetPr>
  <dimension ref="A1:G27"/>
  <sheetViews>
    <sheetView view="pageLayout" topLeftCell="A4" zoomScaleNormal="100" workbookViewId="0">
      <selection activeCell="E2" sqref="E1:E1048576"/>
    </sheetView>
  </sheetViews>
  <sheetFormatPr baseColWidth="10" defaultRowHeight="15"/>
  <cols>
    <col min="1" max="1" width="2.42578125" customWidth="1"/>
    <col min="5" max="5" width="14.7109375" customWidth="1"/>
    <col min="6" max="6" width="4" customWidth="1"/>
  </cols>
  <sheetData>
    <row r="1" spans="1:7" ht="36.75" customHeight="1">
      <c r="A1" s="471" t="s">
        <v>246</v>
      </c>
      <c r="B1" s="471"/>
      <c r="C1" s="471"/>
      <c r="D1" s="471"/>
      <c r="E1" s="471"/>
      <c r="F1" s="471"/>
      <c r="G1" s="217"/>
    </row>
    <row r="17" spans="1:7">
      <c r="G17" s="430"/>
    </row>
    <row r="18" spans="1:7">
      <c r="G18" s="430"/>
    </row>
    <row r="26" spans="1:7">
      <c r="A26" s="478" t="s">
        <v>389</v>
      </c>
      <c r="B26" s="478"/>
      <c r="C26" s="478"/>
      <c r="D26" s="478"/>
      <c r="E26" s="478"/>
      <c r="F26" s="478"/>
    </row>
    <row r="27" spans="1:7">
      <c r="A27" s="478"/>
      <c r="B27" s="478"/>
      <c r="C27" s="478"/>
      <c r="D27" s="478"/>
      <c r="E27" s="478"/>
      <c r="F27" s="478"/>
    </row>
  </sheetData>
  <mergeCells count="2">
    <mergeCell ref="A1:F1"/>
    <mergeCell ref="A26:F27"/>
  </mergeCells>
  <pageMargins left="0.70866141732283461" right="0.70866141732283461" top="0.74803149606299213" bottom="0.74803149606299213" header="0.31496062992125984" footer="0.31496062992125984"/>
  <pageSetup paperSize="11" orientation="portrait" r:id="rId1"/>
  <drawing r:id="rId2"/>
</worksheet>
</file>

<file path=xl/worksheets/sheet53.xml><?xml version="1.0" encoding="utf-8"?>
<worksheet xmlns="http://schemas.openxmlformats.org/spreadsheetml/2006/main" xmlns:r="http://schemas.openxmlformats.org/officeDocument/2006/relationships">
  <sheetPr>
    <tabColor rgb="FFFF0000"/>
  </sheetPr>
  <dimension ref="A4:I20"/>
  <sheetViews>
    <sheetView view="pageLayout" topLeftCell="A10" zoomScaleNormal="100" workbookViewId="0">
      <selection activeCell="E16" sqref="E16"/>
    </sheetView>
  </sheetViews>
  <sheetFormatPr baseColWidth="10" defaultRowHeight="15"/>
  <cols>
    <col min="1" max="1" width="32.42578125" customWidth="1"/>
    <col min="2" max="2" width="2.85546875" customWidth="1"/>
    <col min="3" max="3" width="20.28515625" customWidth="1"/>
  </cols>
  <sheetData>
    <row r="4" spans="1:9" ht="1.5" customHeight="1"/>
    <row r="5" spans="1:9" ht="16.5" customHeight="1">
      <c r="A5" s="209" t="s">
        <v>247</v>
      </c>
      <c r="B5" s="50"/>
      <c r="C5" s="60" t="s">
        <v>227</v>
      </c>
      <c r="D5" s="34"/>
      <c r="E5" s="34"/>
      <c r="F5" s="34"/>
    </row>
    <row r="6" spans="1:9" ht="28.5" customHeight="1">
      <c r="A6" t="s">
        <v>248</v>
      </c>
      <c r="C6" s="347">
        <v>0.42559999999999998</v>
      </c>
      <c r="F6" s="218"/>
      <c r="G6" s="32"/>
      <c r="H6" s="32"/>
      <c r="I6" s="32"/>
    </row>
    <row r="7" spans="1:9" ht="28.5" customHeight="1">
      <c r="A7" t="s">
        <v>249</v>
      </c>
      <c r="C7" s="347">
        <v>0.3639</v>
      </c>
      <c r="F7" s="218"/>
      <c r="G7" s="32"/>
      <c r="H7" s="32"/>
      <c r="I7" s="32"/>
    </row>
    <row r="8" spans="1:9" ht="28.5" customHeight="1">
      <c r="A8" t="s">
        <v>250</v>
      </c>
      <c r="C8" s="347">
        <v>0.5</v>
      </c>
      <c r="F8" s="218"/>
      <c r="G8" s="32"/>
      <c r="H8" s="32"/>
      <c r="I8" s="32"/>
    </row>
    <row r="9" spans="1:9" ht="28.5" customHeight="1">
      <c r="A9" t="s">
        <v>251</v>
      </c>
      <c r="C9" s="347">
        <v>0.62970000000000004</v>
      </c>
      <c r="F9" s="218"/>
      <c r="G9" s="32"/>
      <c r="H9" s="32"/>
      <c r="I9" s="32"/>
    </row>
    <row r="10" spans="1:9" ht="28.5" customHeight="1">
      <c r="A10" t="s">
        <v>252</v>
      </c>
      <c r="C10" s="347">
        <v>0.70450000000000002</v>
      </c>
      <c r="F10" s="218"/>
      <c r="G10" s="32"/>
      <c r="H10" s="32"/>
      <c r="I10" s="32"/>
    </row>
    <row r="11" spans="1:9" ht="28.5" customHeight="1">
      <c r="A11" t="s">
        <v>253</v>
      </c>
      <c r="C11" s="347">
        <v>0.39500000000000002</v>
      </c>
      <c r="F11" s="218"/>
      <c r="G11" s="32"/>
      <c r="H11" s="32"/>
      <c r="I11" s="32"/>
    </row>
    <row r="12" spans="1:9" ht="28.5" customHeight="1">
      <c r="A12" s="110" t="s">
        <v>254</v>
      </c>
      <c r="C12" s="347">
        <v>0.46579999999999999</v>
      </c>
      <c r="F12" s="218"/>
      <c r="G12" s="32"/>
      <c r="H12" s="32"/>
      <c r="I12" s="32"/>
    </row>
    <row r="13" spans="1:9" ht="28.5" customHeight="1">
      <c r="A13" s="110" t="s">
        <v>255</v>
      </c>
      <c r="C13" s="347">
        <v>0.38619999999999999</v>
      </c>
      <c r="F13" s="218"/>
      <c r="G13" s="32"/>
      <c r="H13" s="32"/>
      <c r="I13" s="32"/>
    </row>
    <row r="14" spans="1:9" ht="28.5" customHeight="1">
      <c r="A14" s="110" t="s">
        <v>257</v>
      </c>
      <c r="C14" s="347">
        <v>0.49170000000000003</v>
      </c>
      <c r="F14" s="218"/>
      <c r="G14" s="32"/>
      <c r="H14" s="207"/>
      <c r="I14" s="32"/>
    </row>
    <row r="15" spans="1:9" ht="28.5" customHeight="1">
      <c r="A15" t="s">
        <v>258</v>
      </c>
      <c r="C15" s="347">
        <v>0.38400000000000001</v>
      </c>
      <c r="F15" s="218"/>
      <c r="G15" s="32"/>
      <c r="H15" s="207"/>
      <c r="I15" s="32"/>
    </row>
    <row r="16" spans="1:9" ht="28.5" customHeight="1">
      <c r="A16" s="87" t="s">
        <v>256</v>
      </c>
      <c r="C16" s="347">
        <v>0.4385</v>
      </c>
      <c r="F16" s="218"/>
      <c r="G16" s="32"/>
      <c r="H16" s="32"/>
      <c r="I16" s="32"/>
    </row>
    <row r="17" spans="1:3" ht="9" customHeight="1">
      <c r="A17" s="219"/>
      <c r="B17" s="219"/>
      <c r="C17" s="219"/>
    </row>
    <row r="18" spans="1:3">
      <c r="A18" s="479" t="s">
        <v>389</v>
      </c>
      <c r="B18" s="479"/>
      <c r="C18" s="479"/>
    </row>
    <row r="19" spans="1:3" ht="2.25" customHeight="1">
      <c r="A19" s="479"/>
      <c r="B19" s="479"/>
      <c r="C19" s="479"/>
    </row>
    <row r="20" spans="1:3" ht="9" customHeight="1">
      <c r="A20" s="479"/>
      <c r="B20" s="479"/>
      <c r="C20" s="479"/>
    </row>
  </sheetData>
  <mergeCells count="1">
    <mergeCell ref="A18:C20"/>
  </mergeCells>
  <pageMargins left="0.70866141732283461" right="0.70866141732283461" top="0.74803149606299213" bottom="0.74803149606299213" header="0.31496062992125984" footer="0.31496062992125984"/>
  <pageSetup paperSize="11" orientation="portrait" r:id="rId1"/>
  <drawing r:id="rId2"/>
</worksheet>
</file>

<file path=xl/worksheets/sheet54.xml><?xml version="1.0" encoding="utf-8"?>
<worksheet xmlns="http://schemas.openxmlformats.org/spreadsheetml/2006/main" xmlns:r="http://schemas.openxmlformats.org/officeDocument/2006/relationships">
  <sheetPr>
    <tabColor rgb="FFC00000"/>
  </sheetPr>
  <dimension ref="A1:I20"/>
  <sheetViews>
    <sheetView tabSelected="1" view="pageLayout" zoomScaleNormal="100" workbookViewId="0">
      <selection activeCell="F19" sqref="F19:G19"/>
    </sheetView>
  </sheetViews>
  <sheetFormatPr baseColWidth="10" defaultRowHeight="15"/>
  <cols>
    <col min="1" max="1" width="36.5703125" customWidth="1"/>
    <col min="2" max="2" width="1.42578125" customWidth="1"/>
    <col min="3" max="4" width="9.5703125" customWidth="1"/>
    <col min="5" max="5" width="5" hidden="1" customWidth="1"/>
  </cols>
  <sheetData>
    <row r="1" spans="1:9" ht="40.5" customHeight="1"/>
    <row r="2" spans="1:9" ht="21" customHeight="1">
      <c r="A2" s="59" t="s">
        <v>259</v>
      </c>
      <c r="B2" s="59"/>
      <c r="C2" s="51" t="s">
        <v>226</v>
      </c>
      <c r="D2" s="51" t="s">
        <v>227</v>
      </c>
      <c r="E2" s="335" t="s">
        <v>260</v>
      </c>
      <c r="F2" s="34"/>
      <c r="G2" s="34"/>
      <c r="H2" s="34"/>
    </row>
    <row r="3" spans="1:9" ht="30.75" customHeight="1">
      <c r="A3" s="409" t="s">
        <v>392</v>
      </c>
      <c r="B3" s="409"/>
      <c r="C3" s="348">
        <v>0.3372</v>
      </c>
      <c r="D3" s="348">
        <v>0.1794</v>
      </c>
      <c r="E3" s="220">
        <v>0.4246272134203169</v>
      </c>
      <c r="F3" s="221"/>
      <c r="G3" s="221"/>
      <c r="H3" s="222"/>
      <c r="I3" s="223"/>
    </row>
    <row r="4" spans="1:9" ht="30.75" customHeight="1">
      <c r="A4" s="409" t="s">
        <v>391</v>
      </c>
      <c r="B4" s="409"/>
      <c r="C4" s="348">
        <v>0.28989999999999999</v>
      </c>
      <c r="D4" s="348">
        <v>0.33579999999999999</v>
      </c>
      <c r="E4" s="220">
        <v>0.3165137614678899</v>
      </c>
      <c r="F4" s="221"/>
      <c r="G4" s="221"/>
      <c r="H4" s="222"/>
      <c r="I4" s="223"/>
    </row>
    <row r="5" spans="1:9" ht="30.75" customHeight="1">
      <c r="A5" s="142" t="s">
        <v>390</v>
      </c>
      <c r="B5" s="441"/>
      <c r="C5" s="482">
        <v>0.44540000000000002</v>
      </c>
      <c r="D5" s="348">
        <v>0.40720000000000001</v>
      </c>
      <c r="E5" s="220">
        <v>0.47229791099000906</v>
      </c>
      <c r="F5" s="221"/>
      <c r="G5" s="221"/>
      <c r="H5" s="222"/>
      <c r="I5" s="223"/>
    </row>
    <row r="6" spans="1:9" ht="30.75" customHeight="1">
      <c r="A6" s="409" t="s">
        <v>393</v>
      </c>
      <c r="B6" s="441"/>
      <c r="C6" s="482"/>
      <c r="D6" s="348">
        <v>0.50449999999999995</v>
      </c>
      <c r="E6" s="220">
        <v>0.49272349272349275</v>
      </c>
      <c r="F6" s="221"/>
      <c r="G6" s="221"/>
      <c r="H6" s="222"/>
      <c r="I6" s="223"/>
    </row>
    <row r="7" spans="1:9" ht="30.75" customHeight="1">
      <c r="A7" s="128" t="s">
        <v>394</v>
      </c>
      <c r="B7" s="483"/>
      <c r="C7" s="482">
        <v>0.38500000000000001</v>
      </c>
      <c r="D7" s="348">
        <v>0.2329</v>
      </c>
      <c r="E7" s="220">
        <v>0.48376623376623379</v>
      </c>
      <c r="F7" s="221"/>
      <c r="G7" s="221"/>
      <c r="H7" s="222"/>
      <c r="I7" s="223"/>
    </row>
    <row r="8" spans="1:9" ht="30.75" customHeight="1">
      <c r="A8" s="128" t="s">
        <v>395</v>
      </c>
      <c r="B8" s="483"/>
      <c r="C8" s="482"/>
      <c r="D8" s="348">
        <v>0.79410000000000003</v>
      </c>
      <c r="E8" s="220">
        <v>0.79214708631972575</v>
      </c>
      <c r="F8" s="221"/>
      <c r="G8" s="221"/>
      <c r="H8" s="222"/>
      <c r="I8" s="223"/>
    </row>
    <row r="9" spans="1:9" ht="30.75" customHeight="1">
      <c r="A9" s="128" t="s">
        <v>396</v>
      </c>
      <c r="B9" s="483"/>
      <c r="C9" s="482"/>
      <c r="D9" s="348">
        <v>0.53910000000000002</v>
      </c>
      <c r="F9" s="221"/>
      <c r="G9" s="221"/>
      <c r="H9" s="222"/>
      <c r="I9" s="223"/>
    </row>
    <row r="10" spans="1:9" ht="30.75" customHeight="1">
      <c r="A10" s="128" t="s">
        <v>397</v>
      </c>
      <c r="B10" s="128"/>
      <c r="C10" s="350">
        <v>0.26550000000000001</v>
      </c>
      <c r="D10" s="348">
        <v>0.61260000000000003</v>
      </c>
      <c r="F10" s="221"/>
      <c r="G10" s="221"/>
      <c r="H10" s="222"/>
      <c r="I10" s="223"/>
    </row>
    <row r="11" spans="1:9" ht="30.75" customHeight="1">
      <c r="A11" s="409" t="s">
        <v>398</v>
      </c>
      <c r="B11" s="142"/>
      <c r="C11" s="348">
        <v>0.65169999999999995</v>
      </c>
      <c r="D11" s="348">
        <v>0.2918</v>
      </c>
      <c r="E11" s="349">
        <v>0.45662460567823343</v>
      </c>
      <c r="F11" s="221"/>
      <c r="G11" s="221"/>
      <c r="H11" s="222"/>
      <c r="I11" s="223"/>
    </row>
    <row r="12" spans="1:9" ht="30.75" customHeight="1">
      <c r="A12" s="409" t="s">
        <v>120</v>
      </c>
      <c r="B12" s="142"/>
      <c r="C12" s="348">
        <v>0.43859999999999999</v>
      </c>
      <c r="D12" s="348">
        <v>0.4672</v>
      </c>
      <c r="E12" s="349"/>
      <c r="F12" s="221"/>
      <c r="G12" s="221"/>
      <c r="H12" s="222"/>
      <c r="I12" s="223"/>
    </row>
    <row r="13" spans="1:9" ht="30.75" customHeight="1">
      <c r="A13" s="69" t="s">
        <v>256</v>
      </c>
      <c r="B13" s="69"/>
      <c r="C13" s="348">
        <v>0.4269</v>
      </c>
      <c r="D13" s="348">
        <v>0.42530000000000001</v>
      </c>
      <c r="E13" s="220">
        <v>0.50499842816724305</v>
      </c>
      <c r="F13" s="221"/>
      <c r="G13" s="221"/>
      <c r="H13" s="222"/>
      <c r="I13" s="223"/>
    </row>
    <row r="14" spans="1:9" ht="8.25" customHeight="1">
      <c r="A14" s="50"/>
      <c r="B14" s="50"/>
      <c r="C14" s="50"/>
      <c r="D14" s="50"/>
      <c r="E14" s="50"/>
      <c r="F14" s="34"/>
      <c r="G14" s="34"/>
    </row>
    <row r="15" spans="1:9" ht="9.75" customHeight="1">
      <c r="A15" s="480"/>
      <c r="B15" s="480"/>
      <c r="C15" s="481"/>
      <c r="D15" s="481"/>
      <c r="F15" s="34"/>
      <c r="G15" s="34"/>
    </row>
    <row r="16" spans="1:9" ht="1.5" customHeight="1">
      <c r="A16" s="481"/>
      <c r="B16" s="481"/>
      <c r="C16" s="481"/>
      <c r="D16" s="481"/>
    </row>
    <row r="17" spans="1:4">
      <c r="A17" s="441"/>
      <c r="B17" s="441"/>
      <c r="C17" s="441"/>
      <c r="D17" s="441"/>
    </row>
    <row r="18" spans="1:4">
      <c r="A18" s="441"/>
      <c r="B18" s="441"/>
      <c r="C18" s="441"/>
      <c r="D18" s="441"/>
    </row>
    <row r="19" spans="1:4">
      <c r="A19" s="441"/>
      <c r="B19" s="441"/>
      <c r="C19" s="441"/>
      <c r="D19" s="441"/>
    </row>
    <row r="20" spans="1:4">
      <c r="A20" s="441"/>
      <c r="B20" s="441"/>
      <c r="C20" s="441"/>
      <c r="D20" s="441"/>
    </row>
  </sheetData>
  <mergeCells count="6">
    <mergeCell ref="A17:D20"/>
    <mergeCell ref="A15:D16"/>
    <mergeCell ref="C5:C6"/>
    <mergeCell ref="C7:C9"/>
    <mergeCell ref="B5:B6"/>
    <mergeCell ref="B7:B9"/>
  </mergeCells>
  <pageMargins left="0.70866141732283461" right="0.70866141732283461" top="0.74803149606299213" bottom="0.74803149606299213" header="0.31496062992125984" footer="0.31496062992125984"/>
  <pageSetup paperSize="11" scale="95" orientation="portrait" r:id="rId1"/>
  <drawing r:id="rId2"/>
</worksheet>
</file>

<file path=xl/worksheets/sheet55.xml><?xml version="1.0" encoding="utf-8"?>
<worksheet xmlns="http://schemas.openxmlformats.org/spreadsheetml/2006/main" xmlns:r="http://schemas.openxmlformats.org/officeDocument/2006/relationships">
  <sheetPr>
    <tabColor rgb="FFC00000"/>
  </sheetPr>
  <dimension ref="A3:F15"/>
  <sheetViews>
    <sheetView view="pageLayout" topLeftCell="A10" zoomScaleNormal="100" workbookViewId="0">
      <selection activeCell="I28" sqref="I28"/>
    </sheetView>
  </sheetViews>
  <sheetFormatPr baseColWidth="10" defaultRowHeight="15"/>
  <cols>
    <col min="2" max="2" width="1.85546875" customWidth="1"/>
    <col min="3" max="5" width="10.42578125" customWidth="1"/>
    <col min="6" max="6" width="11" customWidth="1"/>
    <col min="256" max="256" width="1.85546875" customWidth="1"/>
    <col min="257" max="259" width="10.42578125" customWidth="1"/>
    <col min="260" max="260" width="11" customWidth="1"/>
    <col min="512" max="512" width="1.85546875" customWidth="1"/>
    <col min="513" max="515" width="10.42578125" customWidth="1"/>
    <col min="516" max="516" width="11" customWidth="1"/>
    <col min="768" max="768" width="1.85546875" customWidth="1"/>
    <col min="769" max="771" width="10.42578125" customWidth="1"/>
    <col min="772" max="772" width="11" customWidth="1"/>
    <col min="1024" max="1024" width="1.85546875" customWidth="1"/>
    <col min="1025" max="1027" width="10.42578125" customWidth="1"/>
    <col min="1028" max="1028" width="11" customWidth="1"/>
    <col min="1280" max="1280" width="1.85546875" customWidth="1"/>
    <col min="1281" max="1283" width="10.42578125" customWidth="1"/>
    <col min="1284" max="1284" width="11" customWidth="1"/>
    <col min="1536" max="1536" width="1.85546875" customWidth="1"/>
    <col min="1537" max="1539" width="10.42578125" customWidth="1"/>
    <col min="1540" max="1540" width="11" customWidth="1"/>
    <col min="1792" max="1792" width="1.85546875" customWidth="1"/>
    <col min="1793" max="1795" width="10.42578125" customWidth="1"/>
    <col min="1796" max="1796" width="11" customWidth="1"/>
    <col min="2048" max="2048" width="1.85546875" customWidth="1"/>
    <col min="2049" max="2051" width="10.42578125" customWidth="1"/>
    <col min="2052" max="2052" width="11" customWidth="1"/>
    <col min="2304" max="2304" width="1.85546875" customWidth="1"/>
    <col min="2305" max="2307" width="10.42578125" customWidth="1"/>
    <col min="2308" max="2308" width="11" customWidth="1"/>
    <col min="2560" max="2560" width="1.85546875" customWidth="1"/>
    <col min="2561" max="2563" width="10.42578125" customWidth="1"/>
    <col min="2564" max="2564" width="11" customWidth="1"/>
    <col min="2816" max="2816" width="1.85546875" customWidth="1"/>
    <col min="2817" max="2819" width="10.42578125" customWidth="1"/>
    <col min="2820" max="2820" width="11" customWidth="1"/>
    <col min="3072" max="3072" width="1.85546875" customWidth="1"/>
    <col min="3073" max="3075" width="10.42578125" customWidth="1"/>
    <col min="3076" max="3076" width="11" customWidth="1"/>
    <col min="3328" max="3328" width="1.85546875" customWidth="1"/>
    <col min="3329" max="3331" width="10.42578125" customWidth="1"/>
    <col min="3332" max="3332" width="11" customWidth="1"/>
    <col min="3584" max="3584" width="1.85546875" customWidth="1"/>
    <col min="3585" max="3587" width="10.42578125" customWidth="1"/>
    <col min="3588" max="3588" width="11" customWidth="1"/>
    <col min="3840" max="3840" width="1.85546875" customWidth="1"/>
    <col min="3841" max="3843" width="10.42578125" customWidth="1"/>
    <col min="3844" max="3844" width="11" customWidth="1"/>
    <col min="4096" max="4096" width="1.85546875" customWidth="1"/>
    <col min="4097" max="4099" width="10.42578125" customWidth="1"/>
    <col min="4100" max="4100" width="11" customWidth="1"/>
    <col min="4352" max="4352" width="1.85546875" customWidth="1"/>
    <col min="4353" max="4355" width="10.42578125" customWidth="1"/>
    <col min="4356" max="4356" width="11" customWidth="1"/>
    <col min="4608" max="4608" width="1.85546875" customWidth="1"/>
    <col min="4609" max="4611" width="10.42578125" customWidth="1"/>
    <col min="4612" max="4612" width="11" customWidth="1"/>
    <col min="4864" max="4864" width="1.85546875" customWidth="1"/>
    <col min="4865" max="4867" width="10.42578125" customWidth="1"/>
    <col min="4868" max="4868" width="11" customWidth="1"/>
    <col min="5120" max="5120" width="1.85546875" customWidth="1"/>
    <col min="5121" max="5123" width="10.42578125" customWidth="1"/>
    <col min="5124" max="5124" width="11" customWidth="1"/>
    <col min="5376" max="5376" width="1.85546875" customWidth="1"/>
    <col min="5377" max="5379" width="10.42578125" customWidth="1"/>
    <col min="5380" max="5380" width="11" customWidth="1"/>
    <col min="5632" max="5632" width="1.85546875" customWidth="1"/>
    <col min="5633" max="5635" width="10.42578125" customWidth="1"/>
    <col min="5636" max="5636" width="11" customWidth="1"/>
    <col min="5888" max="5888" width="1.85546875" customWidth="1"/>
    <col min="5889" max="5891" width="10.42578125" customWidth="1"/>
    <col min="5892" max="5892" width="11" customWidth="1"/>
    <col min="6144" max="6144" width="1.85546875" customWidth="1"/>
    <col min="6145" max="6147" width="10.42578125" customWidth="1"/>
    <col min="6148" max="6148" width="11" customWidth="1"/>
    <col min="6400" max="6400" width="1.85546875" customWidth="1"/>
    <col min="6401" max="6403" width="10.42578125" customWidth="1"/>
    <col min="6404" max="6404" width="11" customWidth="1"/>
    <col min="6656" max="6656" width="1.85546875" customWidth="1"/>
    <col min="6657" max="6659" width="10.42578125" customWidth="1"/>
    <col min="6660" max="6660" width="11" customWidth="1"/>
    <col min="6912" max="6912" width="1.85546875" customWidth="1"/>
    <col min="6913" max="6915" width="10.42578125" customWidth="1"/>
    <col min="6916" max="6916" width="11" customWidth="1"/>
    <col min="7168" max="7168" width="1.85546875" customWidth="1"/>
    <col min="7169" max="7171" width="10.42578125" customWidth="1"/>
    <col min="7172" max="7172" width="11" customWidth="1"/>
    <col min="7424" max="7424" width="1.85546875" customWidth="1"/>
    <col min="7425" max="7427" width="10.42578125" customWidth="1"/>
    <col min="7428" max="7428" width="11" customWidth="1"/>
    <col min="7680" max="7680" width="1.85546875" customWidth="1"/>
    <col min="7681" max="7683" width="10.42578125" customWidth="1"/>
    <col min="7684" max="7684" width="11" customWidth="1"/>
    <col min="7936" max="7936" width="1.85546875" customWidth="1"/>
    <col min="7937" max="7939" width="10.42578125" customWidth="1"/>
    <col min="7940" max="7940" width="11" customWidth="1"/>
    <col min="8192" max="8192" width="1.85546875" customWidth="1"/>
    <col min="8193" max="8195" width="10.42578125" customWidth="1"/>
    <col min="8196" max="8196" width="11" customWidth="1"/>
    <col min="8448" max="8448" width="1.85546875" customWidth="1"/>
    <col min="8449" max="8451" width="10.42578125" customWidth="1"/>
    <col min="8452" max="8452" width="11" customWidth="1"/>
    <col min="8704" max="8704" width="1.85546875" customWidth="1"/>
    <col min="8705" max="8707" width="10.42578125" customWidth="1"/>
    <col min="8708" max="8708" width="11" customWidth="1"/>
    <col min="8960" max="8960" width="1.85546875" customWidth="1"/>
    <col min="8961" max="8963" width="10.42578125" customWidth="1"/>
    <col min="8964" max="8964" width="11" customWidth="1"/>
    <col min="9216" max="9216" width="1.85546875" customWidth="1"/>
    <col min="9217" max="9219" width="10.42578125" customWidth="1"/>
    <col min="9220" max="9220" width="11" customWidth="1"/>
    <col min="9472" max="9472" width="1.85546875" customWidth="1"/>
    <col min="9473" max="9475" width="10.42578125" customWidth="1"/>
    <col min="9476" max="9476" width="11" customWidth="1"/>
    <col min="9728" max="9728" width="1.85546875" customWidth="1"/>
    <col min="9729" max="9731" width="10.42578125" customWidth="1"/>
    <col min="9732" max="9732" width="11" customWidth="1"/>
    <col min="9984" max="9984" width="1.85546875" customWidth="1"/>
    <col min="9985" max="9987" width="10.42578125" customWidth="1"/>
    <col min="9988" max="9988" width="11" customWidth="1"/>
    <col min="10240" max="10240" width="1.85546875" customWidth="1"/>
    <col min="10241" max="10243" width="10.42578125" customWidth="1"/>
    <col min="10244" max="10244" width="11" customWidth="1"/>
    <col min="10496" max="10496" width="1.85546875" customWidth="1"/>
    <col min="10497" max="10499" width="10.42578125" customWidth="1"/>
    <col min="10500" max="10500" width="11" customWidth="1"/>
    <col min="10752" max="10752" width="1.85546875" customWidth="1"/>
    <col min="10753" max="10755" width="10.42578125" customWidth="1"/>
    <col min="10756" max="10756" width="11" customWidth="1"/>
    <col min="11008" max="11008" width="1.85546875" customWidth="1"/>
    <col min="11009" max="11011" width="10.42578125" customWidth="1"/>
    <col min="11012" max="11012" width="11" customWidth="1"/>
    <col min="11264" max="11264" width="1.85546875" customWidth="1"/>
    <col min="11265" max="11267" width="10.42578125" customWidth="1"/>
    <col min="11268" max="11268" width="11" customWidth="1"/>
    <col min="11520" max="11520" width="1.85546875" customWidth="1"/>
    <col min="11521" max="11523" width="10.42578125" customWidth="1"/>
    <col min="11524" max="11524" width="11" customWidth="1"/>
    <col min="11776" max="11776" width="1.85546875" customWidth="1"/>
    <col min="11777" max="11779" width="10.42578125" customWidth="1"/>
    <col min="11780" max="11780" width="11" customWidth="1"/>
    <col min="12032" max="12032" width="1.85546875" customWidth="1"/>
    <col min="12033" max="12035" width="10.42578125" customWidth="1"/>
    <col min="12036" max="12036" width="11" customWidth="1"/>
    <col min="12288" max="12288" width="1.85546875" customWidth="1"/>
    <col min="12289" max="12291" width="10.42578125" customWidth="1"/>
    <col min="12292" max="12292" width="11" customWidth="1"/>
    <col min="12544" max="12544" width="1.85546875" customWidth="1"/>
    <col min="12545" max="12547" width="10.42578125" customWidth="1"/>
    <col min="12548" max="12548" width="11" customWidth="1"/>
    <col min="12800" max="12800" width="1.85546875" customWidth="1"/>
    <col min="12801" max="12803" width="10.42578125" customWidth="1"/>
    <col min="12804" max="12804" width="11" customWidth="1"/>
    <col min="13056" max="13056" width="1.85546875" customWidth="1"/>
    <col min="13057" max="13059" width="10.42578125" customWidth="1"/>
    <col min="13060" max="13060" width="11" customWidth="1"/>
    <col min="13312" max="13312" width="1.85546875" customWidth="1"/>
    <col min="13313" max="13315" width="10.42578125" customWidth="1"/>
    <col min="13316" max="13316" width="11" customWidth="1"/>
    <col min="13568" max="13568" width="1.85546875" customWidth="1"/>
    <col min="13569" max="13571" width="10.42578125" customWidth="1"/>
    <col min="13572" max="13572" width="11" customWidth="1"/>
    <col min="13824" max="13824" width="1.85546875" customWidth="1"/>
    <col min="13825" max="13827" width="10.42578125" customWidth="1"/>
    <col min="13828" max="13828" width="11" customWidth="1"/>
    <col min="14080" max="14080" width="1.85546875" customWidth="1"/>
    <col min="14081" max="14083" width="10.42578125" customWidth="1"/>
    <col min="14084" max="14084" width="11" customWidth="1"/>
    <col min="14336" max="14336" width="1.85546875" customWidth="1"/>
    <col min="14337" max="14339" width="10.42578125" customWidth="1"/>
    <col min="14340" max="14340" width="11" customWidth="1"/>
    <col min="14592" max="14592" width="1.85546875" customWidth="1"/>
    <col min="14593" max="14595" width="10.42578125" customWidth="1"/>
    <col min="14596" max="14596" width="11" customWidth="1"/>
    <col min="14848" max="14848" width="1.85546875" customWidth="1"/>
    <col min="14849" max="14851" width="10.42578125" customWidth="1"/>
    <col min="14852" max="14852" width="11" customWidth="1"/>
    <col min="15104" max="15104" width="1.85546875" customWidth="1"/>
    <col min="15105" max="15107" width="10.42578125" customWidth="1"/>
    <col min="15108" max="15108" width="11" customWidth="1"/>
    <col min="15360" max="15360" width="1.85546875" customWidth="1"/>
    <col min="15361" max="15363" width="10.42578125" customWidth="1"/>
    <col min="15364" max="15364" width="11" customWidth="1"/>
    <col min="15616" max="15616" width="1.85546875" customWidth="1"/>
    <col min="15617" max="15619" width="10.42578125" customWidth="1"/>
    <col min="15620" max="15620" width="11" customWidth="1"/>
    <col min="15872" max="15872" width="1.85546875" customWidth="1"/>
    <col min="15873" max="15875" width="10.42578125" customWidth="1"/>
    <col min="15876" max="15876" width="11" customWidth="1"/>
    <col min="16128" max="16128" width="1.85546875" customWidth="1"/>
    <col min="16129" max="16131" width="10.42578125" customWidth="1"/>
    <col min="16132" max="16132" width="11" customWidth="1"/>
  </cols>
  <sheetData>
    <row r="3" spans="1:6" ht="10.5" customHeight="1"/>
    <row r="4" spans="1:6">
      <c r="A4" s="50"/>
      <c r="B4" s="50"/>
      <c r="C4" s="484">
        <v>2009</v>
      </c>
      <c r="D4" s="484"/>
      <c r="E4" s="484">
        <v>2019</v>
      </c>
      <c r="F4" s="484"/>
    </row>
    <row r="5" spans="1:6">
      <c r="A5" s="80"/>
      <c r="B5" s="80"/>
      <c r="C5" s="79" t="s">
        <v>7</v>
      </c>
      <c r="D5" s="79" t="s">
        <v>8</v>
      </c>
      <c r="E5" s="79" t="s">
        <v>7</v>
      </c>
      <c r="F5" s="79" t="s">
        <v>8</v>
      </c>
    </row>
    <row r="6" spans="1:6" ht="24" customHeight="1">
      <c r="A6" t="s">
        <v>3</v>
      </c>
      <c r="C6">
        <v>71.900000000000006</v>
      </c>
      <c r="D6">
        <v>49.2</v>
      </c>
      <c r="E6">
        <v>77.099999999999994</v>
      </c>
      <c r="F6">
        <v>58.5</v>
      </c>
    </row>
    <row r="7" spans="1:6" ht="24.75" customHeight="1">
      <c r="A7" t="s">
        <v>4</v>
      </c>
      <c r="C7" s="32">
        <v>81.599999999999994</v>
      </c>
      <c r="D7">
        <v>62.1</v>
      </c>
      <c r="E7" s="32">
        <v>84</v>
      </c>
      <c r="F7">
        <v>67.599999999999994</v>
      </c>
    </row>
    <row r="8" spans="1:6" ht="27" customHeight="1">
      <c r="A8" t="s">
        <v>5</v>
      </c>
      <c r="C8">
        <v>58.4</v>
      </c>
      <c r="D8">
        <v>31</v>
      </c>
      <c r="E8">
        <v>65.099999999999994</v>
      </c>
      <c r="F8" s="32">
        <v>41.8</v>
      </c>
    </row>
    <row r="9" spans="1:6" ht="8.25" customHeight="1">
      <c r="A9" s="50"/>
      <c r="B9" s="50"/>
      <c r="C9" s="50"/>
      <c r="D9" s="50"/>
      <c r="E9" s="50"/>
      <c r="F9" s="50"/>
    </row>
    <row r="15" spans="1:6" ht="4.5" customHeight="1"/>
  </sheetData>
  <mergeCells count="2">
    <mergeCell ref="C4:D4"/>
    <mergeCell ref="E4:F4"/>
  </mergeCells>
  <pageMargins left="0.70866141732283461" right="0.70866141732283461" top="0.74803149606299213" bottom="0.74803149606299213" header="0.31496062992125984" footer="0.31496062992125984"/>
  <pageSetup paperSize="11" orientation="portrait" r:id="rId1"/>
  <drawing r:id="rId2"/>
</worksheet>
</file>

<file path=xl/worksheets/sheet56.xml><?xml version="1.0" encoding="utf-8"?>
<worksheet xmlns="http://schemas.openxmlformats.org/spreadsheetml/2006/main" xmlns:r="http://schemas.openxmlformats.org/officeDocument/2006/relationships">
  <sheetPr>
    <tabColor rgb="FF7030A0"/>
    <pageSetUpPr fitToPage="1"/>
  </sheetPr>
  <dimension ref="B29"/>
  <sheetViews>
    <sheetView view="pageLayout" topLeftCell="A22" zoomScaleNormal="100" workbookViewId="0">
      <selection activeCell="C33" sqref="A1:C33"/>
    </sheetView>
  </sheetViews>
  <sheetFormatPr baseColWidth="10" defaultRowHeight="15"/>
  <cols>
    <col min="1" max="1" width="22.85546875" customWidth="1"/>
    <col min="3" max="3" width="18.85546875" customWidth="1"/>
    <col min="4" max="4" width="14.5703125" customWidth="1"/>
  </cols>
  <sheetData>
    <row r="29" spans="2:2">
      <c r="B29" s="97"/>
    </row>
  </sheetData>
  <printOptions horizontalCentered="1" verticalCentered="1"/>
  <pageMargins left="0.70866141732283472" right="0.70866141732283472" top="0.74803149606299213" bottom="0.74803149606299213" header="0.31496062992125984" footer="0.31496062992125984"/>
  <pageSetup paperSize="11" orientation="portrait" r:id="rId1"/>
  <drawing r:id="rId2"/>
</worksheet>
</file>

<file path=xl/worksheets/sheet57.xml><?xml version="1.0" encoding="utf-8"?>
<worksheet xmlns="http://schemas.openxmlformats.org/spreadsheetml/2006/main" xmlns:r="http://schemas.openxmlformats.org/officeDocument/2006/relationships">
  <sheetPr>
    <tabColor rgb="FF7030A0"/>
  </sheetPr>
  <dimension ref="A1"/>
  <sheetViews>
    <sheetView view="pageLayout" zoomScaleNormal="100" workbookViewId="0">
      <selection activeCell="F12" sqref="F12"/>
    </sheetView>
  </sheetViews>
  <sheetFormatPr baseColWidth="10" defaultRowHeight="15"/>
  <sheetData/>
  <pageMargins left="0.70866141732283461" right="0.70866141732283461" top="0.74803149606299213" bottom="0.74803149606299213" header="0.31496062992125984" footer="0.31496062992125984"/>
  <pageSetup paperSize="11" orientation="portrait" r:id="rId1"/>
  <drawing r:id="rId2"/>
</worksheet>
</file>

<file path=xl/worksheets/sheet58.xml><?xml version="1.0" encoding="utf-8"?>
<worksheet xmlns="http://schemas.openxmlformats.org/spreadsheetml/2006/main" xmlns:r="http://schemas.openxmlformats.org/officeDocument/2006/relationships">
  <sheetPr>
    <tabColor rgb="FF7030A0"/>
  </sheetPr>
  <dimension ref="A3:C25"/>
  <sheetViews>
    <sheetView view="pageLayout" topLeftCell="A13" zoomScaleNormal="100" workbookViewId="0">
      <selection activeCell="E19" sqref="E19"/>
    </sheetView>
  </sheetViews>
  <sheetFormatPr baseColWidth="10" defaultRowHeight="15"/>
  <cols>
    <col min="1" max="1" width="30" customWidth="1"/>
    <col min="2" max="2" width="9.140625" customWidth="1"/>
    <col min="3" max="3" width="16" customWidth="1"/>
    <col min="255" max="255" width="34.5703125" customWidth="1"/>
  </cols>
  <sheetData>
    <row r="3" spans="1:3" ht="10.5" customHeight="1"/>
    <row r="4" spans="1:3">
      <c r="A4" s="98" t="s">
        <v>70</v>
      </c>
      <c r="B4" s="60">
        <v>2009</v>
      </c>
      <c r="C4" s="60">
        <v>2019</v>
      </c>
    </row>
    <row r="5" spans="1:3">
      <c r="A5" s="79" t="s">
        <v>71</v>
      </c>
      <c r="B5" s="80"/>
      <c r="C5" s="80"/>
    </row>
    <row r="6" spans="1:3">
      <c r="A6" t="s">
        <v>7</v>
      </c>
      <c r="B6" s="74">
        <f t="shared" ref="B6:C8" si="0">B11+B16</f>
        <v>8314</v>
      </c>
      <c r="C6" s="294">
        <f t="shared" si="0"/>
        <v>9205</v>
      </c>
    </row>
    <row r="7" spans="1:3">
      <c r="A7" t="s">
        <v>8</v>
      </c>
      <c r="B7" s="74">
        <f t="shared" si="0"/>
        <v>2999</v>
      </c>
      <c r="C7" s="294">
        <f t="shared" si="0"/>
        <v>2877</v>
      </c>
    </row>
    <row r="8" spans="1:3">
      <c r="A8" t="s">
        <v>9</v>
      </c>
      <c r="B8" s="74">
        <f t="shared" si="0"/>
        <v>11313</v>
      </c>
      <c r="C8" s="294">
        <f t="shared" si="0"/>
        <v>12082</v>
      </c>
    </row>
    <row r="9" spans="1:3">
      <c r="A9" s="87" t="s">
        <v>72</v>
      </c>
      <c r="B9" s="302">
        <f>(B7/B8)*100</f>
        <v>26.509325554671616</v>
      </c>
      <c r="C9" s="302">
        <f>(C7/C8)*100</f>
        <v>23.81228273464658</v>
      </c>
    </row>
    <row r="10" spans="1:3">
      <c r="A10" s="79" t="s">
        <v>73</v>
      </c>
      <c r="B10" s="99"/>
      <c r="C10" s="99"/>
    </row>
    <row r="11" spans="1:3">
      <c r="A11" t="s">
        <v>7</v>
      </c>
      <c r="B11" s="74">
        <v>7569</v>
      </c>
      <c r="C11" s="294">
        <v>8486</v>
      </c>
    </row>
    <row r="12" spans="1:3">
      <c r="A12" t="s">
        <v>8</v>
      </c>
      <c r="B12" s="74">
        <v>2715</v>
      </c>
      <c r="C12" s="294">
        <v>2489</v>
      </c>
    </row>
    <row r="13" spans="1:3">
      <c r="A13" t="s">
        <v>9</v>
      </c>
      <c r="B13" s="74">
        <v>10284</v>
      </c>
      <c r="C13" s="294">
        <v>10975</v>
      </c>
    </row>
    <row r="14" spans="1:3">
      <c r="A14" s="87" t="s">
        <v>72</v>
      </c>
      <c r="B14" s="89">
        <v>26.4</v>
      </c>
      <c r="C14" s="89">
        <v>22.7</v>
      </c>
    </row>
    <row r="15" spans="1:3">
      <c r="A15" s="79" t="s">
        <v>74</v>
      </c>
      <c r="B15" s="100"/>
      <c r="C15" s="100"/>
    </row>
    <row r="16" spans="1:3">
      <c r="A16" t="s">
        <v>7</v>
      </c>
      <c r="B16" s="74">
        <v>745</v>
      </c>
      <c r="C16" s="294">
        <v>719</v>
      </c>
    </row>
    <row r="17" spans="1:3">
      <c r="A17" t="s">
        <v>8</v>
      </c>
      <c r="B17" s="74">
        <v>284</v>
      </c>
      <c r="C17" s="294">
        <v>388</v>
      </c>
    </row>
    <row r="18" spans="1:3">
      <c r="A18" t="s">
        <v>9</v>
      </c>
      <c r="B18" s="74">
        <v>1029</v>
      </c>
      <c r="C18" s="294">
        <v>1107</v>
      </c>
    </row>
    <row r="19" spans="1:3">
      <c r="A19" s="87" t="s">
        <v>72</v>
      </c>
      <c r="B19" s="89">
        <v>27.6</v>
      </c>
      <c r="C19" s="89">
        <v>35</v>
      </c>
    </row>
    <row r="20" spans="1:3">
      <c r="A20" s="79" t="s">
        <v>75</v>
      </c>
      <c r="B20" s="99"/>
      <c r="C20" s="99"/>
    </row>
    <row r="21" spans="1:3">
      <c r="A21" t="s">
        <v>7</v>
      </c>
      <c r="B21" s="74">
        <v>2722</v>
      </c>
      <c r="C21" s="294">
        <v>3756</v>
      </c>
    </row>
    <row r="22" spans="1:3">
      <c r="A22" t="s">
        <v>8</v>
      </c>
      <c r="B22" s="74">
        <v>8647</v>
      </c>
      <c r="C22" s="294">
        <v>10521</v>
      </c>
    </row>
    <row r="23" spans="1:3">
      <c r="A23" t="s">
        <v>9</v>
      </c>
      <c r="B23" s="74">
        <v>11369</v>
      </c>
      <c r="C23" s="294">
        <v>14577</v>
      </c>
    </row>
    <row r="24" spans="1:3">
      <c r="A24" s="87" t="s">
        <v>72</v>
      </c>
      <c r="B24" s="89">
        <v>76.099999999999994</v>
      </c>
      <c r="C24" s="89">
        <v>73.7</v>
      </c>
    </row>
    <row r="25" spans="1:3" ht="9" customHeight="1">
      <c r="A25" s="50"/>
      <c r="B25" s="50"/>
      <c r="C25"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59.xml><?xml version="1.0" encoding="utf-8"?>
<worksheet xmlns="http://schemas.openxmlformats.org/spreadsheetml/2006/main" xmlns:r="http://schemas.openxmlformats.org/officeDocument/2006/relationships">
  <sheetPr>
    <tabColor rgb="FF7030A0"/>
  </sheetPr>
  <dimension ref="A3:C25"/>
  <sheetViews>
    <sheetView view="pageLayout" topLeftCell="A22" zoomScaleNormal="100" workbookViewId="0">
      <selection activeCell="D29" sqref="D28:D29"/>
    </sheetView>
  </sheetViews>
  <sheetFormatPr baseColWidth="10" defaultRowHeight="15"/>
  <cols>
    <col min="1" max="1" width="33.140625" customWidth="1"/>
    <col min="255" max="255" width="33.42578125" customWidth="1"/>
  </cols>
  <sheetData>
    <row r="3" spans="1:3" ht="10.5" customHeight="1"/>
    <row r="4" spans="1:3">
      <c r="A4" s="101" t="s">
        <v>70</v>
      </c>
      <c r="B4" s="101">
        <v>2009</v>
      </c>
      <c r="C4" s="101">
        <v>2019</v>
      </c>
    </row>
    <row r="5" spans="1:3">
      <c r="A5" s="79" t="s">
        <v>71</v>
      </c>
      <c r="B5" s="80"/>
      <c r="C5" s="80"/>
    </row>
    <row r="6" spans="1:3">
      <c r="A6" t="s">
        <v>7</v>
      </c>
      <c r="B6" s="74">
        <f t="shared" ref="B6:C8" si="0">B11+B16</f>
        <v>4627</v>
      </c>
      <c r="C6" s="294">
        <f t="shared" si="0"/>
        <v>5583</v>
      </c>
    </row>
    <row r="7" spans="1:3">
      <c r="A7" t="s">
        <v>8</v>
      </c>
      <c r="B7" s="74">
        <f t="shared" si="0"/>
        <v>1289</v>
      </c>
      <c r="C7" s="294">
        <f t="shared" si="0"/>
        <v>1621</v>
      </c>
    </row>
    <row r="8" spans="1:3">
      <c r="A8" t="s">
        <v>9</v>
      </c>
      <c r="B8" s="74">
        <f t="shared" si="0"/>
        <v>5917</v>
      </c>
      <c r="C8" s="294">
        <f t="shared" si="0"/>
        <v>7205</v>
      </c>
    </row>
    <row r="9" spans="1:3">
      <c r="A9" s="87" t="s">
        <v>72</v>
      </c>
      <c r="B9" s="89">
        <f>(B7/B8)*100</f>
        <v>21.78468818658104</v>
      </c>
      <c r="C9" s="89">
        <f>(C7/C8)*100</f>
        <v>22.498265093684942</v>
      </c>
    </row>
    <row r="10" spans="1:3">
      <c r="A10" s="79" t="s">
        <v>73</v>
      </c>
      <c r="B10" s="99"/>
      <c r="C10" s="284"/>
    </row>
    <row r="11" spans="1:3">
      <c r="A11" t="s">
        <v>7</v>
      </c>
      <c r="B11" s="74">
        <v>4067</v>
      </c>
      <c r="C11" s="294">
        <v>5009</v>
      </c>
    </row>
    <row r="12" spans="1:3">
      <c r="A12" t="s">
        <v>8</v>
      </c>
      <c r="B12" s="74">
        <v>1034</v>
      </c>
      <c r="C12" s="294">
        <v>1268</v>
      </c>
    </row>
    <row r="13" spans="1:3">
      <c r="A13" t="s">
        <v>9</v>
      </c>
      <c r="B13" s="74">
        <v>5101</v>
      </c>
      <c r="C13" s="294">
        <v>6277</v>
      </c>
    </row>
    <row r="14" spans="1:3">
      <c r="A14" s="87" t="s">
        <v>72</v>
      </c>
      <c r="B14" s="89">
        <v>20.3</v>
      </c>
      <c r="C14" s="89">
        <v>20.2</v>
      </c>
    </row>
    <row r="15" spans="1:3">
      <c r="A15" s="79" t="s">
        <v>74</v>
      </c>
      <c r="B15" s="100"/>
      <c r="C15" s="284"/>
    </row>
    <row r="16" spans="1:3">
      <c r="A16" t="s">
        <v>7</v>
      </c>
      <c r="B16" s="74">
        <v>560</v>
      </c>
      <c r="C16" s="294">
        <v>574</v>
      </c>
    </row>
    <row r="17" spans="1:3">
      <c r="A17" t="s">
        <v>8</v>
      </c>
      <c r="B17" s="74">
        <v>255</v>
      </c>
      <c r="C17" s="294">
        <v>353</v>
      </c>
    </row>
    <row r="18" spans="1:3">
      <c r="A18" t="s">
        <v>9</v>
      </c>
      <c r="B18" s="74">
        <v>816</v>
      </c>
      <c r="C18" s="294">
        <v>928</v>
      </c>
    </row>
    <row r="19" spans="1:3">
      <c r="A19" s="87" t="s">
        <v>72</v>
      </c>
      <c r="B19" s="89">
        <v>31.3</v>
      </c>
      <c r="C19" s="89">
        <v>38.1</v>
      </c>
    </row>
    <row r="20" spans="1:3">
      <c r="A20" s="79" t="s">
        <v>75</v>
      </c>
      <c r="B20" s="99"/>
      <c r="C20" s="284"/>
    </row>
    <row r="21" spans="1:3">
      <c r="A21" t="s">
        <v>7</v>
      </c>
      <c r="B21" s="74">
        <v>1905</v>
      </c>
      <c r="C21" s="294">
        <v>2675</v>
      </c>
    </row>
    <row r="22" spans="1:3">
      <c r="A22" t="s">
        <v>8</v>
      </c>
      <c r="B22" s="74">
        <v>5625</v>
      </c>
      <c r="C22" s="294">
        <v>7137</v>
      </c>
    </row>
    <row r="23" spans="1:3">
      <c r="A23" t="s">
        <v>9</v>
      </c>
      <c r="B23" s="74">
        <v>7530</v>
      </c>
      <c r="C23" s="294">
        <v>9812</v>
      </c>
    </row>
    <row r="24" spans="1:3">
      <c r="A24" s="87" t="s">
        <v>72</v>
      </c>
      <c r="B24" s="89">
        <v>74.7</v>
      </c>
      <c r="C24" s="89">
        <v>72.7</v>
      </c>
    </row>
    <row r="25" spans="1:3">
      <c r="A25" s="50"/>
      <c r="B25" s="50"/>
      <c r="C25"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60.xml><?xml version="1.0" encoding="utf-8"?>
<worksheet xmlns="http://schemas.openxmlformats.org/spreadsheetml/2006/main" xmlns:r="http://schemas.openxmlformats.org/officeDocument/2006/relationships">
  <sheetPr>
    <tabColor rgb="FF7030A0"/>
  </sheetPr>
  <dimension ref="A4:C25"/>
  <sheetViews>
    <sheetView view="pageLayout" topLeftCell="A10" zoomScaleNormal="100" workbookViewId="0">
      <selection activeCell="E27" sqref="E27"/>
    </sheetView>
  </sheetViews>
  <sheetFormatPr baseColWidth="10" defaultRowHeight="15"/>
  <cols>
    <col min="1" max="1" width="33.140625" customWidth="1"/>
    <col min="255" max="255" width="32.5703125" customWidth="1"/>
  </cols>
  <sheetData>
    <row r="4" spans="1:3" ht="18.75" customHeight="1">
      <c r="A4" s="101" t="s">
        <v>70</v>
      </c>
      <c r="B4" s="101">
        <v>2009</v>
      </c>
      <c r="C4" s="101">
        <v>2019</v>
      </c>
    </row>
    <row r="5" spans="1:3" ht="23.25" customHeight="1">
      <c r="A5" s="79" t="s">
        <v>71</v>
      </c>
      <c r="B5" s="80"/>
      <c r="C5" s="80"/>
    </row>
    <row r="6" spans="1:3" ht="15.75" customHeight="1">
      <c r="A6" t="s">
        <v>7</v>
      </c>
      <c r="B6" s="74">
        <f t="shared" ref="B6:C8" si="0">B11+B16</f>
        <v>3687</v>
      </c>
      <c r="C6" s="294">
        <f t="shared" si="0"/>
        <v>3622</v>
      </c>
    </row>
    <row r="7" spans="1:3" ht="15.75" customHeight="1">
      <c r="A7" t="s">
        <v>8</v>
      </c>
      <c r="B7" s="74">
        <f t="shared" si="0"/>
        <v>1711</v>
      </c>
      <c r="C7" s="294">
        <f>C12+C17</f>
        <v>1255</v>
      </c>
    </row>
    <row r="8" spans="1:3" ht="15.75" customHeight="1">
      <c r="A8" t="s">
        <v>9</v>
      </c>
      <c r="B8" s="74">
        <f t="shared" si="0"/>
        <v>5398</v>
      </c>
      <c r="C8" s="294">
        <f>C13+C18</f>
        <v>4877</v>
      </c>
    </row>
    <row r="9" spans="1:3" ht="15.75" customHeight="1">
      <c r="A9" s="87" t="s">
        <v>72</v>
      </c>
      <c r="B9" s="89">
        <f>(B7/B8)*100</f>
        <v>31.696924786958132</v>
      </c>
      <c r="C9" s="112">
        <f>(C7/C8)*100</f>
        <v>25.73303260200943</v>
      </c>
    </row>
    <row r="10" spans="1:3" ht="23.25" customHeight="1">
      <c r="A10" s="79" t="s">
        <v>73</v>
      </c>
      <c r="B10" s="99"/>
      <c r="C10" s="284"/>
    </row>
    <row r="11" spans="1:3" ht="15.75" customHeight="1">
      <c r="A11" t="s">
        <v>7</v>
      </c>
      <c r="B11" s="74">
        <v>3502</v>
      </c>
      <c r="C11" s="294">
        <v>3477</v>
      </c>
    </row>
    <row r="12" spans="1:3" ht="15.75" customHeight="1">
      <c r="A12" t="s">
        <v>8</v>
      </c>
      <c r="B12" s="74">
        <v>1682</v>
      </c>
      <c r="C12" s="294">
        <v>1221</v>
      </c>
    </row>
    <row r="13" spans="1:3" ht="15.75" customHeight="1">
      <c r="A13" t="s">
        <v>9</v>
      </c>
      <c r="B13" s="74">
        <v>5184</v>
      </c>
      <c r="C13" s="294">
        <v>4698</v>
      </c>
    </row>
    <row r="14" spans="1:3" ht="15.75" customHeight="1">
      <c r="A14" s="87" t="s">
        <v>72</v>
      </c>
      <c r="B14" s="89">
        <v>32.4</v>
      </c>
      <c r="C14" s="89">
        <v>26</v>
      </c>
    </row>
    <row r="15" spans="1:3" ht="23.25" customHeight="1">
      <c r="A15" s="79" t="s">
        <v>74</v>
      </c>
      <c r="B15" s="100"/>
      <c r="C15" s="284"/>
    </row>
    <row r="16" spans="1:3" ht="15.75" customHeight="1">
      <c r="A16" t="s">
        <v>7</v>
      </c>
      <c r="B16" s="74">
        <v>185</v>
      </c>
      <c r="C16" s="294">
        <v>145</v>
      </c>
    </row>
    <row r="17" spans="1:3" ht="15.75" customHeight="1">
      <c r="A17" t="s">
        <v>8</v>
      </c>
      <c r="B17" s="74">
        <v>29</v>
      </c>
      <c r="C17" s="294">
        <v>34</v>
      </c>
    </row>
    <row r="18" spans="1:3" ht="15.75" customHeight="1">
      <c r="A18" t="s">
        <v>9</v>
      </c>
      <c r="B18" s="74">
        <v>214</v>
      </c>
      <c r="C18" s="294">
        <v>179</v>
      </c>
    </row>
    <row r="19" spans="1:3" ht="15.75" customHeight="1">
      <c r="A19" s="87" t="s">
        <v>72</v>
      </c>
      <c r="B19" s="89">
        <v>13.4</v>
      </c>
      <c r="C19" s="89">
        <v>19.2</v>
      </c>
    </row>
    <row r="20" spans="1:3" ht="23.25" customHeight="1">
      <c r="A20" s="79" t="s">
        <v>75</v>
      </c>
      <c r="B20" s="99"/>
      <c r="C20" s="284"/>
    </row>
    <row r="21" spans="1:3" ht="15.75" customHeight="1">
      <c r="A21" t="s">
        <v>7</v>
      </c>
      <c r="B21" s="74">
        <v>818</v>
      </c>
      <c r="C21" s="294">
        <v>1081</v>
      </c>
    </row>
    <row r="22" spans="1:3" ht="15.75" customHeight="1">
      <c r="A22" t="s">
        <v>8</v>
      </c>
      <c r="B22" s="74">
        <v>3022</v>
      </c>
      <c r="C22" s="294">
        <v>3385</v>
      </c>
    </row>
    <row r="23" spans="1:3" ht="15.75" customHeight="1">
      <c r="A23" t="s">
        <v>9</v>
      </c>
      <c r="B23" s="74">
        <v>3839</v>
      </c>
      <c r="C23" s="294">
        <v>4466</v>
      </c>
    </row>
    <row r="24" spans="1:3" ht="15.75" customHeight="1">
      <c r="A24" s="87" t="s">
        <v>72</v>
      </c>
      <c r="B24" s="89">
        <v>78.7</v>
      </c>
      <c r="C24" s="89">
        <v>75.8</v>
      </c>
    </row>
    <row r="25" spans="1:3">
      <c r="A25" s="50"/>
      <c r="B25" s="50"/>
      <c r="C25" s="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61.xml><?xml version="1.0" encoding="utf-8"?>
<worksheet xmlns="http://schemas.openxmlformats.org/spreadsheetml/2006/main" xmlns:r="http://schemas.openxmlformats.org/officeDocument/2006/relationships">
  <sheetPr>
    <tabColor rgb="FF7030A0"/>
  </sheetPr>
  <dimension ref="A3:E23"/>
  <sheetViews>
    <sheetView view="pageLayout" topLeftCell="A14" zoomScaleNormal="100" workbookViewId="0">
      <selection activeCell="G26" sqref="G26"/>
    </sheetView>
  </sheetViews>
  <sheetFormatPr baseColWidth="10" defaultRowHeight="15"/>
  <cols>
    <col min="1" max="1" width="13.7109375" customWidth="1"/>
    <col min="2" max="5" width="9.85546875" customWidth="1"/>
  </cols>
  <sheetData>
    <row r="3" spans="1:5" ht="9.75" customHeight="1"/>
    <row r="4" spans="1:5" hidden="1"/>
    <row r="5" spans="1:5">
      <c r="A5" s="102"/>
      <c r="B5" s="484">
        <v>2009</v>
      </c>
      <c r="C5" s="484"/>
      <c r="D5" s="484">
        <v>2019</v>
      </c>
      <c r="E5" s="484"/>
    </row>
    <row r="6" spans="1:5" ht="20.25" customHeight="1">
      <c r="A6" s="79" t="s">
        <v>70</v>
      </c>
      <c r="B6" s="103" t="s">
        <v>7</v>
      </c>
      <c r="C6" s="103" t="s">
        <v>8</v>
      </c>
      <c r="D6" s="103" t="s">
        <v>7</v>
      </c>
      <c r="E6" s="103" t="s">
        <v>8</v>
      </c>
    </row>
    <row r="7" spans="1:5" ht="20.25" customHeight="1">
      <c r="A7" t="s">
        <v>73</v>
      </c>
      <c r="B7" s="32">
        <v>68.58288510825993</v>
      </c>
      <c r="C7" s="32">
        <v>23.314519068494256</v>
      </c>
      <c r="D7" s="111">
        <v>65.470641332288452</v>
      </c>
      <c r="E7" s="111">
        <v>18.577913788995907</v>
      </c>
    </row>
    <row r="8" spans="1:5" ht="20.25" customHeight="1">
      <c r="A8" t="s">
        <v>74</v>
      </c>
      <c r="B8" s="32">
        <v>6.7534490572821406</v>
      </c>
      <c r="C8" s="32">
        <v>2.4386618760199048</v>
      </c>
      <c r="D8" s="111">
        <v>5.5501011440452785</v>
      </c>
      <c r="E8" s="111">
        <v>2.8933050585578566</v>
      </c>
    </row>
    <row r="9" spans="1:5" ht="20.25" customHeight="1">
      <c r="A9" t="s">
        <v>75</v>
      </c>
      <c r="B9" s="32">
        <v>24.663665834457937</v>
      </c>
      <c r="C9" s="32">
        <v>74.246819055485844</v>
      </c>
      <c r="D9" s="111">
        <v>28.979257523679127</v>
      </c>
      <c r="E9" s="111">
        <v>78.528781152448587</v>
      </c>
    </row>
    <row r="10" spans="1:5" ht="20.25" customHeight="1">
      <c r="A10" s="87" t="s">
        <v>9</v>
      </c>
      <c r="B10" s="89">
        <v>100</v>
      </c>
      <c r="C10" s="89">
        <v>100</v>
      </c>
      <c r="D10" s="89">
        <v>100</v>
      </c>
      <c r="E10" s="89">
        <v>100</v>
      </c>
    </row>
    <row r="11" spans="1:5">
      <c r="A11" s="50"/>
      <c r="B11" s="50"/>
      <c r="C11" s="50"/>
      <c r="D11" s="50"/>
      <c r="E11" s="50"/>
    </row>
    <row r="13" spans="1:5" ht="15" customHeight="1"/>
    <row r="17" spans="1:5">
      <c r="A17" s="304"/>
      <c r="B17" s="304"/>
      <c r="C17" s="304"/>
      <c r="D17" s="304"/>
      <c r="E17" s="304"/>
    </row>
    <row r="18" spans="1:5">
      <c r="A18" s="358"/>
      <c r="B18" s="485">
        <f>+B5</f>
        <v>2009</v>
      </c>
      <c r="C18" s="485"/>
      <c r="D18" s="485">
        <f>+D5</f>
        <v>2019</v>
      </c>
      <c r="E18" s="485"/>
    </row>
    <row r="19" spans="1:5">
      <c r="A19" s="359"/>
      <c r="B19" s="358" t="s">
        <v>7</v>
      </c>
      <c r="C19" s="358" t="s">
        <v>8</v>
      </c>
      <c r="D19" s="358" t="s">
        <v>7</v>
      </c>
      <c r="E19" s="358" t="s">
        <v>8</v>
      </c>
    </row>
    <row r="20" spans="1:5">
      <c r="A20" s="354" t="s">
        <v>73</v>
      </c>
      <c r="B20" s="356">
        <f t="shared" ref="B20:E22" si="0">+B7</f>
        <v>68.58288510825993</v>
      </c>
      <c r="C20" s="356">
        <f t="shared" si="0"/>
        <v>23.314519068494256</v>
      </c>
      <c r="D20" s="356">
        <f t="shared" si="0"/>
        <v>65.470641332288452</v>
      </c>
      <c r="E20" s="356">
        <f t="shared" si="0"/>
        <v>18.577913788995907</v>
      </c>
    </row>
    <row r="21" spans="1:5">
      <c r="A21" s="354" t="s">
        <v>74</v>
      </c>
      <c r="B21" s="356">
        <f t="shared" si="0"/>
        <v>6.7534490572821406</v>
      </c>
      <c r="C21" s="356">
        <f t="shared" si="0"/>
        <v>2.4386618760199048</v>
      </c>
      <c r="D21" s="356">
        <f t="shared" si="0"/>
        <v>5.5501011440452785</v>
      </c>
      <c r="E21" s="356">
        <f t="shared" si="0"/>
        <v>2.8933050585578566</v>
      </c>
    </row>
    <row r="22" spans="1:5">
      <c r="A22" s="354" t="s">
        <v>75</v>
      </c>
      <c r="B22" s="356">
        <f t="shared" si="0"/>
        <v>24.663665834457937</v>
      </c>
      <c r="C22" s="356">
        <f t="shared" si="0"/>
        <v>74.246819055485844</v>
      </c>
      <c r="D22" s="356">
        <f t="shared" si="0"/>
        <v>28.979257523679127</v>
      </c>
      <c r="E22" s="356">
        <f t="shared" si="0"/>
        <v>78.528781152448587</v>
      </c>
    </row>
    <row r="23" spans="1:5">
      <c r="A23" s="359"/>
      <c r="B23" s="360"/>
      <c r="C23" s="360"/>
      <c r="D23" s="360"/>
      <c r="E23" s="360"/>
    </row>
  </sheetData>
  <mergeCells count="4">
    <mergeCell ref="B5:C5"/>
    <mergeCell ref="D5:E5"/>
    <mergeCell ref="B18:C18"/>
    <mergeCell ref="D18:E18"/>
  </mergeCells>
  <pageMargins left="0.70866141732283461" right="0.70866141732283461" top="0.74803149606299213" bottom="0.74803149606299213" header="0.31496062992125984" footer="0.31496062992125984"/>
  <pageSetup paperSize="11" orientation="portrait" r:id="rId1"/>
  <drawing r:id="rId2"/>
</worksheet>
</file>

<file path=xl/worksheets/sheet62.xml><?xml version="1.0" encoding="utf-8"?>
<worksheet xmlns="http://schemas.openxmlformats.org/spreadsheetml/2006/main" xmlns:r="http://schemas.openxmlformats.org/officeDocument/2006/relationships">
  <sheetPr>
    <tabColor rgb="FF7030A0"/>
  </sheetPr>
  <dimension ref="A3:E21"/>
  <sheetViews>
    <sheetView view="pageLayout" topLeftCell="A11" zoomScaleNormal="100" workbookViewId="0">
      <selection activeCell="F27" sqref="F27"/>
    </sheetView>
  </sheetViews>
  <sheetFormatPr baseColWidth="10" defaultColWidth="17.7109375" defaultRowHeight="15"/>
  <cols>
    <col min="1" max="1" width="19.42578125" customWidth="1"/>
    <col min="2" max="4" width="8.7109375" customWidth="1"/>
    <col min="5" max="5" width="10.28515625" customWidth="1"/>
    <col min="6" max="255" width="11.42578125" customWidth="1"/>
  </cols>
  <sheetData>
    <row r="3" spans="1:5" ht="6" customHeight="1"/>
    <row r="4" spans="1:5" hidden="1"/>
    <row r="5" spans="1:5">
      <c r="A5" s="102"/>
      <c r="B5" s="484">
        <v>2009</v>
      </c>
      <c r="C5" s="484"/>
      <c r="D5" s="484">
        <v>2019</v>
      </c>
      <c r="E5" s="484"/>
    </row>
    <row r="6" spans="1:5">
      <c r="A6" s="79" t="s">
        <v>70</v>
      </c>
      <c r="B6" s="104" t="s">
        <v>7</v>
      </c>
      <c r="C6" s="104" t="s">
        <v>8</v>
      </c>
      <c r="D6" s="104" t="s">
        <v>7</v>
      </c>
      <c r="E6" s="104" t="s">
        <v>8</v>
      </c>
    </row>
    <row r="7" spans="1:5">
      <c r="A7" t="s">
        <v>73</v>
      </c>
      <c r="B7" s="32">
        <v>62.263802570778466</v>
      </c>
      <c r="C7" s="32">
        <v>14.949017799731401</v>
      </c>
      <c r="D7" s="303">
        <v>60.652218653244873</v>
      </c>
      <c r="E7" s="303">
        <v>14.475236052254086</v>
      </c>
    </row>
    <row r="8" spans="1:5">
      <c r="A8" t="s">
        <v>74</v>
      </c>
      <c r="B8" s="32">
        <v>8.5787077764226805</v>
      </c>
      <c r="C8" s="32">
        <v>3.6924528525648164</v>
      </c>
      <c r="D8" s="303">
        <v>6.9557232031706526</v>
      </c>
      <c r="E8" s="303">
        <v>4.0336716101694794</v>
      </c>
    </row>
    <row r="9" spans="1:5">
      <c r="A9" t="s">
        <v>75</v>
      </c>
      <c r="B9" s="32">
        <v>29.157489652798851</v>
      </c>
      <c r="C9" s="32">
        <v>81.358529347703779</v>
      </c>
      <c r="D9" s="303">
        <v>32.392058143588002</v>
      </c>
      <c r="E9" s="303">
        <v>81.491092337578237</v>
      </c>
    </row>
    <row r="10" spans="1:5">
      <c r="A10" s="87" t="s">
        <v>9</v>
      </c>
      <c r="B10" s="89">
        <v>100</v>
      </c>
      <c r="C10" s="89">
        <v>100</v>
      </c>
      <c r="D10" s="89">
        <v>100</v>
      </c>
      <c r="E10" s="89">
        <v>100</v>
      </c>
    </row>
    <row r="11" spans="1:5" ht="9.75" customHeight="1">
      <c r="A11" s="50"/>
      <c r="B11" s="50"/>
      <c r="C11" s="50"/>
      <c r="D11" s="50"/>
      <c r="E11" s="50"/>
    </row>
    <row r="16" spans="1:5">
      <c r="A16" s="336"/>
      <c r="B16" s="486">
        <f>+B5</f>
        <v>2009</v>
      </c>
      <c r="C16" s="486"/>
      <c r="D16" s="486">
        <f>+D5</f>
        <v>2019</v>
      </c>
      <c r="E16" s="486"/>
    </row>
    <row r="17" spans="1:5">
      <c r="A17" s="305"/>
      <c r="B17" s="306" t="s">
        <v>7</v>
      </c>
      <c r="C17" s="306" t="s">
        <v>8</v>
      </c>
      <c r="D17" s="306" t="s">
        <v>7</v>
      </c>
      <c r="E17" s="306" t="s">
        <v>8</v>
      </c>
    </row>
    <row r="18" spans="1:5">
      <c r="A18" s="296" t="s">
        <v>73</v>
      </c>
      <c r="B18" s="297">
        <f t="shared" ref="B18:E20" si="0">+B7</f>
        <v>62.263802570778466</v>
      </c>
      <c r="C18" s="297">
        <f t="shared" si="0"/>
        <v>14.949017799731401</v>
      </c>
      <c r="D18" s="307">
        <f t="shared" si="0"/>
        <v>60.652218653244873</v>
      </c>
      <c r="E18" s="307">
        <f t="shared" si="0"/>
        <v>14.475236052254086</v>
      </c>
    </row>
    <row r="19" spans="1:5">
      <c r="A19" s="296" t="s">
        <v>74</v>
      </c>
      <c r="B19" s="297">
        <f t="shared" si="0"/>
        <v>8.5787077764226805</v>
      </c>
      <c r="C19" s="297">
        <f t="shared" si="0"/>
        <v>3.6924528525648164</v>
      </c>
      <c r="D19" s="307">
        <f t="shared" si="0"/>
        <v>6.9557232031706526</v>
      </c>
      <c r="E19" s="307">
        <f t="shared" si="0"/>
        <v>4.0336716101694794</v>
      </c>
    </row>
    <row r="20" spans="1:5">
      <c r="A20" s="296" t="s">
        <v>75</v>
      </c>
      <c r="B20" s="297">
        <f t="shared" si="0"/>
        <v>29.157489652798851</v>
      </c>
      <c r="C20" s="297">
        <f t="shared" si="0"/>
        <v>81.358529347703779</v>
      </c>
      <c r="D20" s="307">
        <f t="shared" si="0"/>
        <v>32.392058143588002</v>
      </c>
      <c r="E20" s="307">
        <f t="shared" si="0"/>
        <v>81.491092337578237</v>
      </c>
    </row>
    <row r="21" spans="1:5">
      <c r="A21" s="324"/>
      <c r="B21" s="309"/>
      <c r="C21" s="309"/>
      <c r="D21" s="309"/>
      <c r="E21" s="309"/>
    </row>
  </sheetData>
  <mergeCells count="4">
    <mergeCell ref="B5:C5"/>
    <mergeCell ref="D5:E5"/>
    <mergeCell ref="B16:C16"/>
    <mergeCell ref="D16:E16"/>
  </mergeCells>
  <pageMargins left="0.70866141732283461" right="0.70866141732283461" top="0.74803149606299213" bottom="0.74803149606299213" header="0.31496062992125984" footer="0.31496062992125984"/>
  <pageSetup paperSize="11" orientation="portrait" r:id="rId1"/>
  <drawing r:id="rId2"/>
</worksheet>
</file>

<file path=xl/worksheets/sheet63.xml><?xml version="1.0" encoding="utf-8"?>
<worksheet xmlns="http://schemas.openxmlformats.org/spreadsheetml/2006/main" xmlns:r="http://schemas.openxmlformats.org/officeDocument/2006/relationships">
  <sheetPr>
    <tabColor rgb="FF7030A0"/>
  </sheetPr>
  <dimension ref="A3:E22"/>
  <sheetViews>
    <sheetView view="pageLayout" topLeftCell="A23" zoomScaleNormal="100" workbookViewId="0">
      <selection activeCell="F30" sqref="F30"/>
    </sheetView>
  </sheetViews>
  <sheetFormatPr baseColWidth="10" defaultRowHeight="15"/>
  <cols>
    <col min="1" max="1" width="12.5703125" customWidth="1"/>
    <col min="2" max="2" width="11.42578125" customWidth="1"/>
    <col min="3" max="4" width="10.42578125" customWidth="1"/>
    <col min="5" max="5" width="10.85546875" customWidth="1"/>
  </cols>
  <sheetData>
    <row r="3" spans="1:5" ht="9" customHeight="1"/>
    <row r="4" spans="1:5" hidden="1"/>
    <row r="5" spans="1:5">
      <c r="A5" s="102"/>
      <c r="B5" s="484">
        <v>2009</v>
      </c>
      <c r="C5" s="484"/>
      <c r="D5" s="484">
        <v>2019</v>
      </c>
      <c r="E5" s="484"/>
    </row>
    <row r="6" spans="1:5">
      <c r="A6" s="79" t="s">
        <v>70</v>
      </c>
      <c r="B6" s="104" t="s">
        <v>7</v>
      </c>
      <c r="C6" s="104" t="s">
        <v>8</v>
      </c>
      <c r="D6" s="104" t="s">
        <v>7</v>
      </c>
      <c r="E6" s="104" t="s">
        <v>8</v>
      </c>
    </row>
    <row r="7" spans="1:5">
      <c r="A7" t="s">
        <v>73</v>
      </c>
      <c r="B7" s="105">
        <v>77.745264137439904</v>
      </c>
      <c r="C7" s="32">
        <v>35.538324628993955</v>
      </c>
      <c r="D7" s="111">
        <v>73.932169732546171</v>
      </c>
      <c r="E7" s="111">
        <v>26.321020139498629</v>
      </c>
    </row>
    <row r="8" spans="1:5">
      <c r="A8" t="s">
        <v>74</v>
      </c>
      <c r="B8" s="32">
        <v>4.1069078684489533</v>
      </c>
      <c r="C8" s="32">
        <v>0.60660225180798288</v>
      </c>
      <c r="D8" s="111">
        <v>3.0817184873967984</v>
      </c>
      <c r="E8" s="111">
        <v>0.74105717210359401</v>
      </c>
    </row>
    <row r="9" spans="1:5">
      <c r="A9" t="s">
        <v>75</v>
      </c>
      <c r="B9" s="32">
        <v>18.14782799411114</v>
      </c>
      <c r="C9" s="32">
        <v>63.85507311919806</v>
      </c>
      <c r="D9" s="111">
        <v>22.986111780051097</v>
      </c>
      <c r="E9" s="111">
        <v>72.937922688387019</v>
      </c>
    </row>
    <row r="10" spans="1:5">
      <c r="A10" s="87" t="s">
        <v>9</v>
      </c>
      <c r="B10" s="89">
        <v>100</v>
      </c>
      <c r="C10" s="89">
        <v>100</v>
      </c>
      <c r="D10" s="89">
        <v>100</v>
      </c>
      <c r="E10" s="89">
        <v>100</v>
      </c>
    </row>
    <row r="11" spans="1:5">
      <c r="A11" s="50"/>
      <c r="B11" s="50"/>
      <c r="C11" s="50"/>
      <c r="D11" s="50"/>
      <c r="E11" s="50"/>
    </row>
    <row r="15" spans="1:5" ht="6.75" customHeight="1"/>
    <row r="17" spans="1:5">
      <c r="A17" s="336"/>
      <c r="B17" s="486">
        <f>+B5</f>
        <v>2009</v>
      </c>
      <c r="C17" s="486"/>
      <c r="D17" s="486">
        <f>+D5</f>
        <v>2019</v>
      </c>
      <c r="E17" s="486"/>
    </row>
    <row r="18" spans="1:5">
      <c r="A18" s="305"/>
      <c r="B18" s="306" t="s">
        <v>7</v>
      </c>
      <c r="C18" s="306" t="s">
        <v>8</v>
      </c>
      <c r="D18" s="306" t="s">
        <v>7</v>
      </c>
      <c r="E18" s="306" t="s">
        <v>8</v>
      </c>
    </row>
    <row r="19" spans="1:5">
      <c r="A19" s="296" t="s">
        <v>73</v>
      </c>
      <c r="B19" s="297">
        <f t="shared" ref="B19:E21" si="0">+B7</f>
        <v>77.745264137439904</v>
      </c>
      <c r="C19" s="297">
        <f t="shared" si="0"/>
        <v>35.538324628993955</v>
      </c>
      <c r="D19" s="297">
        <f t="shared" si="0"/>
        <v>73.932169732546171</v>
      </c>
      <c r="E19" s="297">
        <f t="shared" si="0"/>
        <v>26.321020139498629</v>
      </c>
    </row>
    <row r="20" spans="1:5">
      <c r="A20" s="296" t="s">
        <v>74</v>
      </c>
      <c r="B20" s="297">
        <f t="shared" si="0"/>
        <v>4.1069078684489533</v>
      </c>
      <c r="C20" s="297">
        <f t="shared" si="0"/>
        <v>0.60660225180798288</v>
      </c>
      <c r="D20" s="297">
        <f t="shared" si="0"/>
        <v>3.0817184873967984</v>
      </c>
      <c r="E20" s="297">
        <f t="shared" si="0"/>
        <v>0.74105717210359401</v>
      </c>
    </row>
    <row r="21" spans="1:5">
      <c r="A21" s="296" t="s">
        <v>75</v>
      </c>
      <c r="B21" s="297">
        <f t="shared" si="0"/>
        <v>18.14782799411114</v>
      </c>
      <c r="C21" s="297">
        <f t="shared" si="0"/>
        <v>63.85507311919806</v>
      </c>
      <c r="D21" s="297">
        <f t="shared" si="0"/>
        <v>22.986111780051097</v>
      </c>
      <c r="E21" s="297">
        <f t="shared" si="0"/>
        <v>72.937922688387019</v>
      </c>
    </row>
    <row r="22" spans="1:5">
      <c r="A22" s="324"/>
      <c r="B22" s="309"/>
      <c r="C22" s="309"/>
      <c r="D22" s="309"/>
      <c r="E22" s="309"/>
    </row>
  </sheetData>
  <mergeCells count="4">
    <mergeCell ref="B5:C5"/>
    <mergeCell ref="D5:E5"/>
    <mergeCell ref="B17:C17"/>
    <mergeCell ref="D17:E17"/>
  </mergeCells>
  <pageMargins left="0.70866141732283461" right="0.70866141732283461" top="0.74803149606299213" bottom="0.74803149606299213" header="0.31496062992125984" footer="0.31496062992125984"/>
  <pageSetup paperSize="11" orientation="portrait" r:id="rId1"/>
  <drawing r:id="rId2"/>
</worksheet>
</file>

<file path=xl/worksheets/sheet64.xml><?xml version="1.0" encoding="utf-8"?>
<worksheet xmlns="http://schemas.openxmlformats.org/spreadsheetml/2006/main" xmlns:r="http://schemas.openxmlformats.org/officeDocument/2006/relationships">
  <sheetPr>
    <tabColor rgb="FF7030A0"/>
  </sheetPr>
  <dimension ref="A3:E22"/>
  <sheetViews>
    <sheetView view="pageLayout" topLeftCell="A17" zoomScaleNormal="100" workbookViewId="0">
      <selection activeCell="F22" sqref="F22"/>
    </sheetView>
  </sheetViews>
  <sheetFormatPr baseColWidth="10" defaultColWidth="19.42578125" defaultRowHeight="15"/>
  <cols>
    <col min="1" max="1" width="21.28515625" customWidth="1"/>
    <col min="2" max="2" width="8.42578125" customWidth="1"/>
    <col min="3" max="3" width="9.140625" customWidth="1"/>
    <col min="4" max="5" width="8.42578125" customWidth="1"/>
    <col min="6" max="255" width="11.42578125" customWidth="1"/>
  </cols>
  <sheetData>
    <row r="3" spans="1:5" ht="22.5" customHeight="1">
      <c r="A3" s="59" t="s">
        <v>29</v>
      </c>
      <c r="B3" s="464">
        <v>2009</v>
      </c>
      <c r="C3" s="464"/>
      <c r="D3" s="464">
        <v>2019</v>
      </c>
      <c r="E3" s="464"/>
    </row>
    <row r="4" spans="1:5" ht="18.75" customHeight="1">
      <c r="A4" s="106" t="s">
        <v>3</v>
      </c>
      <c r="B4" s="107" t="s">
        <v>7</v>
      </c>
      <c r="C4" s="107" t="s">
        <v>8</v>
      </c>
      <c r="D4" s="107" t="s">
        <v>7</v>
      </c>
      <c r="E4" s="107" t="s">
        <v>8</v>
      </c>
    </row>
    <row r="5" spans="1:5" ht="18.75" customHeight="1">
      <c r="A5" t="s">
        <v>76</v>
      </c>
      <c r="B5" s="32">
        <v>20.918011808300928</v>
      </c>
      <c r="C5" s="32">
        <v>20.220658594989356</v>
      </c>
      <c r="D5" s="111">
        <v>11.956221372804166</v>
      </c>
      <c r="E5" s="111">
        <v>13.338638262936909</v>
      </c>
    </row>
    <row r="6" spans="1:5" ht="20.25" customHeight="1">
      <c r="A6" t="s">
        <v>77</v>
      </c>
      <c r="B6" s="32">
        <v>28.765961592352628</v>
      </c>
      <c r="C6" s="32">
        <v>29.106116306037354</v>
      </c>
      <c r="D6" s="111">
        <v>28.18687695258561</v>
      </c>
      <c r="E6" s="111">
        <v>29.108237985907049</v>
      </c>
    </row>
    <row r="7" spans="1:5" ht="22.5" customHeight="1">
      <c r="A7" t="s">
        <v>78</v>
      </c>
      <c r="B7" s="32">
        <v>21.890037753367917</v>
      </c>
      <c r="C7" s="32">
        <v>21.597049172238535</v>
      </c>
      <c r="D7" s="111">
        <v>24.759859568947693</v>
      </c>
      <c r="E7" s="111">
        <v>23.661566808067885</v>
      </c>
    </row>
    <row r="8" spans="1:5" ht="21" customHeight="1">
      <c r="A8" t="s">
        <v>79</v>
      </c>
      <c r="B8" s="32">
        <v>28.425988845978527</v>
      </c>
      <c r="C8" s="32">
        <v>29.076175926734759</v>
      </c>
      <c r="D8" s="111">
        <v>35.097042105679215</v>
      </c>
      <c r="E8" s="111">
        <v>33.891556943086634</v>
      </c>
    </row>
    <row r="9" spans="1:5" ht="21.75" customHeight="1">
      <c r="A9" s="87" t="s">
        <v>9</v>
      </c>
      <c r="B9" s="89">
        <v>100</v>
      </c>
      <c r="C9" s="89">
        <v>100</v>
      </c>
      <c r="D9" s="89">
        <v>100</v>
      </c>
      <c r="E9" s="89">
        <v>100</v>
      </c>
    </row>
    <row r="10" spans="1:5" ht="18.75" customHeight="1">
      <c r="A10" s="79" t="s">
        <v>4</v>
      </c>
      <c r="B10" s="99"/>
      <c r="C10" s="99"/>
      <c r="D10" s="284"/>
      <c r="E10" s="284"/>
    </row>
    <row r="11" spans="1:5" ht="20.25" customHeight="1">
      <c r="A11" t="s">
        <v>76</v>
      </c>
      <c r="B11" s="32">
        <v>15.459541371700972</v>
      </c>
      <c r="C11" s="32">
        <v>17.426786796292461</v>
      </c>
      <c r="D11" s="111">
        <v>9.1176181741729501</v>
      </c>
      <c r="E11" s="111">
        <v>13.330387938056454</v>
      </c>
    </row>
    <row r="12" spans="1:5" ht="19.5" customHeight="1">
      <c r="A12" t="s">
        <v>77</v>
      </c>
      <c r="B12" s="32">
        <v>30.690393157206476</v>
      </c>
      <c r="C12" s="32">
        <v>36.380563578938059</v>
      </c>
      <c r="D12" s="111">
        <v>29.529975672273412</v>
      </c>
      <c r="E12" s="111">
        <v>36.261330477319582</v>
      </c>
    </row>
    <row r="13" spans="1:5" ht="23.25" customHeight="1">
      <c r="A13" t="s">
        <v>78</v>
      </c>
      <c r="B13" s="32">
        <v>24.965027695817348</v>
      </c>
      <c r="C13" s="32">
        <v>23.692317957144663</v>
      </c>
      <c r="D13" s="111">
        <v>26.400965837462934</v>
      </c>
      <c r="E13" s="111">
        <v>24.228282917365291</v>
      </c>
    </row>
    <row r="14" spans="1:5" ht="18.75" customHeight="1">
      <c r="A14" t="s">
        <v>79</v>
      </c>
      <c r="B14" s="32">
        <v>28.885037775275201</v>
      </c>
      <c r="C14" s="32">
        <v>22.500331667624817</v>
      </c>
      <c r="D14" s="111">
        <v>34.951440316082028</v>
      </c>
      <c r="E14" s="111">
        <v>26.179998667260289</v>
      </c>
    </row>
    <row r="15" spans="1:5" ht="24" customHeight="1">
      <c r="A15" s="87" t="s">
        <v>9</v>
      </c>
      <c r="B15" s="89">
        <v>100</v>
      </c>
      <c r="C15" s="89">
        <v>100</v>
      </c>
      <c r="D15" s="89">
        <v>100</v>
      </c>
      <c r="E15" s="89">
        <v>100</v>
      </c>
    </row>
    <row r="16" spans="1:5" ht="18.75" customHeight="1">
      <c r="A16" s="79" t="s">
        <v>5</v>
      </c>
      <c r="B16" s="99"/>
      <c r="C16" s="99"/>
      <c r="D16" s="284"/>
      <c r="E16" s="284"/>
    </row>
    <row r="17" spans="1:5" ht="18.75" customHeight="1">
      <c r="A17" t="s">
        <v>76</v>
      </c>
      <c r="B17" s="32">
        <v>27.767985795402925</v>
      </c>
      <c r="C17" s="32">
        <v>22.326151385123421</v>
      </c>
      <c r="D17" s="111">
        <v>16.332220985623984</v>
      </c>
      <c r="E17" s="111">
        <v>13.349287991249311</v>
      </c>
    </row>
    <row r="18" spans="1:5" ht="18.75" customHeight="1">
      <c r="A18" t="s">
        <v>77</v>
      </c>
      <c r="B18" s="32">
        <v>26.350943262159376</v>
      </c>
      <c r="C18" s="32">
        <v>23.624012119135639</v>
      </c>
      <c r="D18" s="111">
        <v>26.116351744902527</v>
      </c>
      <c r="E18" s="111">
        <v>19.874845032156397</v>
      </c>
    </row>
    <row r="19" spans="1:5" ht="18.75" customHeight="1">
      <c r="A19" t="s">
        <v>78</v>
      </c>
      <c r="B19" s="32">
        <v>18.031154324203602</v>
      </c>
      <c r="C19" s="32">
        <v>20.018031365454966</v>
      </c>
      <c r="D19" s="111">
        <v>22.22992498734769</v>
      </c>
      <c r="E19" s="111">
        <v>22.930035301011785</v>
      </c>
    </row>
    <row r="20" spans="1:5" ht="18.75" customHeight="1">
      <c r="A20" t="s">
        <v>79</v>
      </c>
      <c r="B20" s="32">
        <v>27.849916618234097</v>
      </c>
      <c r="C20" s="32">
        <v>34.031805130285967</v>
      </c>
      <c r="D20" s="111">
        <v>35.321502282134851</v>
      </c>
      <c r="E20" s="111">
        <v>43.845831675588101</v>
      </c>
    </row>
    <row r="21" spans="1:5" ht="18.75" customHeight="1">
      <c r="A21" s="87" t="s">
        <v>9</v>
      </c>
      <c r="B21" s="89">
        <v>100</v>
      </c>
      <c r="C21" s="89">
        <v>100</v>
      </c>
      <c r="D21" s="89">
        <v>100</v>
      </c>
      <c r="E21" s="89">
        <v>100</v>
      </c>
    </row>
    <row r="22" spans="1:5" ht="9" customHeight="1">
      <c r="A22" s="75"/>
      <c r="B22" s="75"/>
      <c r="C22" s="75"/>
      <c r="D22" s="75"/>
      <c r="E22" s="75"/>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65.xml><?xml version="1.0" encoding="utf-8"?>
<worksheet xmlns="http://schemas.openxmlformats.org/spreadsheetml/2006/main" xmlns:r="http://schemas.openxmlformats.org/officeDocument/2006/relationships">
  <sheetPr>
    <tabColor rgb="FF7030A0"/>
  </sheetPr>
  <dimension ref="A4:F21"/>
  <sheetViews>
    <sheetView view="pageLayout" topLeftCell="A13" zoomScaleNormal="100" workbookViewId="0">
      <selection activeCell="F20" sqref="F20"/>
    </sheetView>
  </sheetViews>
  <sheetFormatPr baseColWidth="10" defaultColWidth="23.140625" defaultRowHeight="15"/>
  <cols>
    <col min="1" max="1" width="21.42578125" customWidth="1"/>
    <col min="2" max="2" width="8.42578125" customWidth="1"/>
    <col min="3" max="3" width="9.28515625" customWidth="1"/>
    <col min="4" max="5" width="8.42578125" customWidth="1"/>
    <col min="6" max="255" width="11.42578125" customWidth="1"/>
  </cols>
  <sheetData>
    <row r="4" spans="1:6">
      <c r="A4" s="59" t="s">
        <v>80</v>
      </c>
      <c r="B4" s="464">
        <v>2009</v>
      </c>
      <c r="C4" s="464"/>
      <c r="D4" s="464">
        <v>2019</v>
      </c>
      <c r="E4" s="464"/>
    </row>
    <row r="5" spans="1:6" ht="14.25" customHeight="1">
      <c r="A5" s="59" t="s">
        <v>81</v>
      </c>
      <c r="B5" s="283" t="s">
        <v>7</v>
      </c>
      <c r="C5" s="283" t="s">
        <v>8</v>
      </c>
      <c r="D5" s="102" t="s">
        <v>7</v>
      </c>
      <c r="E5" s="102" t="s">
        <v>8</v>
      </c>
      <c r="F5" s="34"/>
    </row>
    <row r="6" spans="1:6">
      <c r="A6" s="57" t="s">
        <v>3</v>
      </c>
      <c r="B6" s="58"/>
      <c r="C6" s="58"/>
      <c r="D6" s="58"/>
      <c r="E6" s="58"/>
    </row>
    <row r="7" spans="1:6" ht="24" customHeight="1">
      <c r="A7" t="s">
        <v>82</v>
      </c>
      <c r="B7" s="32">
        <v>61.257707929169435</v>
      </c>
      <c r="C7" s="32">
        <v>69.003505491625702</v>
      </c>
      <c r="D7" s="303">
        <v>51.265777515156252</v>
      </c>
      <c r="E7" s="303">
        <v>54.361596809918055</v>
      </c>
    </row>
    <row r="8" spans="1:6" ht="24" customHeight="1">
      <c r="A8" t="s">
        <v>83</v>
      </c>
      <c r="B8" s="32">
        <v>27.967175376962388</v>
      </c>
      <c r="C8" s="32">
        <v>15.335208885824464</v>
      </c>
      <c r="D8" s="303">
        <v>34.300194022315544</v>
      </c>
      <c r="E8" s="303">
        <v>19.295691178988065</v>
      </c>
    </row>
    <row r="9" spans="1:6" ht="24" customHeight="1">
      <c r="A9" t="s">
        <v>84</v>
      </c>
      <c r="B9" s="32">
        <v>10.753912747504657</v>
      </c>
      <c r="C9" s="32">
        <v>15.625643901531493</v>
      </c>
      <c r="D9" s="303">
        <v>14.434028462546479</v>
      </c>
      <c r="E9" s="303">
        <v>26.342712011088256</v>
      </c>
    </row>
    <row r="10" spans="1:6" ht="24" customHeight="1">
      <c r="A10" s="87" t="s">
        <v>9</v>
      </c>
      <c r="B10" s="89">
        <v>100</v>
      </c>
      <c r="C10" s="89">
        <v>100</v>
      </c>
      <c r="D10" s="89">
        <v>100</v>
      </c>
      <c r="E10" s="89">
        <v>100</v>
      </c>
      <c r="F10" s="87"/>
    </row>
    <row r="11" spans="1:6">
      <c r="A11" s="57" t="s">
        <v>4</v>
      </c>
      <c r="B11" s="58"/>
      <c r="C11" s="58"/>
      <c r="D11" s="58"/>
      <c r="E11" s="58"/>
    </row>
    <row r="12" spans="1:6" ht="24" customHeight="1">
      <c r="A12" t="s">
        <v>82</v>
      </c>
      <c r="B12" s="32">
        <v>46.372983595163674</v>
      </c>
      <c r="C12" s="32">
        <v>36.092807971815624</v>
      </c>
      <c r="D12" s="303">
        <v>39.110818619717584</v>
      </c>
      <c r="E12" s="303">
        <v>28.308617996730714</v>
      </c>
    </row>
    <row r="13" spans="1:6" ht="24" customHeight="1">
      <c r="A13" t="s">
        <v>83</v>
      </c>
      <c r="B13" s="32">
        <v>35.669027256678021</v>
      </c>
      <c r="C13" s="32">
        <v>28.689598670536512</v>
      </c>
      <c r="D13" s="303">
        <v>39.236192015801322</v>
      </c>
      <c r="E13" s="303">
        <v>26.938953354415023</v>
      </c>
    </row>
    <row r="14" spans="1:6" ht="24" customHeight="1">
      <c r="A14" t="s">
        <v>84</v>
      </c>
      <c r="B14" s="32">
        <v>17.924967253648131</v>
      </c>
      <c r="C14" s="32">
        <v>35.177250161178826</v>
      </c>
      <c r="D14" s="303">
        <v>21.652989364473434</v>
      </c>
      <c r="E14" s="303">
        <v>44.752428648856139</v>
      </c>
    </row>
    <row r="15" spans="1:6" ht="24" customHeight="1">
      <c r="A15" s="87" t="s">
        <v>9</v>
      </c>
      <c r="B15" s="89">
        <v>100</v>
      </c>
      <c r="C15" s="89">
        <v>100</v>
      </c>
      <c r="D15" s="89">
        <v>100</v>
      </c>
      <c r="E15" s="89">
        <v>100</v>
      </c>
      <c r="F15" s="87"/>
    </row>
    <row r="16" spans="1:6">
      <c r="A16" s="57" t="s">
        <v>5</v>
      </c>
      <c r="B16" s="58"/>
      <c r="C16" s="58"/>
      <c r="D16" s="58"/>
      <c r="E16" s="58"/>
    </row>
    <row r="17" spans="1:6" ht="24" customHeight="1">
      <c r="A17" t="s">
        <v>82</v>
      </c>
      <c r="B17" s="32">
        <v>79.936928725065812</v>
      </c>
      <c r="C17" s="32">
        <v>93.805372341265226</v>
      </c>
      <c r="D17" s="303">
        <v>69.994046259878473</v>
      </c>
      <c r="E17" s="303">
        <v>87.971861383638256</v>
      </c>
    </row>
    <row r="18" spans="1:6" ht="24" customHeight="1">
      <c r="A18" t="s">
        <v>83</v>
      </c>
      <c r="B18" s="32">
        <v>18.301924709885967</v>
      </c>
      <c r="C18" s="32">
        <v>5.271192554987187</v>
      </c>
      <c r="D18" s="303">
        <v>26.694845642203209</v>
      </c>
      <c r="E18" s="303">
        <v>9.4353191361489639</v>
      </c>
    </row>
    <row r="19" spans="1:6" ht="24" customHeight="1">
      <c r="A19" t="s">
        <v>84</v>
      </c>
      <c r="B19" s="32">
        <v>1.7547732637025302</v>
      </c>
      <c r="C19" s="32">
        <v>0.8913364667995437</v>
      </c>
      <c r="D19" s="303">
        <v>3.3111080979252177</v>
      </c>
      <c r="E19" s="303">
        <v>2.5928194802183002</v>
      </c>
    </row>
    <row r="20" spans="1:6" ht="24" customHeight="1">
      <c r="A20" s="87" t="s">
        <v>9</v>
      </c>
      <c r="B20" s="89">
        <v>100</v>
      </c>
      <c r="C20" s="89">
        <v>100</v>
      </c>
      <c r="D20" s="89">
        <v>100</v>
      </c>
      <c r="E20" s="89">
        <v>100</v>
      </c>
      <c r="F20" s="87"/>
    </row>
    <row r="21" spans="1:6" ht="9" customHeight="1">
      <c r="A21" s="50"/>
      <c r="B21" s="50"/>
      <c r="C21" s="50"/>
      <c r="D21" s="50"/>
      <c r="E21" s="50"/>
      <c r="F21" s="34"/>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6.xml><?xml version="1.0" encoding="utf-8"?>
<worksheet xmlns="http://schemas.openxmlformats.org/spreadsheetml/2006/main" xmlns:r="http://schemas.openxmlformats.org/officeDocument/2006/relationships">
  <sheetPr>
    <tabColor rgb="FF7030A0"/>
  </sheetPr>
  <dimension ref="A3:E25"/>
  <sheetViews>
    <sheetView view="pageLayout" topLeftCell="A16" zoomScaleNormal="100" workbookViewId="0">
      <selection activeCell="G29" sqref="G29:G30"/>
    </sheetView>
  </sheetViews>
  <sheetFormatPr baseColWidth="10" defaultColWidth="15.5703125" defaultRowHeight="15"/>
  <cols>
    <col min="1" max="1" width="16.7109375" customWidth="1"/>
    <col min="2" max="2" width="9.28515625" customWidth="1"/>
    <col min="3" max="3" width="11" customWidth="1"/>
    <col min="4" max="5" width="9.28515625" customWidth="1"/>
    <col min="6" max="255" width="11.42578125" customWidth="1"/>
  </cols>
  <sheetData>
    <row r="3" spans="1:5">
      <c r="A3" s="59" t="s">
        <v>29</v>
      </c>
      <c r="B3" s="464">
        <v>2009</v>
      </c>
      <c r="C3" s="464"/>
      <c r="D3" s="464">
        <v>2019</v>
      </c>
      <c r="E3" s="464"/>
    </row>
    <row r="4" spans="1:5">
      <c r="A4" s="108" t="s">
        <v>3</v>
      </c>
      <c r="B4" s="109" t="s">
        <v>7</v>
      </c>
      <c r="C4" s="109" t="s">
        <v>8</v>
      </c>
      <c r="D4" s="109" t="s">
        <v>7</v>
      </c>
      <c r="E4" s="109" t="s">
        <v>8</v>
      </c>
    </row>
    <row r="5" spans="1:5" ht="16.5" customHeight="1">
      <c r="A5" t="s">
        <v>76</v>
      </c>
      <c r="B5" s="32">
        <v>54.576417766944104</v>
      </c>
      <c r="C5" s="32">
        <v>19.220691058379241</v>
      </c>
      <c r="D5" s="111">
        <v>36.804298788323955</v>
      </c>
      <c r="E5" s="111">
        <v>13.174261324446828</v>
      </c>
    </row>
    <row r="6" spans="1:5" ht="16.5" customHeight="1">
      <c r="A6" t="s">
        <v>77</v>
      </c>
      <c r="B6" s="32">
        <v>94.501529888134826</v>
      </c>
      <c r="C6" s="32">
        <v>31.709336110361441</v>
      </c>
      <c r="D6" s="111">
        <v>92.042059618796827</v>
      </c>
      <c r="E6" s="111">
        <v>28.974848451404863</v>
      </c>
    </row>
    <row r="7" spans="1:5" ht="16.5" customHeight="1">
      <c r="A7" t="s">
        <v>78</v>
      </c>
      <c r="B7" s="32">
        <v>96.197542583537839</v>
      </c>
      <c r="C7" s="32">
        <v>30.571426413911777</v>
      </c>
      <c r="D7" s="111">
        <v>95.736842615380638</v>
      </c>
      <c r="E7" s="111">
        <v>27.237576826881028</v>
      </c>
    </row>
    <row r="8" spans="1:5" ht="16.5" customHeight="1">
      <c r="A8" t="s">
        <v>85</v>
      </c>
      <c r="B8" s="32">
        <v>87.526780479004103</v>
      </c>
      <c r="C8" s="32">
        <v>30.850395634857975</v>
      </c>
      <c r="D8" s="111">
        <v>89.600527232900021</v>
      </c>
      <c r="E8" s="111">
        <v>25.866163948706287</v>
      </c>
    </row>
    <row r="9" spans="1:5" ht="16.5" customHeight="1">
      <c r="A9" s="110" t="s">
        <v>86</v>
      </c>
      <c r="B9" s="111">
        <v>38.550232398732298</v>
      </c>
      <c r="C9" s="111">
        <v>12.599257760287935</v>
      </c>
      <c r="D9" s="111">
        <v>37.672578426926322</v>
      </c>
      <c r="E9" s="111">
        <v>10.318685850753571</v>
      </c>
    </row>
    <row r="10" spans="1:5" ht="18" customHeight="1">
      <c r="A10" s="61" t="s">
        <v>9</v>
      </c>
      <c r="B10" s="112">
        <v>75.33633416554207</v>
      </c>
      <c r="C10" s="112">
        <v>25.75318094451416</v>
      </c>
      <c r="D10" s="112">
        <v>71.020742476335613</v>
      </c>
      <c r="E10" s="112">
        <v>21.47121884755396</v>
      </c>
    </row>
    <row r="11" spans="1:5" ht="16.5" customHeight="1">
      <c r="A11" s="79" t="s">
        <v>4</v>
      </c>
      <c r="B11" s="82"/>
      <c r="C11" s="82"/>
      <c r="D11" s="285"/>
      <c r="E11" s="285"/>
    </row>
    <row r="12" spans="1:5" ht="16.5" customHeight="1">
      <c r="A12" t="s">
        <v>76</v>
      </c>
      <c r="B12" s="32">
        <v>42.157517939143638</v>
      </c>
      <c r="C12" s="32">
        <v>13.140741382094225</v>
      </c>
      <c r="D12" s="111">
        <v>28.901960021665857</v>
      </c>
      <c r="E12" s="111">
        <v>12.263612196855195</v>
      </c>
    </row>
    <row r="13" spans="1:5" ht="16.5" customHeight="1">
      <c r="A13" t="s">
        <v>77</v>
      </c>
      <c r="B13" s="32">
        <v>93.184381736040706</v>
      </c>
      <c r="C13" s="32">
        <v>28.418482401017656</v>
      </c>
      <c r="D13" s="111">
        <v>90.613332244967822</v>
      </c>
      <c r="E13" s="111">
        <v>29.917122044711949</v>
      </c>
    </row>
    <row r="14" spans="1:5" ht="16.5" customHeight="1">
      <c r="A14" t="s">
        <v>78</v>
      </c>
      <c r="B14" s="32">
        <v>95.782689483795494</v>
      </c>
      <c r="C14" s="32">
        <v>22.572368990008819</v>
      </c>
      <c r="D14" s="111">
        <v>95.191061541552713</v>
      </c>
      <c r="E14" s="111">
        <v>23.216865189405933</v>
      </c>
    </row>
    <row r="15" spans="1:5" ht="16.5" customHeight="1">
      <c r="A15" t="s">
        <v>85</v>
      </c>
      <c r="B15" s="111">
        <v>84.2858816266898</v>
      </c>
      <c r="C15" s="111">
        <v>18.871226739430455</v>
      </c>
      <c r="D15" s="111">
        <v>87.33366968909705</v>
      </c>
      <c r="E15" s="111">
        <v>19.166511318416472</v>
      </c>
    </row>
    <row r="16" spans="1:5" ht="16.5" customHeight="1">
      <c r="A16" s="110" t="s">
        <v>86</v>
      </c>
      <c r="B16" s="70">
        <v>22.953124759048897</v>
      </c>
      <c r="C16" s="70">
        <v>2.6796964979641427</v>
      </c>
      <c r="D16" s="113">
        <v>26.45049883217709</v>
      </c>
      <c r="E16" s="113">
        <v>3.3482356230780725</v>
      </c>
    </row>
    <row r="17" spans="1:5" ht="15" customHeight="1">
      <c r="A17" s="61" t="s">
        <v>9</v>
      </c>
      <c r="B17" s="89">
        <v>70.842510347201156</v>
      </c>
      <c r="C17" s="89">
        <v>18.641470652296217</v>
      </c>
      <c r="D17" s="89">
        <v>67.60794185641862</v>
      </c>
      <c r="E17" s="89">
        <v>18.508907662423741</v>
      </c>
    </row>
    <row r="18" spans="1:5" ht="18" customHeight="1">
      <c r="A18" s="79" t="s">
        <v>5</v>
      </c>
      <c r="B18" s="82"/>
      <c r="C18" s="82"/>
      <c r="D18" s="285"/>
      <c r="E18" s="285"/>
    </row>
    <row r="19" spans="1:5" ht="16.5" customHeight="1">
      <c r="A19" t="s">
        <v>76</v>
      </c>
      <c r="B19" s="32">
        <v>68.720082366617362</v>
      </c>
      <c r="C19" s="32">
        <v>26.408001183967205</v>
      </c>
      <c r="D19" s="111">
        <v>48.129585640042862</v>
      </c>
      <c r="E19" s="111">
        <v>14.568722056112925</v>
      </c>
    </row>
    <row r="20" spans="1:5" ht="16.5" customHeight="1">
      <c r="A20" t="s">
        <v>77</v>
      </c>
      <c r="B20" s="32">
        <v>96.495050743902937</v>
      </c>
      <c r="C20" s="32">
        <v>36.63240845841689</v>
      </c>
      <c r="D20" s="111">
        <v>94.643237295300409</v>
      </c>
      <c r="E20" s="111">
        <v>26.97401789858176</v>
      </c>
    </row>
    <row r="21" spans="1:5" ht="16.5" customHeight="1">
      <c r="A21" t="s">
        <v>78</v>
      </c>
      <c r="B21" s="111">
        <v>96.926963818676427</v>
      </c>
      <c r="C21" s="111">
        <v>44.700206933918231</v>
      </c>
      <c r="D21" s="111">
        <v>96.752480316485986</v>
      </c>
      <c r="E21" s="111">
        <v>35.660736836901108</v>
      </c>
    </row>
    <row r="22" spans="1:5" ht="16.5" customHeight="1">
      <c r="A22" t="s">
        <v>85</v>
      </c>
      <c r="B22" s="113">
        <v>93.646653630125002</v>
      </c>
      <c r="C22" s="113">
        <v>50.882773866189694</v>
      </c>
      <c r="D22" s="113">
        <v>94.177100509670197</v>
      </c>
      <c r="E22" s="113">
        <v>40.372571860831123</v>
      </c>
    </row>
    <row r="23" spans="1:5" ht="16.5" customHeight="1">
      <c r="A23" s="110" t="s">
        <v>86</v>
      </c>
      <c r="B23" s="113">
        <v>57.565425160999219</v>
      </c>
      <c r="C23" s="113">
        <v>26.239844211400023</v>
      </c>
      <c r="D23" s="113">
        <v>57.454131011998264</v>
      </c>
      <c r="E23" s="113">
        <v>21.575508851591241</v>
      </c>
    </row>
    <row r="24" spans="1:5">
      <c r="A24" s="61" t="s">
        <v>9</v>
      </c>
      <c r="B24" s="89">
        <v>81.85217200588886</v>
      </c>
      <c r="C24" s="89">
        <v>36.14492688080194</v>
      </c>
      <c r="D24" s="89">
        <v>77.013888219948385</v>
      </c>
      <c r="E24" s="89">
        <v>27.062077311603066</v>
      </c>
    </row>
    <row r="25" spans="1:5" ht="10.5" customHeight="1">
      <c r="A25" s="50"/>
      <c r="B25" s="50"/>
      <c r="C25" s="50"/>
      <c r="D25" s="50"/>
      <c r="E25" s="50"/>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67.xml><?xml version="1.0" encoding="utf-8"?>
<worksheet xmlns="http://schemas.openxmlformats.org/spreadsheetml/2006/main" xmlns:r="http://schemas.openxmlformats.org/officeDocument/2006/relationships">
  <sheetPr>
    <tabColor rgb="FF7030A0"/>
  </sheetPr>
  <dimension ref="A3:E21"/>
  <sheetViews>
    <sheetView view="pageLayout" topLeftCell="A18" zoomScaleNormal="100" workbookViewId="0">
      <selection activeCell="F27" sqref="F27"/>
    </sheetView>
  </sheetViews>
  <sheetFormatPr baseColWidth="10" defaultColWidth="13.42578125" defaultRowHeight="15"/>
  <cols>
    <col min="1" max="1" width="17.5703125" customWidth="1"/>
    <col min="2" max="2" width="9.85546875" customWidth="1"/>
    <col min="3" max="5" width="9.42578125" customWidth="1"/>
    <col min="6" max="255" width="11.42578125" customWidth="1"/>
  </cols>
  <sheetData>
    <row r="3" spans="1:5" ht="3" customHeight="1"/>
    <row r="4" spans="1:5">
      <c r="A4" s="114" t="s">
        <v>87</v>
      </c>
      <c r="B4" s="462">
        <v>2009</v>
      </c>
      <c r="C4" s="462"/>
      <c r="D4" s="462">
        <v>2019</v>
      </c>
      <c r="E4" s="462"/>
    </row>
    <row r="5" spans="1:5" ht="15" customHeight="1">
      <c r="A5" s="114" t="s">
        <v>81</v>
      </c>
      <c r="B5" s="115" t="s">
        <v>7</v>
      </c>
      <c r="C5" s="115" t="s">
        <v>8</v>
      </c>
      <c r="D5" s="115" t="s">
        <v>7</v>
      </c>
      <c r="E5" s="115" t="s">
        <v>8</v>
      </c>
    </row>
    <row r="6" spans="1:5" ht="18.75" customHeight="1">
      <c r="A6" s="79" t="s">
        <v>3</v>
      </c>
      <c r="B6" s="80"/>
      <c r="C6" s="80"/>
      <c r="D6" s="80"/>
      <c r="E6" s="80"/>
    </row>
    <row r="7" spans="1:5" ht="20.25" customHeight="1">
      <c r="A7" s="32" t="s">
        <v>88</v>
      </c>
      <c r="B7" s="32">
        <v>82.83235090589595</v>
      </c>
      <c r="C7" s="32">
        <v>25.340230903132127</v>
      </c>
      <c r="D7" s="308">
        <v>79.285703604835845</v>
      </c>
      <c r="E7" s="308">
        <v>19.521064106847543</v>
      </c>
    </row>
    <row r="8" spans="1:5" ht="20.25" customHeight="1">
      <c r="A8" s="32" t="s">
        <v>83</v>
      </c>
      <c r="B8" s="32">
        <v>62.767683278726402</v>
      </c>
      <c r="C8" s="32">
        <v>17.723798855298494</v>
      </c>
      <c r="D8" s="308">
        <v>63.015809275804941</v>
      </c>
      <c r="E8" s="308">
        <v>14.916422497499886</v>
      </c>
    </row>
    <row r="9" spans="1:5" ht="20.25" customHeight="1">
      <c r="A9" s="32" t="s">
        <v>89</v>
      </c>
      <c r="B9" s="32">
        <v>75.725339146548237</v>
      </c>
      <c r="C9" s="32">
        <v>53.118535989908068</v>
      </c>
      <c r="D9" s="308">
        <v>66.459550598931401</v>
      </c>
      <c r="E9" s="308">
        <v>45.436385438624562</v>
      </c>
    </row>
    <row r="10" spans="1:5" ht="24" customHeight="1">
      <c r="A10" s="89" t="s">
        <v>9</v>
      </c>
      <c r="B10" s="89">
        <v>75.33633416554207</v>
      </c>
      <c r="C10" s="89">
        <v>25.75318094451416</v>
      </c>
      <c r="D10" s="309">
        <v>71.020742476335613</v>
      </c>
      <c r="E10" s="309">
        <v>21.47121884755396</v>
      </c>
    </row>
    <row r="11" spans="1:5" ht="20.25" customHeight="1">
      <c r="A11" s="82" t="s">
        <v>4</v>
      </c>
      <c r="B11" s="99"/>
      <c r="C11" s="99"/>
      <c r="D11" s="284"/>
      <c r="E11" s="284"/>
    </row>
    <row r="12" spans="1:5" ht="20.25" customHeight="1">
      <c r="A12" s="32" t="s">
        <v>88</v>
      </c>
      <c r="B12" s="32">
        <v>77.067729392741981</v>
      </c>
      <c r="C12" s="32">
        <v>11.845694183167435</v>
      </c>
      <c r="D12" s="308">
        <v>73.474048281257041</v>
      </c>
      <c r="E12" s="308">
        <v>10.583307679043386</v>
      </c>
    </row>
    <row r="13" spans="1:5" ht="20.25" customHeight="1">
      <c r="A13" s="32" t="s">
        <v>83</v>
      </c>
      <c r="B13" s="32">
        <v>62.262209962925354</v>
      </c>
      <c r="C13" s="32">
        <v>17.286405663407049</v>
      </c>
      <c r="D13" s="308">
        <v>63.004941981652166</v>
      </c>
      <c r="E13" s="308">
        <v>15.299114751198241</v>
      </c>
    </row>
    <row r="14" spans="1:5" ht="20.25" customHeight="1">
      <c r="A14" s="32" t="s">
        <v>89</v>
      </c>
      <c r="B14" s="32">
        <v>75.766267600358816</v>
      </c>
      <c r="C14" s="32">
        <v>53.537384683868787</v>
      </c>
      <c r="D14" s="308">
        <v>66.80277052315968</v>
      </c>
      <c r="E14" s="308">
        <v>46.186399725897367</v>
      </c>
    </row>
    <row r="15" spans="1:5" ht="24.75" customHeight="1">
      <c r="A15" s="89" t="s">
        <v>9</v>
      </c>
      <c r="B15" s="89">
        <v>70.842510347201156</v>
      </c>
      <c r="C15" s="89">
        <v>18.641470652296217</v>
      </c>
      <c r="D15" s="309">
        <v>67.60794185641862</v>
      </c>
      <c r="E15" s="309">
        <v>18.508907662423741</v>
      </c>
    </row>
    <row r="16" spans="1:5" ht="18" customHeight="1">
      <c r="A16" s="82" t="s">
        <v>5</v>
      </c>
      <c r="B16" s="82"/>
      <c r="C16" s="82"/>
      <c r="D16" s="285"/>
      <c r="E16" s="285"/>
    </row>
    <row r="17" spans="1:5" ht="20.25" customHeight="1">
      <c r="A17" s="32" t="s">
        <v>88</v>
      </c>
      <c r="B17" s="32">
        <v>87.602712834426924</v>
      </c>
      <c r="C17" s="32">
        <v>37.83943458877286</v>
      </c>
      <c r="D17" s="308">
        <v>85.079607710469759</v>
      </c>
      <c r="E17" s="308">
        <v>30.059579174859024</v>
      </c>
    </row>
    <row r="18" spans="1:5" ht="20.25" customHeight="1">
      <c r="A18" s="32" t="s">
        <v>83</v>
      </c>
      <c r="B18" s="32">
        <v>64.039229827574758</v>
      </c>
      <c r="C18" s="32">
        <v>19.776256909713084</v>
      </c>
      <c r="D18" s="308">
        <v>63.040433897986524</v>
      </c>
      <c r="E18" s="308">
        <v>13.658045970588441</v>
      </c>
    </row>
    <row r="19" spans="1:5" ht="20.25" customHeight="1">
      <c r="A19" s="32" t="s">
        <v>89</v>
      </c>
      <c r="B19" s="32">
        <v>75.204565530708081</v>
      </c>
      <c r="C19" s="32">
        <v>43.091751936231553</v>
      </c>
      <c r="D19" s="308">
        <v>63.188375093658898</v>
      </c>
      <c r="E19" s="308">
        <v>33.370136470053751</v>
      </c>
    </row>
    <row r="20" spans="1:5" ht="26.25" customHeight="1">
      <c r="A20" s="89" t="s">
        <v>9</v>
      </c>
      <c r="B20" s="89">
        <v>81.85217200588886</v>
      </c>
      <c r="C20" s="89">
        <v>36.14492688080194</v>
      </c>
      <c r="D20" s="309">
        <v>77.013888219948385</v>
      </c>
      <c r="E20" s="309">
        <v>27.062077311603066</v>
      </c>
    </row>
    <row r="21" spans="1:5" ht="12" customHeight="1">
      <c r="A21" s="75"/>
      <c r="B21" s="75"/>
      <c r="C21" s="75"/>
      <c r="D21" s="75"/>
      <c r="E21" s="75"/>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8.xml><?xml version="1.0" encoding="utf-8"?>
<worksheet xmlns="http://schemas.openxmlformats.org/spreadsheetml/2006/main" xmlns:r="http://schemas.openxmlformats.org/officeDocument/2006/relationships">
  <sheetPr>
    <tabColor rgb="FF7030A0"/>
  </sheetPr>
  <dimension ref="A3:E23"/>
  <sheetViews>
    <sheetView view="pageLayout" topLeftCell="A19" zoomScaleNormal="100" workbookViewId="0">
      <selection activeCell="G27" sqref="G27"/>
    </sheetView>
  </sheetViews>
  <sheetFormatPr baseColWidth="10" defaultColWidth="16.5703125" defaultRowHeight="15"/>
  <cols>
    <col min="1" max="1" width="16.28515625" customWidth="1"/>
    <col min="2" max="2" width="9.42578125" customWidth="1"/>
    <col min="3" max="3" width="11" customWidth="1"/>
    <col min="4" max="5" width="9.42578125" customWidth="1"/>
    <col min="6" max="255" width="11.42578125" customWidth="1"/>
  </cols>
  <sheetData>
    <row r="3" spans="1:5" ht="18" customHeight="1">
      <c r="A3" s="116" t="s">
        <v>90</v>
      </c>
      <c r="B3" s="462">
        <v>2009</v>
      </c>
      <c r="C3" s="462"/>
      <c r="D3" s="462">
        <v>2019</v>
      </c>
      <c r="E3" s="462"/>
    </row>
    <row r="4" spans="1:5" ht="15.75" customHeight="1">
      <c r="A4" s="116" t="s">
        <v>91</v>
      </c>
      <c r="B4" s="115" t="s">
        <v>7</v>
      </c>
      <c r="C4" s="115" t="s">
        <v>8</v>
      </c>
      <c r="D4" s="115" t="s">
        <v>7</v>
      </c>
      <c r="E4" s="115" t="s">
        <v>8</v>
      </c>
    </row>
    <row r="5" spans="1:5">
      <c r="A5" s="79" t="s">
        <v>3</v>
      </c>
      <c r="B5" s="80"/>
      <c r="C5" s="80"/>
      <c r="D5" s="80"/>
      <c r="E5" s="80"/>
    </row>
    <row r="6" spans="1:5" ht="18" customHeight="1">
      <c r="A6" s="32" t="s">
        <v>92</v>
      </c>
      <c r="B6" s="39">
        <v>67.291450319574494</v>
      </c>
      <c r="C6" s="39">
        <v>29.492657224223777</v>
      </c>
      <c r="D6" s="310">
        <v>57.047491167674892</v>
      </c>
      <c r="E6" s="310">
        <v>27.509709407076567</v>
      </c>
    </row>
    <row r="7" spans="1:5" ht="18" customHeight="1">
      <c r="A7" s="32" t="s">
        <v>93</v>
      </c>
      <c r="B7" s="39">
        <v>82.959710739374913</v>
      </c>
      <c r="C7" s="39">
        <v>24.106544483418769</v>
      </c>
      <c r="D7" s="310">
        <v>81.207557635041297</v>
      </c>
      <c r="E7" s="310">
        <v>18.898783615712219</v>
      </c>
    </row>
    <row r="8" spans="1:5" ht="18" customHeight="1">
      <c r="A8" s="32" t="s">
        <v>94</v>
      </c>
      <c r="B8" s="39">
        <v>29.400146138740467</v>
      </c>
      <c r="C8" s="39">
        <v>16.850323386503838</v>
      </c>
      <c r="D8" s="310">
        <v>23.97179079747243</v>
      </c>
      <c r="E8" s="310">
        <v>12.744116451277181</v>
      </c>
    </row>
    <row r="9" spans="1:5" ht="18" customHeight="1">
      <c r="A9" s="32" t="s">
        <v>95</v>
      </c>
      <c r="B9" s="39">
        <v>77.659685163438525</v>
      </c>
      <c r="C9" s="39">
        <v>44.255555941988661</v>
      </c>
      <c r="D9" s="310">
        <v>75.053935387288377</v>
      </c>
      <c r="E9" s="310">
        <v>43.649024693777811</v>
      </c>
    </row>
    <row r="10" spans="1:5" ht="22.5" customHeight="1">
      <c r="A10" s="89" t="s">
        <v>9</v>
      </c>
      <c r="B10" s="117">
        <v>75.33633416554207</v>
      </c>
      <c r="C10" s="117">
        <v>25.75318094451416</v>
      </c>
      <c r="D10" s="311">
        <v>71.022519786460606</v>
      </c>
      <c r="E10" s="311">
        <v>21.465642851267823</v>
      </c>
    </row>
    <row r="11" spans="1:5">
      <c r="A11" s="82" t="s">
        <v>4</v>
      </c>
      <c r="B11" s="118"/>
      <c r="C11" s="118"/>
      <c r="D11" s="286"/>
      <c r="E11" s="286"/>
    </row>
    <row r="12" spans="1:5" ht="18" customHeight="1">
      <c r="A12" s="32" t="s">
        <v>92</v>
      </c>
      <c r="B12" s="39">
        <v>62.187748308797779</v>
      </c>
      <c r="C12" s="39">
        <v>28.1153005350711</v>
      </c>
      <c r="D12" s="310">
        <v>54.796398820491767</v>
      </c>
      <c r="E12" s="310">
        <v>30.500040111938898</v>
      </c>
    </row>
    <row r="13" spans="1:5" ht="18" customHeight="1">
      <c r="A13" s="32" t="s">
        <v>93</v>
      </c>
      <c r="B13" s="39">
        <v>79.02333725043772</v>
      </c>
      <c r="C13" s="39">
        <v>12.355559416588139</v>
      </c>
      <c r="D13" s="310">
        <v>77.239084862963324</v>
      </c>
      <c r="E13" s="310">
        <v>11.841244110545928</v>
      </c>
    </row>
    <row r="14" spans="1:5" ht="18" customHeight="1">
      <c r="A14" s="32" t="s">
        <v>94</v>
      </c>
      <c r="B14" s="39">
        <v>22.477083161284995</v>
      </c>
      <c r="C14" s="39">
        <v>10.93111720157837</v>
      </c>
      <c r="D14" s="310">
        <v>19.717447036738314</v>
      </c>
      <c r="E14" s="310">
        <v>9.4204065933028254</v>
      </c>
    </row>
    <row r="15" spans="1:5" ht="18" customHeight="1">
      <c r="A15" s="32" t="s">
        <v>95</v>
      </c>
      <c r="B15" s="39">
        <v>77.581530309720563</v>
      </c>
      <c r="C15" s="39">
        <v>44.158618262123234</v>
      </c>
      <c r="D15" s="310">
        <v>73.277442833919025</v>
      </c>
      <c r="E15" s="310">
        <v>46.287334765771561</v>
      </c>
    </row>
    <row r="16" spans="1:5" ht="19.5" customHeight="1">
      <c r="A16" s="89" t="s">
        <v>9</v>
      </c>
      <c r="B16" s="117">
        <v>70.842510347201156</v>
      </c>
      <c r="C16" s="117">
        <v>18.641470652296217</v>
      </c>
      <c r="D16" s="311">
        <v>67.610845784834154</v>
      </c>
      <c r="E16" s="311">
        <v>18.500457031979785</v>
      </c>
    </row>
    <row r="17" spans="1:5">
      <c r="A17" s="82" t="s">
        <v>5</v>
      </c>
      <c r="B17" s="118"/>
      <c r="C17" s="118"/>
      <c r="D17" s="286"/>
      <c r="E17" s="286"/>
    </row>
    <row r="18" spans="1:5" ht="18" customHeight="1">
      <c r="A18" s="32" t="s">
        <v>92</v>
      </c>
      <c r="B18" s="39">
        <v>74.812354002738843</v>
      </c>
      <c r="C18" s="39">
        <v>31.632703894704086</v>
      </c>
      <c r="D18" s="310">
        <v>61.192460296290967</v>
      </c>
      <c r="E18" s="310">
        <v>20.707764340366129</v>
      </c>
    </row>
    <row r="19" spans="1:5" ht="18" customHeight="1">
      <c r="A19" s="32" t="s">
        <v>93</v>
      </c>
      <c r="B19" s="39">
        <v>88.569905954027888</v>
      </c>
      <c r="C19" s="39">
        <v>39.766647862812981</v>
      </c>
      <c r="D19" s="310">
        <v>87.918951943298069</v>
      </c>
      <c r="E19" s="310">
        <v>30.721360484510814</v>
      </c>
    </row>
    <row r="20" spans="1:5" ht="18" customHeight="1">
      <c r="A20" s="32" t="s">
        <v>94</v>
      </c>
      <c r="B20" s="39">
        <v>37.964854924397223</v>
      </c>
      <c r="C20" s="39">
        <v>27.230259230564059</v>
      </c>
      <c r="D20" s="310">
        <v>30.917237698892073</v>
      </c>
      <c r="E20" s="310">
        <v>18.979458815148686</v>
      </c>
    </row>
    <row r="21" spans="1:5" ht="18" customHeight="1">
      <c r="A21" s="32" t="s">
        <v>95</v>
      </c>
      <c r="B21" s="39">
        <v>77.848229684488174</v>
      </c>
      <c r="C21" s="39">
        <v>44.506420095084792</v>
      </c>
      <c r="D21" s="310">
        <v>80.08661206299297</v>
      </c>
      <c r="E21" s="310">
        <v>33.374306533957139</v>
      </c>
    </row>
    <row r="22" spans="1:5" ht="20.25" customHeight="1">
      <c r="A22" s="89" t="s">
        <v>9</v>
      </c>
      <c r="B22" s="117">
        <v>81.85217200588886</v>
      </c>
      <c r="C22" s="117">
        <v>36.14492688080194</v>
      </c>
      <c r="D22" s="311">
        <v>77.013503130515829</v>
      </c>
      <c r="E22" s="311">
        <v>27.061394675592879</v>
      </c>
    </row>
    <row r="23" spans="1:5" ht="10.5" customHeight="1">
      <c r="A23" s="119"/>
      <c r="B23" s="119"/>
      <c r="C23" s="119"/>
      <c r="D23" s="119"/>
      <c r="E23" s="119"/>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69.xml><?xml version="1.0" encoding="utf-8"?>
<worksheet xmlns="http://schemas.openxmlformats.org/spreadsheetml/2006/main" xmlns:r="http://schemas.openxmlformats.org/officeDocument/2006/relationships">
  <sheetPr>
    <tabColor rgb="FF7030A0"/>
  </sheetPr>
  <dimension ref="A3:E27"/>
  <sheetViews>
    <sheetView view="pageLayout" topLeftCell="A16" zoomScaleNormal="100" workbookViewId="0">
      <selection activeCell="F22" sqref="F22"/>
    </sheetView>
  </sheetViews>
  <sheetFormatPr baseColWidth="10" defaultRowHeight="15"/>
  <cols>
    <col min="1" max="1" width="24.5703125" customWidth="1"/>
    <col min="2" max="3" width="7.7109375" customWidth="1"/>
    <col min="4" max="5" width="7.85546875" customWidth="1"/>
    <col min="254" max="254" width="23.42578125" customWidth="1"/>
  </cols>
  <sheetData>
    <row r="3" spans="1:5" ht="9.75" customHeight="1"/>
    <row r="4" spans="1:5">
      <c r="A4" s="115"/>
      <c r="B4" s="462"/>
      <c r="C4" s="462"/>
      <c r="D4" s="462">
        <v>2019</v>
      </c>
      <c r="E4" s="462"/>
    </row>
    <row r="5" spans="1:5">
      <c r="A5" s="79" t="s">
        <v>96</v>
      </c>
      <c r="B5" s="120"/>
      <c r="C5" s="120"/>
      <c r="D5" s="120" t="s">
        <v>7</v>
      </c>
      <c r="E5" s="120" t="s">
        <v>8</v>
      </c>
    </row>
    <row r="6" spans="1:5" ht="29.25" customHeight="1">
      <c r="A6" s="121" t="s">
        <v>97</v>
      </c>
      <c r="B6" s="122"/>
      <c r="C6" s="122"/>
      <c r="D6" s="308">
        <v>72.819655639386895</v>
      </c>
      <c r="E6" s="308">
        <v>18.269413821795823</v>
      </c>
    </row>
    <row r="7" spans="1:5" ht="29.25" customHeight="1">
      <c r="A7" s="123" t="s">
        <v>98</v>
      </c>
      <c r="B7" s="122"/>
      <c r="C7" s="122"/>
      <c r="D7" s="308">
        <v>71.965261623101057</v>
      </c>
      <c r="E7" s="308">
        <v>15.607869204993001</v>
      </c>
    </row>
    <row r="8" spans="1:5" ht="29.25" customHeight="1">
      <c r="A8" s="123" t="s">
        <v>99</v>
      </c>
      <c r="B8" s="122"/>
      <c r="C8" s="122"/>
      <c r="D8" s="308">
        <v>68.548430440765927</v>
      </c>
      <c r="E8" s="308">
        <v>18.741660435891408</v>
      </c>
    </row>
    <row r="9" spans="1:5" ht="29.25" customHeight="1">
      <c r="A9" s="123" t="s">
        <v>100</v>
      </c>
      <c r="B9" s="122"/>
      <c r="C9" s="122"/>
      <c r="D9" s="308">
        <v>68.978331257085571</v>
      </c>
      <c r="E9" s="308">
        <v>22.886334729378696</v>
      </c>
    </row>
    <row r="10" spans="1:5" ht="29.25" customHeight="1">
      <c r="A10" s="123" t="s">
        <v>101</v>
      </c>
      <c r="B10" s="122"/>
      <c r="C10" s="122"/>
      <c r="D10" s="308">
        <v>70.528468354182621</v>
      </c>
      <c r="E10" s="308">
        <v>21.385153536737207</v>
      </c>
    </row>
    <row r="11" spans="1:5" ht="29.25" customHeight="1">
      <c r="A11" s="124" t="s">
        <v>102</v>
      </c>
      <c r="B11" s="122"/>
      <c r="C11" s="122"/>
      <c r="D11" s="308">
        <v>72.609388091826432</v>
      </c>
      <c r="E11" s="308">
        <v>28.186213152214332</v>
      </c>
    </row>
    <row r="12" spans="1:5" ht="29.25" customHeight="1">
      <c r="A12" s="123" t="s">
        <v>103</v>
      </c>
      <c r="B12" s="122"/>
      <c r="C12" s="122"/>
      <c r="D12" s="308">
        <v>74.603610634965037</v>
      </c>
      <c r="E12" s="308">
        <v>20.225906858707319</v>
      </c>
    </row>
    <row r="13" spans="1:5" ht="29.25" customHeight="1">
      <c r="A13" s="123" t="s">
        <v>104</v>
      </c>
      <c r="B13" s="122"/>
      <c r="C13" s="122"/>
      <c r="D13" s="308">
        <v>64.626506311899306</v>
      </c>
      <c r="E13" s="308">
        <v>20.198692760749481</v>
      </c>
    </row>
    <row r="14" spans="1:5" ht="29.25" customHeight="1">
      <c r="A14" s="123" t="s">
        <v>105</v>
      </c>
      <c r="B14" s="122"/>
      <c r="C14" s="122"/>
      <c r="D14" s="308">
        <v>68.823358204382856</v>
      </c>
      <c r="E14" s="308">
        <v>18.900736020068948</v>
      </c>
    </row>
    <row r="15" spans="1:5" ht="29.25" customHeight="1">
      <c r="A15" s="123" t="s">
        <v>106</v>
      </c>
      <c r="B15" s="122"/>
      <c r="C15" s="122"/>
      <c r="D15" s="308">
        <v>71.209357391612556</v>
      </c>
      <c r="E15" s="308">
        <v>18.315346501956185</v>
      </c>
    </row>
    <row r="16" spans="1:5" ht="29.25" customHeight="1">
      <c r="A16" s="69" t="s">
        <v>9</v>
      </c>
      <c r="B16" s="125"/>
      <c r="C16" s="125"/>
      <c r="D16" s="309">
        <v>71.020742476335613</v>
      </c>
      <c r="E16" s="309">
        <v>21.47121884755396</v>
      </c>
    </row>
    <row r="17" spans="1:5" ht="15" customHeight="1">
      <c r="A17" s="75"/>
      <c r="B17" s="75"/>
      <c r="C17" s="75"/>
      <c r="D17" s="75"/>
      <c r="E17" s="75"/>
    </row>
    <row r="18" spans="1:5" ht="19.5" customHeight="1"/>
    <row r="19" spans="1:5" ht="9.75" customHeight="1"/>
    <row r="20" spans="1:5" ht="15" customHeight="1">
      <c r="A20" s="83"/>
      <c r="B20" s="32"/>
      <c r="C20" s="32"/>
    </row>
    <row r="21" spans="1:5" ht="15" customHeight="1">
      <c r="B21" s="32"/>
      <c r="C21" s="32"/>
    </row>
    <row r="22" spans="1:5" ht="15" customHeight="1">
      <c r="A22" s="87"/>
      <c r="B22" s="87"/>
      <c r="C22" s="87"/>
    </row>
    <row r="23" spans="1:5" ht="15.75" customHeight="1">
      <c r="A23" s="126"/>
      <c r="B23" s="126"/>
      <c r="C23" s="126"/>
    </row>
    <row r="24" spans="1:5">
      <c r="A24" s="127"/>
      <c r="B24" s="127"/>
      <c r="C24" s="127"/>
    </row>
    <row r="25" spans="1:5">
      <c r="A25" s="127"/>
      <c r="B25" s="127"/>
      <c r="C25" s="127"/>
    </row>
    <row r="26" spans="1:5">
      <c r="A26" s="127"/>
      <c r="B26" s="127"/>
      <c r="C26" s="127"/>
    </row>
    <row r="27" spans="1:5">
      <c r="A27" s="127"/>
      <c r="B27" s="127"/>
      <c r="C27" s="127"/>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70.xml><?xml version="1.0" encoding="utf-8"?>
<worksheet xmlns="http://schemas.openxmlformats.org/spreadsheetml/2006/main" xmlns:r="http://schemas.openxmlformats.org/officeDocument/2006/relationships">
  <sheetPr>
    <tabColor rgb="FF7030A0"/>
  </sheetPr>
  <dimension ref="A3:E17"/>
  <sheetViews>
    <sheetView view="pageLayout" topLeftCell="A10" zoomScaleNormal="100" workbookViewId="0">
      <selection activeCell="F22" sqref="F22"/>
    </sheetView>
  </sheetViews>
  <sheetFormatPr baseColWidth="10" defaultColWidth="11.42578125" defaultRowHeight="15"/>
  <cols>
    <col min="1" max="1" width="24.28515625" customWidth="1"/>
    <col min="2" max="2" width="7.42578125" customWidth="1"/>
    <col min="3" max="3" width="8.42578125" customWidth="1"/>
    <col min="4" max="4" width="7.85546875" customWidth="1"/>
    <col min="5" max="5" width="7.7109375" customWidth="1"/>
    <col min="254" max="254" width="25.85546875" customWidth="1"/>
  </cols>
  <sheetData>
    <row r="3" spans="1:5" ht="8.25" customHeight="1"/>
    <row r="4" spans="1:5">
      <c r="A4" s="115"/>
      <c r="B4" s="462"/>
      <c r="C4" s="462"/>
      <c r="D4" s="462">
        <v>2019</v>
      </c>
      <c r="E4" s="462"/>
    </row>
    <row r="5" spans="1:5">
      <c r="A5" s="79" t="s">
        <v>96</v>
      </c>
      <c r="B5" s="120"/>
      <c r="C5" s="120"/>
      <c r="D5" s="120" t="s">
        <v>7</v>
      </c>
      <c r="E5" s="120" t="s">
        <v>8</v>
      </c>
    </row>
    <row r="6" spans="1:5" ht="29.25" customHeight="1">
      <c r="A6" s="121" t="s">
        <v>97</v>
      </c>
      <c r="B6" s="122"/>
      <c r="C6" s="122"/>
      <c r="D6" s="312">
        <v>70.107416834245754</v>
      </c>
      <c r="E6" s="312">
        <v>16.866446897020097</v>
      </c>
    </row>
    <row r="7" spans="1:5" ht="29.25" customHeight="1">
      <c r="A7" s="123" t="s">
        <v>98</v>
      </c>
      <c r="B7" s="122"/>
      <c r="C7" s="122"/>
      <c r="D7" s="312">
        <v>69.101630264072881</v>
      </c>
      <c r="E7" s="312">
        <v>14.947557591366653</v>
      </c>
    </row>
    <row r="8" spans="1:5" ht="29.25" customHeight="1">
      <c r="A8" s="123" t="s">
        <v>99</v>
      </c>
      <c r="B8" s="122"/>
      <c r="C8" s="122"/>
      <c r="D8" s="312">
        <v>64.362979343601083</v>
      </c>
      <c r="E8" s="312">
        <v>14.920642935809788</v>
      </c>
    </row>
    <row r="9" spans="1:5" ht="29.25" customHeight="1">
      <c r="A9" s="123" t="s">
        <v>100</v>
      </c>
      <c r="B9" s="122"/>
      <c r="C9" s="122"/>
      <c r="D9" s="312">
        <v>64.723750779272066</v>
      </c>
      <c r="E9" s="312">
        <v>21.508785973764677</v>
      </c>
    </row>
    <row r="10" spans="1:5" ht="29.25" customHeight="1">
      <c r="A10" s="123" t="s">
        <v>101</v>
      </c>
      <c r="B10" s="122"/>
      <c r="C10" s="122"/>
      <c r="D10" s="312">
        <v>65.129846517622099</v>
      </c>
      <c r="E10" s="312">
        <v>12.06146220661576</v>
      </c>
    </row>
    <row r="11" spans="1:5" ht="29.25" customHeight="1">
      <c r="A11" s="124" t="s">
        <v>107</v>
      </c>
      <c r="B11" s="122"/>
      <c r="C11" s="122"/>
      <c r="D11" s="312">
        <v>69.393430277069072</v>
      </c>
      <c r="E11" s="312">
        <v>24.126202595696629</v>
      </c>
    </row>
    <row r="12" spans="1:5" ht="29.25" customHeight="1">
      <c r="A12" s="123" t="s">
        <v>103</v>
      </c>
      <c r="B12" s="122"/>
      <c r="C12" s="122"/>
      <c r="D12" s="312">
        <v>69.304571958749818</v>
      </c>
      <c r="E12" s="312">
        <v>16.727084605527356</v>
      </c>
    </row>
    <row r="13" spans="1:5" ht="29.25" customHeight="1">
      <c r="A13" s="123" t="s">
        <v>104</v>
      </c>
      <c r="B13" s="122"/>
      <c r="C13" s="122"/>
      <c r="D13" s="312">
        <v>62.641799476465529</v>
      </c>
      <c r="E13" s="312">
        <v>10.634624078861643</v>
      </c>
    </row>
    <row r="14" spans="1:5" ht="29.25" customHeight="1">
      <c r="A14" s="123" t="s">
        <v>105</v>
      </c>
      <c r="B14" s="122"/>
      <c r="C14" s="122"/>
      <c r="D14" s="312">
        <v>68.716368631675508</v>
      </c>
      <c r="E14" s="312">
        <v>17.002602481546035</v>
      </c>
    </row>
    <row r="15" spans="1:5" ht="29.25" customHeight="1">
      <c r="A15" s="123" t="s">
        <v>106</v>
      </c>
      <c r="B15" s="122"/>
      <c r="C15" s="122"/>
      <c r="D15" s="312">
        <v>68.630569010456753</v>
      </c>
      <c r="E15" s="312">
        <v>14.753642423495062</v>
      </c>
    </row>
    <row r="16" spans="1:5" ht="29.25" customHeight="1">
      <c r="A16" s="69" t="s">
        <v>9</v>
      </c>
      <c r="B16" s="125"/>
      <c r="C16" s="125"/>
      <c r="D16" s="313">
        <v>67.60794185641862</v>
      </c>
      <c r="E16" s="313">
        <v>18.508907662423741</v>
      </c>
    </row>
    <row r="17" spans="1:5">
      <c r="A17" s="75"/>
      <c r="B17" s="75"/>
      <c r="C17" s="75"/>
      <c r="D17" s="75"/>
      <c r="E17" s="75"/>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71.xml><?xml version="1.0" encoding="utf-8"?>
<worksheet xmlns="http://schemas.openxmlformats.org/spreadsheetml/2006/main" xmlns:r="http://schemas.openxmlformats.org/officeDocument/2006/relationships">
  <sheetPr>
    <tabColor rgb="FF7030A0"/>
  </sheetPr>
  <dimension ref="A1:E17"/>
  <sheetViews>
    <sheetView view="pageLayout" topLeftCell="A15" zoomScaleNormal="100" workbookViewId="0">
      <selection activeCell="G17" sqref="G17"/>
    </sheetView>
  </sheetViews>
  <sheetFormatPr baseColWidth="10" defaultColWidth="11.42578125" defaultRowHeight="15"/>
  <cols>
    <col min="1" max="1" width="23.7109375" customWidth="1"/>
    <col min="2" max="3" width="7.7109375" customWidth="1"/>
    <col min="4" max="4" width="8.42578125" customWidth="1"/>
    <col min="5" max="5" width="7.85546875" customWidth="1"/>
    <col min="254" max="254" width="22.7109375" customWidth="1"/>
  </cols>
  <sheetData>
    <row r="1" spans="1:5">
      <c r="A1" s="441"/>
      <c r="B1" s="441"/>
      <c r="C1" s="441"/>
      <c r="D1" s="441"/>
      <c r="E1" s="441"/>
    </row>
    <row r="2" spans="1:5">
      <c r="A2" s="441"/>
      <c r="B2" s="441"/>
      <c r="C2" s="441"/>
      <c r="D2" s="441"/>
      <c r="E2" s="441"/>
    </row>
    <row r="3" spans="1:5" ht="9" customHeight="1">
      <c r="A3" s="441"/>
      <c r="B3" s="441"/>
      <c r="C3" s="441"/>
      <c r="D3" s="441"/>
      <c r="E3" s="441"/>
    </row>
    <row r="4" spans="1:5">
      <c r="A4" s="115"/>
      <c r="B4" s="462"/>
      <c r="C4" s="462"/>
      <c r="D4" s="462">
        <v>2019</v>
      </c>
      <c r="E4" s="462"/>
    </row>
    <row r="5" spans="1:5">
      <c r="A5" s="79" t="s">
        <v>96</v>
      </c>
      <c r="B5" s="120"/>
      <c r="C5" s="120"/>
      <c r="D5" s="120" t="s">
        <v>7</v>
      </c>
      <c r="E5" s="120" t="s">
        <v>8</v>
      </c>
    </row>
    <row r="6" spans="1:5" ht="29.25" customHeight="1">
      <c r="A6" s="121" t="s">
        <v>97</v>
      </c>
      <c r="B6" s="122"/>
      <c r="C6" s="122"/>
      <c r="D6" s="308">
        <v>77.403881664719137</v>
      </c>
      <c r="E6" s="308">
        <v>20.783333391964685</v>
      </c>
    </row>
    <row r="7" spans="1:5" ht="29.25" customHeight="1">
      <c r="A7" s="123" t="s">
        <v>98</v>
      </c>
      <c r="B7" s="122"/>
      <c r="C7" s="122"/>
      <c r="D7" s="308">
        <v>78.888116197548229</v>
      </c>
      <c r="E7" s="308">
        <v>17.272979559834354</v>
      </c>
    </row>
    <row r="8" spans="1:5" ht="29.25" customHeight="1">
      <c r="A8" s="123" t="s">
        <v>99</v>
      </c>
      <c r="B8" s="122"/>
      <c r="C8" s="122"/>
      <c r="D8" s="308">
        <v>75.877546800625467</v>
      </c>
      <c r="E8" s="308">
        <v>25.977633050032818</v>
      </c>
    </row>
    <row r="9" spans="1:5" ht="29.25" customHeight="1">
      <c r="A9" s="123" t="s">
        <v>100</v>
      </c>
      <c r="B9" s="122"/>
      <c r="C9" s="122"/>
      <c r="D9" s="308">
        <v>80.208951333054571</v>
      </c>
      <c r="E9" s="308">
        <v>26.989630875988297</v>
      </c>
    </row>
    <row r="10" spans="1:5" ht="29.25" customHeight="1">
      <c r="A10" s="123" t="s">
        <v>101</v>
      </c>
      <c r="B10" s="122"/>
      <c r="C10" s="122"/>
      <c r="D10" s="308">
        <v>76.199979794445198</v>
      </c>
      <c r="E10" s="308">
        <v>32.478003867346956</v>
      </c>
    </row>
    <row r="11" spans="1:5" ht="29.25" customHeight="1">
      <c r="A11" s="124" t="s">
        <v>102</v>
      </c>
      <c r="B11" s="122"/>
      <c r="C11" s="122"/>
      <c r="D11" s="308">
        <v>83.168302930792237</v>
      </c>
      <c r="E11" s="308">
        <v>43.188679135257232</v>
      </c>
    </row>
    <row r="12" spans="1:5" ht="29.25" customHeight="1">
      <c r="A12" s="123" t="s">
        <v>103</v>
      </c>
      <c r="B12" s="122"/>
      <c r="C12" s="122"/>
      <c r="D12" s="308">
        <v>78.837602042833907</v>
      </c>
      <c r="E12" s="308">
        <v>23.409750084522756</v>
      </c>
    </row>
    <row r="13" spans="1:5" ht="29.25" customHeight="1">
      <c r="A13" s="123" t="s">
        <v>104</v>
      </c>
      <c r="B13" s="122"/>
      <c r="C13" s="122"/>
      <c r="D13" s="308">
        <v>65.778335376268174</v>
      </c>
      <c r="E13" s="308">
        <v>25.783431929922664</v>
      </c>
    </row>
    <row r="14" spans="1:5" ht="29.25" customHeight="1">
      <c r="A14" s="123" t="s">
        <v>105</v>
      </c>
      <c r="B14" s="122"/>
      <c r="C14" s="122"/>
      <c r="D14" s="308">
        <v>69.002778699988426</v>
      </c>
      <c r="E14" s="308">
        <v>21.686870260528366</v>
      </c>
    </row>
    <row r="15" spans="1:5" ht="29.25" customHeight="1">
      <c r="A15" s="128" t="s">
        <v>106</v>
      </c>
      <c r="B15" s="122"/>
      <c r="C15" s="122"/>
      <c r="D15" s="308">
        <v>79.927332761150524</v>
      </c>
      <c r="E15" s="308">
        <v>34.220906306376307</v>
      </c>
    </row>
    <row r="16" spans="1:5" ht="29.25" customHeight="1">
      <c r="A16" s="69" t="s">
        <v>9</v>
      </c>
      <c r="B16" s="125"/>
      <c r="C16" s="125"/>
      <c r="D16" s="309">
        <v>77.013888219948385</v>
      </c>
      <c r="E16" s="309">
        <v>27.062077311603066</v>
      </c>
    </row>
    <row r="17" spans="1:5">
      <c r="A17" s="75"/>
      <c r="B17" s="75"/>
      <c r="C17" s="75"/>
      <c r="D17" s="75"/>
      <c r="E17" s="75"/>
    </row>
  </sheetData>
  <mergeCells count="3">
    <mergeCell ref="A1:E3"/>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72.xml><?xml version="1.0" encoding="utf-8"?>
<worksheet xmlns="http://schemas.openxmlformats.org/spreadsheetml/2006/main" xmlns:r="http://schemas.openxmlformats.org/officeDocument/2006/relationships">
  <sheetPr>
    <tabColor rgb="FF7030A0"/>
  </sheetPr>
  <dimension ref="A3:E23"/>
  <sheetViews>
    <sheetView view="pageLayout" topLeftCell="A19" zoomScaleNormal="100" workbookViewId="0">
      <selection activeCell="F26" sqref="F26"/>
    </sheetView>
  </sheetViews>
  <sheetFormatPr baseColWidth="10" defaultColWidth="16.42578125" defaultRowHeight="15"/>
  <cols>
    <col min="1" max="1" width="14" customWidth="1"/>
    <col min="2" max="2" width="11.140625" customWidth="1"/>
    <col min="3" max="3" width="10.28515625" customWidth="1"/>
    <col min="4" max="4" width="11" customWidth="1"/>
    <col min="5" max="5" width="9.28515625" customWidth="1"/>
    <col min="6" max="255" width="11.42578125" customWidth="1"/>
  </cols>
  <sheetData>
    <row r="3" spans="1:5" ht="6.75" customHeight="1"/>
    <row r="4" spans="1:5">
      <c r="A4" s="59" t="s">
        <v>29</v>
      </c>
      <c r="B4" s="464">
        <v>2009</v>
      </c>
      <c r="C4" s="464"/>
      <c r="D4" s="464">
        <v>2019</v>
      </c>
      <c r="E4" s="464"/>
    </row>
    <row r="5" spans="1:5">
      <c r="A5" s="108" t="s">
        <v>3</v>
      </c>
      <c r="B5" s="129" t="s">
        <v>7</v>
      </c>
      <c r="C5" s="129" t="s">
        <v>8</v>
      </c>
      <c r="D5" s="129" t="s">
        <v>7</v>
      </c>
      <c r="E5" s="129" t="s">
        <v>8</v>
      </c>
    </row>
    <row r="6" spans="1:5" ht="19.5" customHeight="1">
      <c r="A6" t="s">
        <v>76</v>
      </c>
      <c r="B6" s="122">
        <v>44.452536924511698</v>
      </c>
      <c r="C6" s="122">
        <v>16.102130550997138</v>
      </c>
      <c r="D6" s="314">
        <v>28.718405384976066</v>
      </c>
      <c r="E6" s="314">
        <v>8.7720232897044568</v>
      </c>
    </row>
    <row r="7" spans="1:5" ht="19.5" customHeight="1">
      <c r="A7" t="s">
        <v>77</v>
      </c>
      <c r="B7" s="122">
        <v>83.467053669360823</v>
      </c>
      <c r="C7" s="122">
        <v>26.792340022731047</v>
      </c>
      <c r="D7" s="314">
        <v>80.455141730476043</v>
      </c>
      <c r="E7" s="314">
        <v>22.338362981774541</v>
      </c>
    </row>
    <row r="8" spans="1:5" ht="19.5" customHeight="1">
      <c r="A8" t="s">
        <v>78</v>
      </c>
      <c r="B8" s="122">
        <v>91.219337130751953</v>
      </c>
      <c r="C8" s="122">
        <v>28.766946788758744</v>
      </c>
      <c r="D8" s="314">
        <v>92.079632552960319</v>
      </c>
      <c r="E8" s="314">
        <v>25.432386401611833</v>
      </c>
    </row>
    <row r="9" spans="1:5" ht="19.5" customHeight="1">
      <c r="A9" t="s">
        <v>79</v>
      </c>
      <c r="B9" s="122">
        <v>67.532247723917521</v>
      </c>
      <c r="C9" s="122">
        <v>23.76491750643121</v>
      </c>
      <c r="D9" s="314">
        <v>66.374993190427773</v>
      </c>
      <c r="E9" s="314">
        <v>18.688506728822404</v>
      </c>
    </row>
    <row r="10" spans="1:5" ht="19.5" customHeight="1">
      <c r="A10" s="87" t="s">
        <v>9</v>
      </c>
      <c r="B10" s="125">
        <v>68.58288510825993</v>
      </c>
      <c r="C10" s="125">
        <v>23.314519068494256</v>
      </c>
      <c r="D10" s="315">
        <v>65.470641332289944</v>
      </c>
      <c r="E10" s="315">
        <v>18.577913788996607</v>
      </c>
    </row>
    <row r="11" spans="1:5">
      <c r="A11" s="57" t="s">
        <v>4</v>
      </c>
      <c r="B11" s="130"/>
      <c r="C11" s="130"/>
      <c r="D11" s="287"/>
      <c r="E11" s="287"/>
    </row>
    <row r="12" spans="1:5" ht="19.5" customHeight="1">
      <c r="A12" t="s">
        <v>76</v>
      </c>
      <c r="B12" s="122">
        <v>29.549670919257352</v>
      </c>
      <c r="C12" s="122">
        <v>8.1889702974467458</v>
      </c>
      <c r="D12" s="314">
        <v>19.003075214018686</v>
      </c>
      <c r="E12" s="314">
        <v>6.0275316597549011</v>
      </c>
    </row>
    <row r="13" spans="1:5" ht="19.5" customHeight="1">
      <c r="A13" t="s">
        <v>77</v>
      </c>
      <c r="B13" s="122">
        <v>77.675567672910162</v>
      </c>
      <c r="C13" s="122">
        <v>20.820124273741612</v>
      </c>
      <c r="D13" s="314">
        <v>75.399235753692139</v>
      </c>
      <c r="E13" s="314">
        <v>20.732992884741076</v>
      </c>
    </row>
    <row r="14" spans="1:5" ht="19.5" customHeight="1">
      <c r="A14" t="s">
        <v>78</v>
      </c>
      <c r="B14" s="122">
        <v>89.646557821256607</v>
      </c>
      <c r="C14" s="122">
        <v>20.026713125132588</v>
      </c>
      <c r="D14" s="314">
        <v>90.565688271392844</v>
      </c>
      <c r="E14" s="314">
        <v>20.728470145806124</v>
      </c>
    </row>
    <row r="15" spans="1:5" ht="19.5" customHeight="1">
      <c r="A15" t="s">
        <v>79</v>
      </c>
      <c r="B15" s="122">
        <v>61.788019186329358</v>
      </c>
      <c r="C15" s="122">
        <v>12.677503762375878</v>
      </c>
      <c r="D15" s="314">
        <v>60.717556676120893</v>
      </c>
      <c r="E15" s="314">
        <v>12.083287314156671</v>
      </c>
    </row>
    <row r="16" spans="1:5" ht="19.5" customHeight="1">
      <c r="A16" s="87" t="s">
        <v>9</v>
      </c>
      <c r="B16" s="125">
        <v>62.263802570778466</v>
      </c>
      <c r="C16" s="125">
        <v>14.949017799731401</v>
      </c>
      <c r="D16" s="315">
        <v>60.652218653247616</v>
      </c>
      <c r="E16" s="315">
        <v>14.47523605225437</v>
      </c>
    </row>
    <row r="17" spans="1:5">
      <c r="A17" s="57" t="s">
        <v>5</v>
      </c>
      <c r="B17" s="130"/>
      <c r="C17" s="130"/>
      <c r="D17" s="287"/>
      <c r="E17" s="287"/>
    </row>
    <row r="18" spans="1:5" ht="19.5" customHeight="1">
      <c r="A18" t="s">
        <v>76</v>
      </c>
      <c r="B18" s="122">
        <v>61.42514651754049</v>
      </c>
      <c r="C18" s="122">
        <v>25.456539689872518</v>
      </c>
      <c r="D18" s="314">
        <v>42.641992350073593</v>
      </c>
      <c r="E18" s="314">
        <v>12.974614266168974</v>
      </c>
    </row>
    <row r="19" spans="1:5" ht="19.5" customHeight="1">
      <c r="A19" t="s">
        <v>77</v>
      </c>
      <c r="B19" s="122">
        <v>92.232543034742619</v>
      </c>
      <c r="C19" s="122">
        <v>35.726693478489494</v>
      </c>
      <c r="D19" s="314">
        <v>89.660053739730984</v>
      </c>
      <c r="E19" s="314">
        <v>25.747217439275168</v>
      </c>
    </row>
    <row r="20" spans="1:5" ht="19.5" customHeight="1">
      <c r="A20" t="s">
        <v>78</v>
      </c>
      <c r="B20" s="122">
        <v>93.984698236273459</v>
      </c>
      <c r="C20" s="122">
        <v>44.204871106933268</v>
      </c>
      <c r="D20" s="314">
        <v>94.896913993199888</v>
      </c>
      <c r="E20" s="314">
        <v>35.2868208572187</v>
      </c>
    </row>
    <row r="21" spans="1:5" ht="19.5" customHeight="1">
      <c r="A21" t="s">
        <v>79</v>
      </c>
      <c r="B21" s="122">
        <v>76.67797025565072</v>
      </c>
      <c r="C21" s="122">
        <v>40.995085405545787</v>
      </c>
      <c r="D21" s="314">
        <v>77.154441527338079</v>
      </c>
      <c r="E21" s="314">
        <v>31.243512863216971</v>
      </c>
    </row>
    <row r="22" spans="1:5" ht="19.5" customHeight="1">
      <c r="A22" s="87" t="s">
        <v>9</v>
      </c>
      <c r="B22" s="125">
        <v>77.745264137439904</v>
      </c>
      <c r="C22" s="125">
        <v>35.538324628993955</v>
      </c>
      <c r="D22" s="315">
        <v>73.932169732551714</v>
      </c>
      <c r="E22" s="315">
        <v>26.321020139499534</v>
      </c>
    </row>
    <row r="23" spans="1:5">
      <c r="A23" s="75"/>
      <c r="B23" s="75"/>
      <c r="C23" s="75"/>
      <c r="D23" s="75"/>
      <c r="E23" s="75"/>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73.xml><?xml version="1.0" encoding="utf-8"?>
<worksheet xmlns="http://schemas.openxmlformats.org/spreadsheetml/2006/main" xmlns:r="http://schemas.openxmlformats.org/officeDocument/2006/relationships">
  <sheetPr>
    <tabColor rgb="FF7030A0"/>
  </sheetPr>
  <dimension ref="A3:E24"/>
  <sheetViews>
    <sheetView view="pageLayout" topLeftCell="A20" zoomScaleNormal="100" workbookViewId="0">
      <selection activeCell="F27" sqref="F27"/>
    </sheetView>
  </sheetViews>
  <sheetFormatPr baseColWidth="10" defaultRowHeight="15"/>
  <cols>
    <col min="1" max="1" width="13.140625" customWidth="1"/>
    <col min="2" max="2" width="10" customWidth="1"/>
    <col min="3" max="3" width="11.28515625" customWidth="1"/>
    <col min="4" max="4" width="9.7109375" customWidth="1"/>
    <col min="5" max="5" width="11.28515625" customWidth="1"/>
  </cols>
  <sheetData>
    <row r="3" spans="1:5" ht="9.75" customHeight="1"/>
    <row r="4" spans="1:5">
      <c r="A4" s="487" t="s">
        <v>108</v>
      </c>
      <c r="B4" s="462">
        <v>2009</v>
      </c>
      <c r="C4" s="462"/>
      <c r="D4" s="462">
        <v>2019</v>
      </c>
      <c r="E4" s="462"/>
    </row>
    <row r="5" spans="1:5">
      <c r="A5" s="487"/>
      <c r="B5" s="115" t="s">
        <v>7</v>
      </c>
      <c r="C5" s="115" t="s">
        <v>8</v>
      </c>
      <c r="D5" s="115" t="s">
        <v>7</v>
      </c>
      <c r="E5" s="115" t="s">
        <v>8</v>
      </c>
    </row>
    <row r="6" spans="1:5">
      <c r="A6" s="79" t="s">
        <v>3</v>
      </c>
      <c r="B6" s="80"/>
      <c r="C6" s="80"/>
      <c r="D6" s="80"/>
      <c r="E6" s="80"/>
    </row>
    <row r="7" spans="1:5" ht="17.25" customHeight="1">
      <c r="A7" s="32" t="s">
        <v>92</v>
      </c>
      <c r="B7" s="39">
        <v>54.731876231333224</v>
      </c>
      <c r="C7" s="39">
        <v>23.552972692378141</v>
      </c>
      <c r="D7" s="310">
        <v>45.535667347630046</v>
      </c>
      <c r="E7" s="310">
        <v>19.30100653867629</v>
      </c>
    </row>
    <row r="8" spans="1:5" ht="17.25" customHeight="1">
      <c r="A8" s="32" t="s">
        <v>93</v>
      </c>
      <c r="B8" s="39">
        <v>81.166915344645389</v>
      </c>
      <c r="C8" s="39">
        <v>23.609806229878838</v>
      </c>
      <c r="D8" s="310">
        <v>79.693100345652837</v>
      </c>
      <c r="E8" s="310">
        <v>18.210878987245227</v>
      </c>
    </row>
    <row r="9" spans="1:5" ht="17.25" customHeight="1">
      <c r="A9" s="32" t="s">
        <v>94</v>
      </c>
      <c r="B9" s="39">
        <v>28.611225282002099</v>
      </c>
      <c r="C9" s="39">
        <v>16.367019465921032</v>
      </c>
      <c r="D9" s="310">
        <v>23.532615851441161</v>
      </c>
      <c r="E9" s="310">
        <v>12.405217171360952</v>
      </c>
    </row>
    <row r="10" spans="1:5" ht="17.25" customHeight="1">
      <c r="A10" s="32" t="s">
        <v>95</v>
      </c>
      <c r="B10" s="39">
        <v>68.453911673331049</v>
      </c>
      <c r="C10" s="39">
        <v>39.770458734740721</v>
      </c>
      <c r="D10" s="310">
        <v>67.397707013113632</v>
      </c>
      <c r="E10" s="310">
        <v>38.573329922809521</v>
      </c>
    </row>
    <row r="11" spans="1:5" ht="17.25" customHeight="1">
      <c r="A11" s="89" t="s">
        <v>9</v>
      </c>
      <c r="B11" s="117">
        <v>68.58288510825993</v>
      </c>
      <c r="C11" s="117">
        <v>23.314519068494256</v>
      </c>
      <c r="D11" s="311">
        <v>65.471743442339488</v>
      </c>
      <c r="E11" s="311">
        <v>18.571559004782717</v>
      </c>
    </row>
    <row r="12" spans="1:5">
      <c r="A12" s="82" t="s">
        <v>4</v>
      </c>
      <c r="B12" s="118"/>
      <c r="C12" s="118"/>
      <c r="D12" s="286"/>
      <c r="E12" s="286"/>
    </row>
    <row r="13" spans="1:5" ht="17.25" customHeight="1">
      <c r="A13" s="32" t="s">
        <v>92</v>
      </c>
      <c r="B13" s="39">
        <v>46.113652381486126</v>
      </c>
      <c r="C13" s="39">
        <v>19.290999562782371</v>
      </c>
      <c r="D13" s="310">
        <v>40.400610929125932</v>
      </c>
      <c r="E13" s="310">
        <v>19.741759334486229</v>
      </c>
    </row>
    <row r="14" spans="1:5" ht="17.25" customHeight="1">
      <c r="A14" s="32" t="s">
        <v>93</v>
      </c>
      <c r="B14" s="39">
        <v>76.941467727055695</v>
      </c>
      <c r="C14" s="39">
        <v>11.587367635902661</v>
      </c>
      <c r="D14" s="310">
        <v>75.492005396290395</v>
      </c>
      <c r="E14" s="310">
        <v>10.838161872593501</v>
      </c>
    </row>
    <row r="15" spans="1:5" ht="17.25" customHeight="1">
      <c r="A15" s="32" t="s">
        <v>94</v>
      </c>
      <c r="B15" s="39">
        <v>21.050458336774302</v>
      </c>
      <c r="C15" s="39">
        <v>10.308952793728235</v>
      </c>
      <c r="D15" s="310">
        <v>19.123803083061087</v>
      </c>
      <c r="E15" s="310">
        <v>9.0028814346835784</v>
      </c>
    </row>
    <row r="16" spans="1:5" ht="17.25" customHeight="1">
      <c r="A16" s="32" t="s">
        <v>95</v>
      </c>
      <c r="B16" s="39">
        <v>67.097710212578065</v>
      </c>
      <c r="C16" s="39">
        <v>38.695989700613815</v>
      </c>
      <c r="D16" s="310">
        <v>63.415088005850521</v>
      </c>
      <c r="E16" s="310">
        <v>40.273851046440711</v>
      </c>
    </row>
    <row r="17" spans="1:5">
      <c r="A17" s="89" t="s">
        <v>9</v>
      </c>
      <c r="B17" s="117">
        <v>62.263802570778466</v>
      </c>
      <c r="C17" s="117">
        <v>14.949017799731401</v>
      </c>
      <c r="D17" s="311">
        <v>60.654198871189372</v>
      </c>
      <c r="E17" s="311">
        <v>14.465566823059069</v>
      </c>
    </row>
    <row r="18" spans="1:5">
      <c r="A18" s="82" t="s">
        <v>5</v>
      </c>
      <c r="B18" s="118"/>
      <c r="C18" s="118"/>
      <c r="D18" s="286"/>
      <c r="E18" s="286"/>
    </row>
    <row r="19" spans="1:5" ht="17.25" customHeight="1">
      <c r="A19" s="32" t="s">
        <v>92</v>
      </c>
      <c r="B19" s="39">
        <v>67.431840170800257</v>
      </c>
      <c r="C19" s="39">
        <v>30.174947579129473</v>
      </c>
      <c r="D19" s="310">
        <v>54.990921529015729</v>
      </c>
      <c r="E19" s="310">
        <v>18.298449764533316</v>
      </c>
    </row>
    <row r="20" spans="1:5" ht="17.25" customHeight="1">
      <c r="A20" s="32" t="s">
        <v>93</v>
      </c>
      <c r="B20" s="39">
        <v>87.189104567947211</v>
      </c>
      <c r="C20" s="39">
        <v>39.631665689603679</v>
      </c>
      <c r="D20" s="310">
        <v>86.797900189562242</v>
      </c>
      <c r="E20" s="310">
        <v>30.561431861384058</v>
      </c>
    </row>
    <row r="21" spans="1:5" ht="17.25" customHeight="1">
      <c r="A21" s="32" t="s">
        <v>94</v>
      </c>
      <c r="B21" s="39">
        <v>37.964854924397223</v>
      </c>
      <c r="C21" s="39">
        <v>26.990461432944254</v>
      </c>
      <c r="D21" s="310">
        <v>30.730241784659309</v>
      </c>
      <c r="E21" s="310">
        <v>18.78806316621214</v>
      </c>
    </row>
    <row r="22" spans="1:5" ht="17.25" customHeight="1">
      <c r="A22" s="32" t="s">
        <v>95</v>
      </c>
      <c r="B22" s="39">
        <v>71.725677183727299</v>
      </c>
      <c r="C22" s="39">
        <v>42.551067520183679</v>
      </c>
      <c r="D22" s="310">
        <v>78.680182556316183</v>
      </c>
      <c r="E22" s="310">
        <v>31.95076669356472</v>
      </c>
    </row>
    <row r="23" spans="1:5" ht="17.25" customHeight="1">
      <c r="A23" s="89" t="s">
        <v>9</v>
      </c>
      <c r="B23" s="117">
        <v>77.745264137439904</v>
      </c>
      <c r="C23" s="117">
        <v>35.538324628993955</v>
      </c>
      <c r="D23" s="311">
        <v>73.931470037340446</v>
      </c>
      <c r="E23" s="311">
        <v>26.320184096709635</v>
      </c>
    </row>
    <row r="24" spans="1:5">
      <c r="A24" s="119"/>
      <c r="B24" s="119"/>
      <c r="C24" s="119"/>
      <c r="D24" s="119"/>
      <c r="E24" s="119"/>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74.xml><?xml version="1.0" encoding="utf-8"?>
<worksheet xmlns="http://schemas.openxmlformats.org/spreadsheetml/2006/main" xmlns:r="http://schemas.openxmlformats.org/officeDocument/2006/relationships">
  <sheetPr>
    <tabColor rgb="FF7030A0"/>
  </sheetPr>
  <dimension ref="A3:E22"/>
  <sheetViews>
    <sheetView view="pageLayout" topLeftCell="A10" zoomScaleNormal="100" workbookViewId="0">
      <selection activeCell="E29" sqref="A1:E29"/>
    </sheetView>
  </sheetViews>
  <sheetFormatPr baseColWidth="10" defaultColWidth="17.28515625" defaultRowHeight="15"/>
  <cols>
    <col min="1" max="1" width="17.140625" customWidth="1"/>
    <col min="2" max="2" width="8.85546875" customWidth="1"/>
    <col min="3" max="3" width="11" customWidth="1"/>
    <col min="4" max="4" width="9.42578125" customWidth="1"/>
    <col min="5" max="5" width="9.140625" customWidth="1"/>
    <col min="6" max="255" width="11.42578125" customWidth="1"/>
  </cols>
  <sheetData>
    <row r="3" spans="1:5" ht="15" customHeight="1">
      <c r="A3" s="488" t="s">
        <v>109</v>
      </c>
      <c r="B3" s="462">
        <v>2009</v>
      </c>
      <c r="C3" s="462"/>
      <c r="D3" s="462">
        <v>2019</v>
      </c>
      <c r="E3" s="462"/>
    </row>
    <row r="4" spans="1:5" ht="15.75" customHeight="1">
      <c r="A4" s="488"/>
      <c r="B4" s="115" t="s">
        <v>7</v>
      </c>
      <c r="C4" s="115" t="s">
        <v>8</v>
      </c>
      <c r="D4" s="115" t="s">
        <v>7</v>
      </c>
      <c r="E4" s="115" t="s">
        <v>8</v>
      </c>
    </row>
    <row r="5" spans="1:5">
      <c r="A5" s="79" t="s">
        <v>3</v>
      </c>
      <c r="B5" s="80"/>
      <c r="C5" s="80"/>
      <c r="D5" s="80"/>
      <c r="E5" s="80"/>
    </row>
    <row r="6" spans="1:5" ht="22.5" customHeight="1">
      <c r="A6" s="32" t="s">
        <v>88</v>
      </c>
      <c r="B6" s="32">
        <v>78.632353670624838</v>
      </c>
      <c r="C6" s="32">
        <v>24.641176708984499</v>
      </c>
      <c r="D6" s="308">
        <v>76.745243322805365</v>
      </c>
      <c r="E6" s="308">
        <v>18.949142667517318</v>
      </c>
    </row>
    <row r="7" spans="1:5" ht="22.5" customHeight="1">
      <c r="A7" s="32" t="s">
        <v>83</v>
      </c>
      <c r="B7" s="32">
        <v>53.053480240281289</v>
      </c>
      <c r="C7" s="32">
        <v>13.678732158112618</v>
      </c>
      <c r="D7" s="308">
        <v>56.21685421066654</v>
      </c>
      <c r="E7" s="308">
        <v>11.744828580612211</v>
      </c>
    </row>
    <row r="8" spans="1:5" ht="22.5" customHeight="1">
      <c r="A8" s="32" t="s">
        <v>110</v>
      </c>
      <c r="B8" s="32">
        <v>64.965301950103239</v>
      </c>
      <c r="C8" s="32">
        <v>39.305601679268356</v>
      </c>
      <c r="D8" s="308">
        <v>55.071858132071355</v>
      </c>
      <c r="E8" s="308">
        <v>32.028307325265068</v>
      </c>
    </row>
    <row r="9" spans="1:5">
      <c r="A9" s="89" t="s">
        <v>9</v>
      </c>
      <c r="B9" s="89">
        <v>68.58288510825993</v>
      </c>
      <c r="C9" s="89">
        <v>23.314519068494256</v>
      </c>
      <c r="D9" s="309">
        <v>65.470641332289944</v>
      </c>
      <c r="E9" s="309">
        <v>18.577913788996607</v>
      </c>
    </row>
    <row r="10" spans="1:5" ht="15" customHeight="1">
      <c r="A10" s="82" t="s">
        <v>4</v>
      </c>
      <c r="B10" s="99"/>
      <c r="C10" s="99"/>
      <c r="D10" s="284"/>
      <c r="E10" s="284"/>
    </row>
    <row r="11" spans="1:5" ht="22.5" customHeight="1">
      <c r="A11" s="32" t="s">
        <v>88</v>
      </c>
      <c r="B11" s="32">
        <v>71.456847464664193</v>
      </c>
      <c r="C11" s="32">
        <v>10.707607175631454</v>
      </c>
      <c r="D11" s="308">
        <v>70.15664228748372</v>
      </c>
      <c r="E11" s="308">
        <v>9.7015922040194891</v>
      </c>
    </row>
    <row r="12" spans="1:5" ht="22.5" customHeight="1">
      <c r="A12" s="32" t="s">
        <v>83</v>
      </c>
      <c r="B12" s="32">
        <v>51.300781479877536</v>
      </c>
      <c r="C12" s="32">
        <v>12.791048271625888</v>
      </c>
      <c r="D12" s="308">
        <v>55.049508560951331</v>
      </c>
      <c r="E12" s="308">
        <v>11.581223584093509</v>
      </c>
    </row>
    <row r="13" spans="1:5" ht="22.5" customHeight="1">
      <c r="A13" s="32" t="s">
        <v>110</v>
      </c>
      <c r="B13" s="32">
        <v>65.409482955490063</v>
      </c>
      <c r="C13" s="32">
        <v>40.032777942428424</v>
      </c>
      <c r="D13" s="308">
        <v>55.780790683376551</v>
      </c>
      <c r="E13" s="308">
        <v>32.89209726005447</v>
      </c>
    </row>
    <row r="14" spans="1:5" ht="22.5" customHeight="1">
      <c r="A14" s="89" t="s">
        <v>9</v>
      </c>
      <c r="B14" s="89">
        <v>62.263802570778466</v>
      </c>
      <c r="C14" s="89">
        <v>14.949017799731401</v>
      </c>
      <c r="D14" s="309">
        <v>60.652218653247616</v>
      </c>
      <c r="E14" s="309">
        <v>14.47523605225437</v>
      </c>
    </row>
    <row r="15" spans="1:5" ht="15" customHeight="1">
      <c r="A15" s="82" t="s">
        <v>5</v>
      </c>
      <c r="B15" s="82"/>
      <c r="C15" s="82"/>
      <c r="D15" s="285"/>
      <c r="E15" s="285"/>
    </row>
    <row r="16" spans="1:5" ht="19.5" customHeight="1">
      <c r="A16" s="32" t="s">
        <v>88</v>
      </c>
      <c r="B16" s="32">
        <v>84.570256366360454</v>
      </c>
      <c r="C16" s="32">
        <v>37.547030928326201</v>
      </c>
      <c r="D16" s="308">
        <v>83.313720024112186</v>
      </c>
      <c r="E16" s="308">
        <v>29.852936107064917</v>
      </c>
    </row>
    <row r="17" spans="1:5" ht="19.5" customHeight="1">
      <c r="A17" s="32" t="s">
        <v>83</v>
      </c>
      <c r="B17" s="32">
        <v>57.462492526974067</v>
      </c>
      <c r="C17" s="32">
        <v>17.844169518294287</v>
      </c>
      <c r="D17" s="308">
        <v>58.861987872419924</v>
      </c>
      <c r="E17" s="308">
        <v>12.282797889674963</v>
      </c>
    </row>
    <row r="18" spans="1:5" ht="19.5" customHeight="1">
      <c r="A18" s="32" t="s">
        <v>110</v>
      </c>
      <c r="B18" s="32">
        <v>59.313543167976199</v>
      </c>
      <c r="C18" s="32">
        <v>21.897789586748829</v>
      </c>
      <c r="D18" s="308">
        <v>48.315132682826892</v>
      </c>
      <c r="E18" s="308">
        <v>18.131632839752161</v>
      </c>
    </row>
    <row r="19" spans="1:5" ht="19.5" customHeight="1">
      <c r="A19" s="89" t="s">
        <v>9</v>
      </c>
      <c r="B19" s="89">
        <v>77.745264137439904</v>
      </c>
      <c r="C19" s="89">
        <v>35.538324628993955</v>
      </c>
      <c r="D19" s="309">
        <v>73.932169732551714</v>
      </c>
      <c r="E19" s="309">
        <v>26.321020139499534</v>
      </c>
    </row>
    <row r="20" spans="1:5">
      <c r="A20" s="75"/>
      <c r="B20" s="75"/>
      <c r="C20" s="75"/>
      <c r="D20" s="75"/>
      <c r="E20" s="75"/>
    </row>
    <row r="22" spans="1:5" ht="9" customHeight="1"/>
  </sheetData>
  <mergeCells count="3">
    <mergeCell ref="A3:A4"/>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75.xml><?xml version="1.0" encoding="utf-8"?>
<worksheet xmlns="http://schemas.openxmlformats.org/spreadsheetml/2006/main" xmlns:r="http://schemas.openxmlformats.org/officeDocument/2006/relationships">
  <sheetPr>
    <tabColor rgb="FF7030A0"/>
  </sheetPr>
  <dimension ref="A1:E25"/>
  <sheetViews>
    <sheetView view="pageLayout" topLeftCell="A13" zoomScaleNormal="100" workbookViewId="0">
      <selection activeCell="E20" sqref="A1:E20"/>
    </sheetView>
  </sheetViews>
  <sheetFormatPr baseColWidth="10" defaultColWidth="11.42578125" defaultRowHeight="15"/>
  <cols>
    <col min="1" max="1" width="23.28515625" customWidth="1"/>
    <col min="2" max="3" width="7.7109375" customWidth="1"/>
    <col min="4" max="4" width="9.140625" customWidth="1"/>
    <col min="5" max="5" width="7.7109375" customWidth="1"/>
    <col min="254" max="254" width="23.42578125" customWidth="1"/>
  </cols>
  <sheetData>
    <row r="1" spans="1:5" ht="29.25" customHeight="1">
      <c r="A1" s="471" t="s">
        <v>113</v>
      </c>
      <c r="B1" s="471"/>
      <c r="C1" s="471"/>
      <c r="D1" s="471"/>
      <c r="E1" s="471"/>
    </row>
    <row r="2" spans="1:5">
      <c r="A2" s="115"/>
      <c r="B2" s="462"/>
      <c r="C2" s="462"/>
      <c r="D2" s="462">
        <v>2019</v>
      </c>
      <c r="E2" s="462"/>
    </row>
    <row r="3" spans="1:5">
      <c r="A3" s="79" t="s">
        <v>96</v>
      </c>
      <c r="B3" s="104"/>
      <c r="C3" s="104"/>
      <c r="D3" s="104" t="s">
        <v>7</v>
      </c>
      <c r="E3" s="104" t="s">
        <v>8</v>
      </c>
    </row>
    <row r="4" spans="1:5" ht="30" customHeight="1">
      <c r="A4" s="121" t="s">
        <v>97</v>
      </c>
      <c r="B4" s="32"/>
      <c r="C4" s="32"/>
      <c r="D4" s="308">
        <v>67.658920486623899</v>
      </c>
      <c r="E4" s="308">
        <v>15.584707427405716</v>
      </c>
    </row>
    <row r="5" spans="1:5" ht="30" customHeight="1">
      <c r="A5" s="123" t="s">
        <v>98</v>
      </c>
      <c r="B5" s="32"/>
      <c r="C5" s="32"/>
      <c r="D5" s="308">
        <v>63.013273741498402</v>
      </c>
      <c r="E5" s="308">
        <v>12.5177958071933</v>
      </c>
    </row>
    <row r="6" spans="1:5" ht="30" customHeight="1">
      <c r="A6" s="123" t="s">
        <v>99</v>
      </c>
      <c r="B6" s="32"/>
      <c r="C6" s="32"/>
      <c r="D6" s="308">
        <v>63.433738854812837</v>
      </c>
      <c r="E6" s="308">
        <v>16.264640272382316</v>
      </c>
    </row>
    <row r="7" spans="1:5" ht="30" customHeight="1">
      <c r="A7" s="123" t="s">
        <v>100</v>
      </c>
      <c r="B7" s="32"/>
      <c r="C7" s="32"/>
      <c r="D7" s="308">
        <v>63.309627366239901</v>
      </c>
      <c r="E7" s="308">
        <v>18.839798402942133</v>
      </c>
    </row>
    <row r="8" spans="1:5" ht="30" customHeight="1">
      <c r="A8" s="123" t="s">
        <v>101</v>
      </c>
      <c r="B8" s="32"/>
      <c r="C8" s="32"/>
      <c r="D8" s="308">
        <v>67.31680861713501</v>
      </c>
      <c r="E8" s="308">
        <v>19.714728120410591</v>
      </c>
    </row>
    <row r="9" spans="1:5" ht="30" customHeight="1">
      <c r="A9" s="123" t="s">
        <v>102</v>
      </c>
      <c r="B9" s="32"/>
      <c r="C9" s="32"/>
      <c r="D9" s="308">
        <v>66.222496185045102</v>
      </c>
      <c r="E9" s="308">
        <v>24.487902904078513</v>
      </c>
    </row>
    <row r="10" spans="1:5" ht="30" customHeight="1">
      <c r="A10" s="123" t="s">
        <v>103</v>
      </c>
      <c r="B10" s="32"/>
      <c r="C10" s="32"/>
      <c r="D10" s="308">
        <v>70.665685392592948</v>
      </c>
      <c r="E10" s="308">
        <v>18.778741447627379</v>
      </c>
    </row>
    <row r="11" spans="1:5" ht="30" customHeight="1">
      <c r="A11" s="123" t="s">
        <v>104</v>
      </c>
      <c r="B11" s="32"/>
      <c r="C11" s="32"/>
      <c r="D11" s="308">
        <v>61.374563840996139</v>
      </c>
      <c r="E11" s="308">
        <v>18.740705966778044</v>
      </c>
    </row>
    <row r="12" spans="1:5" ht="30" customHeight="1">
      <c r="A12" s="123" t="s">
        <v>105</v>
      </c>
      <c r="B12" s="32"/>
      <c r="C12" s="32"/>
      <c r="D12" s="308">
        <v>62.195886380055661</v>
      </c>
      <c r="E12" s="308">
        <v>16.554639933681415</v>
      </c>
    </row>
    <row r="13" spans="1:5" ht="30" customHeight="1">
      <c r="A13" s="123" t="s">
        <v>106</v>
      </c>
      <c r="B13" s="32"/>
      <c r="C13" s="32"/>
      <c r="D13" s="308">
        <v>63.556962149253508</v>
      </c>
      <c r="E13" s="308">
        <v>11.028744963020264</v>
      </c>
    </row>
    <row r="14" spans="1:5" ht="30" customHeight="1">
      <c r="A14" s="69" t="s">
        <v>9</v>
      </c>
      <c r="B14" s="89"/>
      <c r="C14" s="89"/>
      <c r="D14" s="309">
        <v>65.470641332289944</v>
      </c>
      <c r="E14" s="309">
        <v>18.577913788996607</v>
      </c>
    </row>
    <row r="15" spans="1:5" ht="15" customHeight="1">
      <c r="A15" s="75"/>
      <c r="B15" s="75"/>
      <c r="C15" s="75"/>
      <c r="D15" s="75"/>
      <c r="E15" s="75"/>
    </row>
    <row r="16" spans="1:5" ht="19.5" customHeight="1"/>
    <row r="17" spans="1:3" ht="15" customHeight="1"/>
    <row r="18" spans="1:3" ht="15" customHeight="1">
      <c r="A18" s="83"/>
      <c r="B18" s="32"/>
      <c r="C18" s="32"/>
    </row>
    <row r="19" spans="1:3" ht="24.75" customHeight="1">
      <c r="B19" s="32"/>
      <c r="C19" s="32"/>
    </row>
    <row r="20" spans="1:3" ht="22.5" customHeight="1">
      <c r="A20" s="87"/>
      <c r="B20" s="87"/>
      <c r="C20" s="87"/>
    </row>
    <row r="21" spans="1:3" ht="9.75" customHeight="1">
      <c r="A21" s="126"/>
      <c r="B21" s="126"/>
      <c r="C21" s="126"/>
    </row>
    <row r="22" spans="1:3">
      <c r="A22" s="127"/>
      <c r="B22" s="127"/>
      <c r="C22" s="127"/>
    </row>
    <row r="23" spans="1:3">
      <c r="A23" s="127"/>
      <c r="B23" s="127"/>
      <c r="C23" s="127"/>
    </row>
    <row r="24" spans="1:3">
      <c r="A24" s="127"/>
      <c r="B24" s="127"/>
      <c r="C24" s="127"/>
    </row>
    <row r="25" spans="1:3">
      <c r="A25" s="127"/>
      <c r="B25" s="127"/>
      <c r="C25" s="127"/>
    </row>
  </sheetData>
  <mergeCells count="3">
    <mergeCell ref="A1:E1"/>
    <mergeCell ref="B2:C2"/>
    <mergeCell ref="D2:E2"/>
  </mergeCells>
  <pageMargins left="0.70866141732283461" right="0.70866141732283461" top="0.74803149606299213" bottom="0.74803149606299213" header="0.31496062992125984" footer="0.31496062992125984"/>
  <pageSetup paperSize="11" orientation="portrait" r:id="rId1"/>
  <drawing r:id="rId2"/>
</worksheet>
</file>

<file path=xl/worksheets/sheet76.xml><?xml version="1.0" encoding="utf-8"?>
<worksheet xmlns="http://schemas.openxmlformats.org/spreadsheetml/2006/main" xmlns:r="http://schemas.openxmlformats.org/officeDocument/2006/relationships">
  <sheetPr>
    <tabColor rgb="FF7030A0"/>
  </sheetPr>
  <dimension ref="A1:E15"/>
  <sheetViews>
    <sheetView view="pageLayout" topLeftCell="A10" zoomScaleNormal="100" workbookViewId="0">
      <selection activeCell="H21" sqref="H21"/>
    </sheetView>
  </sheetViews>
  <sheetFormatPr baseColWidth="10" defaultColWidth="11.42578125" defaultRowHeight="15"/>
  <cols>
    <col min="1" max="1" width="24" customWidth="1"/>
    <col min="2" max="3" width="7.7109375" customWidth="1"/>
    <col min="4" max="4" width="8.85546875" customWidth="1"/>
    <col min="5" max="5" width="7.7109375" customWidth="1"/>
    <col min="254" max="254" width="25.85546875" customWidth="1"/>
  </cols>
  <sheetData>
    <row r="1" spans="1:5" ht="35.25" customHeight="1">
      <c r="A1" s="471" t="s">
        <v>114</v>
      </c>
      <c r="B1" s="471"/>
      <c r="C1" s="471"/>
      <c r="D1" s="471"/>
      <c r="E1" s="471"/>
    </row>
    <row r="2" spans="1:5">
      <c r="A2" s="115"/>
      <c r="B2" s="462"/>
      <c r="C2" s="462"/>
      <c r="D2" s="462">
        <v>2019</v>
      </c>
      <c r="E2" s="462"/>
    </row>
    <row r="3" spans="1:5">
      <c r="A3" s="79" t="s">
        <v>96</v>
      </c>
      <c r="B3" s="104"/>
      <c r="C3" s="104"/>
      <c r="D3" s="104" t="s">
        <v>7</v>
      </c>
      <c r="E3" s="104" t="s">
        <v>8</v>
      </c>
    </row>
    <row r="4" spans="1:5" ht="27" customHeight="1">
      <c r="A4" s="121" t="s">
        <v>97</v>
      </c>
      <c r="B4" s="32"/>
      <c r="C4" s="32"/>
      <c r="D4" s="308">
        <v>63.641309972115899</v>
      </c>
      <c r="E4" s="308">
        <v>13.021775507692261</v>
      </c>
    </row>
    <row r="5" spans="1:5" ht="27" customHeight="1">
      <c r="A5" s="123" t="s">
        <v>98</v>
      </c>
      <c r="B5" s="32"/>
      <c r="C5" s="32"/>
      <c r="D5" s="308">
        <v>59.859545902336663</v>
      </c>
      <c r="E5" s="308">
        <v>10.861421415216217</v>
      </c>
    </row>
    <row r="6" spans="1:5" ht="27" customHeight="1">
      <c r="A6" s="123" t="s">
        <v>99</v>
      </c>
      <c r="B6" s="32"/>
      <c r="C6" s="32"/>
      <c r="D6" s="308">
        <v>57.659774315953179</v>
      </c>
      <c r="E6" s="308">
        <v>11.497766203857221</v>
      </c>
    </row>
    <row r="7" spans="1:5" ht="27" customHeight="1">
      <c r="A7" s="123" t="s">
        <v>100</v>
      </c>
      <c r="B7" s="32"/>
      <c r="C7" s="32"/>
      <c r="D7" s="308">
        <v>58.05858475936666</v>
      </c>
      <c r="E7" s="308">
        <v>16.504285985809155</v>
      </c>
    </row>
    <row r="8" spans="1:5" ht="27" customHeight="1">
      <c r="A8" s="123" t="s">
        <v>101</v>
      </c>
      <c r="B8" s="32"/>
      <c r="C8" s="32"/>
      <c r="D8" s="308">
        <v>60.201164750810072</v>
      </c>
      <c r="E8" s="308">
        <v>9.5538340231929251</v>
      </c>
    </row>
    <row r="9" spans="1:5" ht="27" customHeight="1">
      <c r="A9" s="123" t="s">
        <v>102</v>
      </c>
      <c r="B9" s="32"/>
      <c r="C9" s="32"/>
      <c r="D9" s="308">
        <v>61.770000782453977</v>
      </c>
      <c r="E9" s="308">
        <v>19.702149473127989</v>
      </c>
    </row>
    <row r="10" spans="1:5" ht="27" customHeight="1">
      <c r="A10" s="123" t="s">
        <v>103</v>
      </c>
      <c r="B10" s="32"/>
      <c r="C10" s="32"/>
      <c r="D10" s="308">
        <v>63.714673145062726</v>
      </c>
      <c r="E10" s="308">
        <v>13.992069983966802</v>
      </c>
    </row>
    <row r="11" spans="1:5" ht="27" customHeight="1">
      <c r="A11" s="123" t="s">
        <v>104</v>
      </c>
      <c r="B11" s="32"/>
      <c r="C11" s="32"/>
      <c r="D11" s="308">
        <v>58.521077796968271</v>
      </c>
      <c r="E11" s="308">
        <v>7.8901596969569017</v>
      </c>
    </row>
    <row r="12" spans="1:5" ht="27" customHeight="1">
      <c r="A12" s="123" t="s">
        <v>105</v>
      </c>
      <c r="B12" s="32"/>
      <c r="C12" s="32"/>
      <c r="D12" s="308">
        <v>61.306405710215707</v>
      </c>
      <c r="E12" s="308">
        <v>13.546887523362066</v>
      </c>
    </row>
    <row r="13" spans="1:5" ht="27" customHeight="1">
      <c r="A13" s="128" t="s">
        <v>106</v>
      </c>
      <c r="B13" s="32"/>
      <c r="C13" s="32"/>
      <c r="D13" s="308">
        <v>59.968363900982283</v>
      </c>
      <c r="E13" s="308">
        <v>6.817763039318681</v>
      </c>
    </row>
    <row r="14" spans="1:5" ht="27" customHeight="1">
      <c r="A14" s="69" t="s">
        <v>9</v>
      </c>
      <c r="B14" s="89"/>
      <c r="C14" s="89"/>
      <c r="D14" s="309">
        <v>60.652218653247616</v>
      </c>
      <c r="E14" s="309">
        <v>14.47523605225437</v>
      </c>
    </row>
    <row r="15" spans="1:5">
      <c r="A15" s="75"/>
      <c r="B15" s="75"/>
      <c r="C15" s="75"/>
      <c r="D15" s="75"/>
      <c r="E15" s="75"/>
    </row>
  </sheetData>
  <mergeCells count="3">
    <mergeCell ref="A1:E1"/>
    <mergeCell ref="B2:C2"/>
    <mergeCell ref="D2:E2"/>
  </mergeCells>
  <pageMargins left="0.70866141732283461" right="0.70866141732283461" top="0.74803149606299213" bottom="0.74803149606299213" header="0.31496062992125984" footer="0.31496062992125984"/>
  <pageSetup paperSize="11" orientation="portrait" r:id="rId1"/>
  <drawing r:id="rId2"/>
</worksheet>
</file>

<file path=xl/worksheets/sheet77.xml><?xml version="1.0" encoding="utf-8"?>
<worksheet xmlns="http://schemas.openxmlformats.org/spreadsheetml/2006/main" xmlns:r="http://schemas.openxmlformats.org/officeDocument/2006/relationships">
  <sheetPr>
    <tabColor rgb="FF7030A0"/>
  </sheetPr>
  <dimension ref="A1:F15"/>
  <sheetViews>
    <sheetView view="pageLayout" topLeftCell="A13" zoomScaleNormal="100" workbookViewId="0">
      <selection activeCell="G17" sqref="G17"/>
    </sheetView>
  </sheetViews>
  <sheetFormatPr baseColWidth="10" defaultRowHeight="15"/>
  <cols>
    <col min="1" max="1" width="23.140625" customWidth="1"/>
    <col min="2" max="2" width="0.5703125" hidden="1" customWidth="1"/>
    <col min="3" max="3" width="7.42578125" customWidth="1"/>
    <col min="4" max="4" width="5.85546875" customWidth="1"/>
    <col min="5" max="5" width="7.7109375" customWidth="1"/>
    <col min="6" max="6" width="11.140625" customWidth="1"/>
    <col min="255" max="255" width="25.140625" customWidth="1"/>
  </cols>
  <sheetData>
    <row r="1" spans="1:6" ht="34.5" customHeight="1">
      <c r="A1" s="471" t="s">
        <v>115</v>
      </c>
      <c r="B1" s="471"/>
      <c r="C1" s="471"/>
      <c r="D1" s="471"/>
      <c r="E1" s="471"/>
      <c r="F1" s="471"/>
    </row>
    <row r="2" spans="1:6">
      <c r="A2" s="115"/>
      <c r="B2" s="92"/>
      <c r="C2" s="462"/>
      <c r="D2" s="462"/>
      <c r="E2" s="462">
        <v>2019</v>
      </c>
      <c r="F2" s="462"/>
    </row>
    <row r="3" spans="1:6">
      <c r="A3" s="79" t="s">
        <v>96</v>
      </c>
      <c r="B3" s="79"/>
      <c r="C3" s="104"/>
      <c r="D3" s="104"/>
      <c r="E3" s="104" t="s">
        <v>7</v>
      </c>
      <c r="F3" s="104" t="s">
        <v>8</v>
      </c>
    </row>
    <row r="4" spans="1:6" ht="30" customHeight="1">
      <c r="A4" s="121" t="s">
        <v>97</v>
      </c>
      <c r="B4" s="32"/>
      <c r="C4" s="32"/>
      <c r="D4" s="32"/>
      <c r="E4" s="308">
        <v>74.449485773629718</v>
      </c>
      <c r="F4" s="308">
        <v>20.177121258548862</v>
      </c>
    </row>
    <row r="5" spans="1:6" ht="30" customHeight="1">
      <c r="A5" s="123" t="s">
        <v>98</v>
      </c>
      <c r="B5" s="86"/>
      <c r="C5" s="32"/>
      <c r="D5" s="32"/>
      <c r="E5" s="308">
        <v>70.637439166657757</v>
      </c>
      <c r="F5" s="308">
        <v>16.694681530025584</v>
      </c>
    </row>
    <row r="6" spans="1:6" ht="30" customHeight="1">
      <c r="A6" s="123" t="s">
        <v>99</v>
      </c>
      <c r="B6" s="32"/>
      <c r="C6" s="32"/>
      <c r="D6" s="32"/>
      <c r="E6" s="308">
        <v>73.54449083364068</v>
      </c>
      <c r="F6" s="308">
        <v>25.29180913883728</v>
      </c>
    </row>
    <row r="7" spans="1:6" ht="30" customHeight="1">
      <c r="A7" s="123" t="s">
        <v>100</v>
      </c>
      <c r="B7" s="32"/>
      <c r="C7" s="32"/>
      <c r="D7" s="32"/>
      <c r="E7" s="308">
        <v>77.170562616624238</v>
      </c>
      <c r="F7" s="308">
        <v>25.796575114133582</v>
      </c>
    </row>
    <row r="8" spans="1:6" ht="30" customHeight="1">
      <c r="A8" s="123" t="s">
        <v>101</v>
      </c>
      <c r="B8" s="32"/>
      <c r="C8" s="32"/>
      <c r="D8" s="32"/>
      <c r="E8" s="308">
        <v>74.792134138070509</v>
      </c>
      <c r="F8" s="308">
        <v>31.803639416892334</v>
      </c>
    </row>
    <row r="9" spans="1:6" ht="30" customHeight="1">
      <c r="A9" s="124" t="s">
        <v>107</v>
      </c>
      <c r="B9" s="32"/>
      <c r="C9" s="32"/>
      <c r="D9" s="32"/>
      <c r="E9" s="308">
        <v>80.841319715955734</v>
      </c>
      <c r="F9" s="308">
        <v>42.172118758098037</v>
      </c>
    </row>
    <row r="10" spans="1:6" ht="30" customHeight="1">
      <c r="A10" s="123" t="s">
        <v>103</v>
      </c>
      <c r="B10" s="32"/>
      <c r="C10" s="32"/>
      <c r="D10" s="32"/>
      <c r="E10" s="308">
        <v>76.21962223478306</v>
      </c>
      <c r="F10" s="308">
        <v>23.134496159066622</v>
      </c>
    </row>
    <row r="11" spans="1:6" ht="30" customHeight="1">
      <c r="A11" s="123" t="s">
        <v>104</v>
      </c>
      <c r="B11" s="32"/>
      <c r="C11" s="32"/>
      <c r="D11" s="32"/>
      <c r="E11" s="308">
        <v>63.030590868062959</v>
      </c>
      <c r="F11" s="308">
        <v>25.076656990922899</v>
      </c>
    </row>
    <row r="12" spans="1:6" ht="30" customHeight="1">
      <c r="A12" s="123" t="s">
        <v>105</v>
      </c>
      <c r="B12" s="32"/>
      <c r="C12" s="32"/>
      <c r="D12" s="32"/>
      <c r="E12" s="308">
        <v>63.687537001493261</v>
      </c>
      <c r="F12" s="308">
        <v>20.969504223861172</v>
      </c>
    </row>
    <row r="13" spans="1:6" ht="30" customHeight="1">
      <c r="A13" s="123" t="s">
        <v>106</v>
      </c>
      <c r="B13" s="32"/>
      <c r="C13" s="32"/>
      <c r="D13" s="32"/>
      <c r="E13" s="308">
        <v>75.688749064461831</v>
      </c>
      <c r="F13" s="308">
        <v>29.833795395987938</v>
      </c>
    </row>
    <row r="14" spans="1:6" ht="30" customHeight="1">
      <c r="A14" s="69" t="s">
        <v>9</v>
      </c>
      <c r="B14" s="32"/>
      <c r="C14" s="89"/>
      <c r="D14" s="89"/>
      <c r="E14" s="309">
        <v>73.932169732551714</v>
      </c>
      <c r="F14" s="309">
        <v>26.321020139499534</v>
      </c>
    </row>
    <row r="15" spans="1:6">
      <c r="A15" s="75"/>
      <c r="B15" s="75"/>
      <c r="C15" s="75"/>
      <c r="D15" s="75"/>
      <c r="E15" s="75"/>
      <c r="F15" s="75"/>
    </row>
  </sheetData>
  <mergeCells count="3">
    <mergeCell ref="A1:F1"/>
    <mergeCell ref="C2:D2"/>
    <mergeCell ref="E2:F2"/>
  </mergeCells>
  <pageMargins left="0.70866141732283461" right="0.70866141732283461" top="0.74803149606299213" bottom="0.74803149606299213" header="0.31496062992125984" footer="0.31496062992125984"/>
  <pageSetup paperSize="11" orientation="portrait" r:id="rId1"/>
  <drawing r:id="rId2"/>
</worksheet>
</file>

<file path=xl/worksheets/sheet78.xml><?xml version="1.0" encoding="utf-8"?>
<worksheet xmlns="http://schemas.openxmlformats.org/spreadsheetml/2006/main" xmlns:r="http://schemas.openxmlformats.org/officeDocument/2006/relationships">
  <sheetPr>
    <tabColor rgb="FF7030A0"/>
  </sheetPr>
  <dimension ref="A3:D11"/>
  <sheetViews>
    <sheetView view="pageLayout" topLeftCell="A16" zoomScaleNormal="100" workbookViewId="0">
      <selection activeCell="E18" sqref="E18"/>
    </sheetView>
  </sheetViews>
  <sheetFormatPr baseColWidth="10" defaultColWidth="27.5703125" defaultRowHeight="15"/>
  <cols>
    <col min="1" max="1" width="30.28515625" customWidth="1"/>
    <col min="2" max="3" width="12.7109375" customWidth="1"/>
    <col min="4" max="255" width="11.42578125" customWidth="1"/>
  </cols>
  <sheetData>
    <row r="3" spans="1:4" ht="18" customHeight="1">
      <c r="A3" s="115" t="s">
        <v>116</v>
      </c>
      <c r="B3" s="133">
        <v>2009</v>
      </c>
      <c r="C3" s="133">
        <v>2019</v>
      </c>
      <c r="D3" s="34"/>
    </row>
    <row r="4" spans="1:4" ht="18.75" customHeight="1">
      <c r="A4" t="s">
        <v>117</v>
      </c>
      <c r="B4" s="421">
        <v>39.011329723461827</v>
      </c>
      <c r="C4" s="319">
        <v>32.698212293029123</v>
      </c>
    </row>
    <row r="5" spans="1:4">
      <c r="A5" t="s">
        <v>118</v>
      </c>
      <c r="B5" s="421">
        <v>28.899901861476369</v>
      </c>
      <c r="C5" s="319">
        <v>26.42418335530806</v>
      </c>
    </row>
    <row r="6" spans="1:4">
      <c r="A6" t="s">
        <v>119</v>
      </c>
      <c r="B6" s="421">
        <v>0.92249642505454321</v>
      </c>
      <c r="C6" s="319">
        <v>1.0159567884664582</v>
      </c>
    </row>
    <row r="7" spans="1:4">
      <c r="A7" t="s">
        <v>120</v>
      </c>
      <c r="B7" s="421">
        <v>18.394249368508923</v>
      </c>
      <c r="C7" s="319">
        <v>19.452455730952167</v>
      </c>
    </row>
    <row r="8" spans="1:4">
      <c r="A8" t="s">
        <v>121</v>
      </c>
      <c r="B8" s="122">
        <v>18.158051986853899</v>
      </c>
      <c r="C8" s="131" t="s">
        <v>112</v>
      </c>
    </row>
    <row r="9" spans="1:4" ht="13.5" customHeight="1">
      <c r="A9" t="s">
        <v>9</v>
      </c>
      <c r="B9" s="134">
        <v>26.401862388819755</v>
      </c>
      <c r="C9" s="320">
        <v>22.670473398948193</v>
      </c>
    </row>
    <row r="10" spans="1:4">
      <c r="A10" s="75"/>
      <c r="B10" s="75"/>
      <c r="C10" s="75"/>
    </row>
    <row r="11" spans="1:4" ht="9"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79.xml><?xml version="1.0" encoding="utf-8"?>
<worksheet xmlns="http://schemas.openxmlformats.org/spreadsheetml/2006/main" xmlns:r="http://schemas.openxmlformats.org/officeDocument/2006/relationships">
  <sheetPr>
    <tabColor rgb="FF7030A0"/>
  </sheetPr>
  <dimension ref="A3:C10"/>
  <sheetViews>
    <sheetView view="pageLayout" topLeftCell="A23" zoomScaleNormal="100" workbookViewId="0">
      <selection activeCell="E30" sqref="E30"/>
    </sheetView>
  </sheetViews>
  <sheetFormatPr baseColWidth="10" defaultColWidth="34.42578125" defaultRowHeight="15"/>
  <cols>
    <col min="1" max="1" width="36.28515625" customWidth="1"/>
    <col min="2" max="2" width="9.28515625" customWidth="1"/>
    <col min="3" max="3" width="10" customWidth="1"/>
    <col min="4" max="255" width="11.42578125" customWidth="1"/>
  </cols>
  <sheetData>
    <row r="3" spans="1:3">
      <c r="A3" s="115" t="s">
        <v>116</v>
      </c>
      <c r="B3" s="76">
        <v>2009</v>
      </c>
      <c r="C3" s="76">
        <v>2019</v>
      </c>
    </row>
    <row r="4" spans="1:3">
      <c r="A4" t="s">
        <v>117</v>
      </c>
      <c r="B4" s="317">
        <v>22.290365307897893</v>
      </c>
      <c r="C4" s="317">
        <v>19.180987067048921</v>
      </c>
    </row>
    <row r="5" spans="1:3">
      <c r="A5" t="s">
        <v>118</v>
      </c>
      <c r="B5" s="317">
        <v>28.824514575809914</v>
      </c>
      <c r="C5" s="317">
        <v>26.730994298717285</v>
      </c>
    </row>
    <row r="6" spans="1:3">
      <c r="A6" t="s">
        <v>119</v>
      </c>
      <c r="B6" s="317">
        <v>1.313183173236171</v>
      </c>
      <c r="C6" s="317">
        <v>1.4401649269133407</v>
      </c>
    </row>
    <row r="7" spans="1:3">
      <c r="A7" t="s">
        <v>120</v>
      </c>
      <c r="B7" s="317">
        <v>20.903479149159502</v>
      </c>
      <c r="C7" s="317">
        <v>21.83396145498439</v>
      </c>
    </row>
    <row r="8" spans="1:3">
      <c r="A8" t="s">
        <v>121</v>
      </c>
      <c r="B8" s="317">
        <v>26.227434747614119</v>
      </c>
      <c r="C8" s="327" t="s">
        <v>112</v>
      </c>
    </row>
    <row r="9" spans="1:3" ht="12.75" customHeight="1">
      <c r="A9" t="s">
        <v>9</v>
      </c>
      <c r="B9" s="318">
        <v>20.265180441158336</v>
      </c>
      <c r="C9" s="318">
        <v>20.171499973594745</v>
      </c>
    </row>
    <row r="10" spans="1:3">
      <c r="A10" s="75"/>
      <c r="B10" s="75"/>
      <c r="C10"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80.xml><?xml version="1.0" encoding="utf-8"?>
<worksheet xmlns="http://schemas.openxmlformats.org/spreadsheetml/2006/main" xmlns:r="http://schemas.openxmlformats.org/officeDocument/2006/relationships">
  <sheetPr>
    <tabColor rgb="FF7030A0"/>
  </sheetPr>
  <dimension ref="A3:C31"/>
  <sheetViews>
    <sheetView view="pageLayout" topLeftCell="A23" zoomScaleNormal="100" workbookViewId="0">
      <selection activeCell="E27" sqref="E27:F27"/>
    </sheetView>
  </sheetViews>
  <sheetFormatPr baseColWidth="10" defaultColWidth="29.7109375" defaultRowHeight="15"/>
  <cols>
    <col min="1" max="1" width="27" customWidth="1"/>
    <col min="2" max="2" width="13.7109375" customWidth="1"/>
    <col min="3" max="3" width="15" customWidth="1"/>
    <col min="4" max="255" width="11.42578125" customWidth="1"/>
  </cols>
  <sheetData>
    <row r="3" spans="1:3" ht="6.75" customHeight="1"/>
    <row r="4" spans="1:3">
      <c r="A4" s="115" t="s">
        <v>116</v>
      </c>
      <c r="B4" s="133">
        <v>2009</v>
      </c>
      <c r="C4" s="133">
        <v>2019</v>
      </c>
    </row>
    <row r="5" spans="1:3">
      <c r="A5" t="s">
        <v>117</v>
      </c>
      <c r="B5" s="95">
        <v>40.10207290045016</v>
      </c>
      <c r="C5" s="319">
        <v>33.971885226908597</v>
      </c>
    </row>
    <row r="6" spans="1:3">
      <c r="A6" t="s">
        <v>118</v>
      </c>
      <c r="B6" s="95">
        <v>29.229744972818022</v>
      </c>
      <c r="C6" s="319">
        <v>24.881648718692144</v>
      </c>
    </row>
    <row r="7" spans="1:3">
      <c r="A7" t="s">
        <v>119</v>
      </c>
      <c r="B7" s="95">
        <v>0.270756377279672</v>
      </c>
      <c r="C7" s="319">
        <v>0.26304509832363188</v>
      </c>
    </row>
    <row r="8" spans="1:3">
      <c r="A8" t="s">
        <v>120</v>
      </c>
      <c r="B8" s="95">
        <v>6.3974632989361213</v>
      </c>
      <c r="C8" s="319">
        <v>7.2255873695241233</v>
      </c>
    </row>
    <row r="9" spans="1:3">
      <c r="A9" t="s">
        <v>121</v>
      </c>
      <c r="B9" s="95">
        <v>3.1976124493711362</v>
      </c>
      <c r="C9" s="131" t="s">
        <v>112</v>
      </c>
    </row>
    <row r="10" spans="1:3">
      <c r="A10" s="87" t="s">
        <v>9</v>
      </c>
      <c r="B10" s="134">
        <v>32.439848847363734</v>
      </c>
      <c r="C10" s="320">
        <v>26.003836676228069</v>
      </c>
    </row>
    <row r="11" spans="1:3">
      <c r="A11" s="75"/>
      <c r="B11" s="75"/>
      <c r="C11" s="75"/>
    </row>
    <row r="31" ht="17.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1.xml><?xml version="1.0" encoding="utf-8"?>
<worksheet xmlns="http://schemas.openxmlformats.org/spreadsheetml/2006/main" xmlns:r="http://schemas.openxmlformats.org/officeDocument/2006/relationships">
  <sheetPr>
    <tabColor rgb="FF7030A0"/>
  </sheetPr>
  <dimension ref="A3:G22"/>
  <sheetViews>
    <sheetView view="pageLayout" topLeftCell="A19" zoomScaleNormal="100" workbookViewId="0">
      <selection activeCell="E24" sqref="E23:E24"/>
    </sheetView>
  </sheetViews>
  <sheetFormatPr baseColWidth="10" defaultColWidth="54.5703125" defaultRowHeight="15"/>
  <cols>
    <col min="1" max="1" width="38.5703125" customWidth="1"/>
    <col min="2" max="2" width="8" customWidth="1"/>
    <col min="3" max="3" width="9.140625" customWidth="1"/>
    <col min="4" max="255" width="11.42578125" customWidth="1"/>
  </cols>
  <sheetData>
    <row r="3" spans="1:7" ht="10.5" customHeight="1"/>
    <row r="4" spans="1:7" ht="17.25" customHeight="1">
      <c r="A4" s="115" t="s">
        <v>122</v>
      </c>
      <c r="B4" s="36">
        <v>2009</v>
      </c>
      <c r="C4" s="36">
        <v>2019</v>
      </c>
    </row>
    <row r="5" spans="1:7" ht="19.5" customHeight="1">
      <c r="A5" s="135" t="s">
        <v>123</v>
      </c>
      <c r="B5" s="122">
        <v>39.011329723461827</v>
      </c>
      <c r="C5" s="314">
        <v>32.698212293029123</v>
      </c>
    </row>
    <row r="6" spans="1:7" ht="19.5" customHeight="1">
      <c r="A6" s="136" t="s">
        <v>124</v>
      </c>
      <c r="B6" s="122">
        <v>2.0686412787964268</v>
      </c>
      <c r="C6" s="314">
        <v>2.6284044760543073</v>
      </c>
    </row>
    <row r="7" spans="1:7" ht="19.5" customHeight="1">
      <c r="A7" s="137" t="s">
        <v>125</v>
      </c>
      <c r="B7" s="122">
        <v>28.90046206665118</v>
      </c>
      <c r="C7" s="314">
        <v>31.995286617667229</v>
      </c>
    </row>
    <row r="8" spans="1:7" ht="19.5" customHeight="1">
      <c r="A8" s="138" t="s">
        <v>126</v>
      </c>
      <c r="B8" s="122">
        <v>53.522115237415477</v>
      </c>
      <c r="C8" s="314">
        <v>47.579099095429733</v>
      </c>
    </row>
    <row r="9" spans="1:7" ht="19.5" customHeight="1">
      <c r="A9" s="137" t="s">
        <v>127</v>
      </c>
      <c r="B9" s="122">
        <v>8.9334463138199158</v>
      </c>
      <c r="C9" s="314">
        <v>11.481112785745909</v>
      </c>
    </row>
    <row r="10" spans="1:7" ht="19.5" customHeight="1">
      <c r="A10" s="137" t="s">
        <v>128</v>
      </c>
      <c r="B10" s="122">
        <v>10.697408620348595</v>
      </c>
      <c r="C10" s="314">
        <v>8.3170301982897268</v>
      </c>
    </row>
    <row r="11" spans="1:7" ht="19.5" customHeight="1">
      <c r="A11" s="137" t="s">
        <v>119</v>
      </c>
      <c r="B11" s="122">
        <v>0.92249642505454321</v>
      </c>
      <c r="C11" s="314">
        <v>1.0159567884664582</v>
      </c>
    </row>
    <row r="12" spans="1:7" ht="19.5" customHeight="1">
      <c r="A12" s="139" t="s">
        <v>129</v>
      </c>
      <c r="B12" s="122">
        <v>1.1206168770063827</v>
      </c>
      <c r="C12" s="314">
        <v>0.29147495384967226</v>
      </c>
    </row>
    <row r="13" spans="1:7" ht="19.5" customHeight="1">
      <c r="A13" s="139" t="s">
        <v>130</v>
      </c>
      <c r="B13" s="122">
        <v>8.8571985819671184</v>
      </c>
      <c r="C13" s="314">
        <v>9.585691647041461</v>
      </c>
    </row>
    <row r="14" spans="1:7" ht="19.5" customHeight="1">
      <c r="A14" s="137" t="s">
        <v>131</v>
      </c>
      <c r="B14" s="122">
        <v>19.653498173144104</v>
      </c>
      <c r="C14" s="314">
        <v>18.53885725499752</v>
      </c>
    </row>
    <row r="15" spans="1:7" ht="19.5" customHeight="1">
      <c r="A15" s="139" t="s">
        <v>132</v>
      </c>
      <c r="B15" s="122">
        <v>7.5479207038696092</v>
      </c>
      <c r="C15" s="314">
        <v>5.4698580053336254</v>
      </c>
      <c r="F15" t="s">
        <v>133</v>
      </c>
      <c r="G15" s="87"/>
    </row>
    <row r="16" spans="1:7" ht="19.5" customHeight="1">
      <c r="A16" s="137" t="s">
        <v>134</v>
      </c>
      <c r="B16" s="122">
        <v>28.001901624544402</v>
      </c>
      <c r="C16" s="314">
        <v>27.652608458640188</v>
      </c>
      <c r="D16" s="87"/>
      <c r="E16" s="87"/>
    </row>
    <row r="17" spans="1:3" ht="19.5" customHeight="1">
      <c r="A17" s="138" t="s">
        <v>135</v>
      </c>
      <c r="B17" s="122">
        <v>33.565977147531569</v>
      </c>
      <c r="C17" s="314">
        <v>36.643754527006678</v>
      </c>
    </row>
    <row r="18" spans="1:3" ht="19.5" customHeight="1">
      <c r="A18" s="91" t="s">
        <v>136</v>
      </c>
      <c r="B18" s="122">
        <v>39.239697157354321</v>
      </c>
      <c r="C18" s="314">
        <v>48.33537956688339</v>
      </c>
    </row>
    <row r="19" spans="1:3" ht="19.5" customHeight="1">
      <c r="A19" s="135" t="s">
        <v>137</v>
      </c>
      <c r="B19" s="122">
        <v>17.870398428332319</v>
      </c>
      <c r="C19" s="314">
        <v>15.947947619557407</v>
      </c>
    </row>
    <row r="20" spans="1:3" ht="19.5" customHeight="1">
      <c r="A20" s="140" t="s">
        <v>138</v>
      </c>
      <c r="B20" s="122">
        <v>18.158051986853899</v>
      </c>
      <c r="C20" s="131" t="s">
        <v>112</v>
      </c>
    </row>
    <row r="21" spans="1:3" ht="19.5" customHeight="1">
      <c r="A21" s="69" t="s">
        <v>9</v>
      </c>
      <c r="B21" s="125">
        <v>26.401862388819755</v>
      </c>
      <c r="C21" s="315">
        <v>22.670473398948193</v>
      </c>
    </row>
    <row r="22" spans="1:3" ht="11.25" customHeight="1">
      <c r="A22" s="75"/>
      <c r="B22" s="75"/>
      <c r="C22"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82.xml><?xml version="1.0" encoding="utf-8"?>
<worksheet xmlns="http://schemas.openxmlformats.org/spreadsheetml/2006/main" xmlns:r="http://schemas.openxmlformats.org/officeDocument/2006/relationships">
  <sheetPr>
    <tabColor rgb="FF7030A0"/>
  </sheetPr>
  <dimension ref="A3:D22"/>
  <sheetViews>
    <sheetView view="pageLayout" topLeftCell="A20" zoomScaleNormal="100" workbookViewId="0">
      <selection activeCell="E27" sqref="E27:F27"/>
    </sheetView>
  </sheetViews>
  <sheetFormatPr baseColWidth="10" defaultColWidth="46.85546875" defaultRowHeight="15"/>
  <cols>
    <col min="1" max="1" width="39" customWidth="1"/>
    <col min="2" max="2" width="7.7109375" customWidth="1"/>
    <col min="3" max="3" width="8.7109375" customWidth="1"/>
    <col min="4" max="255" width="11.42578125" customWidth="1"/>
  </cols>
  <sheetData>
    <row r="3" spans="1:4" ht="1.5" customHeight="1"/>
    <row r="4" spans="1:4">
      <c r="A4" s="115" t="s">
        <v>122</v>
      </c>
      <c r="B4" s="36">
        <v>2009</v>
      </c>
      <c r="C4" s="36">
        <v>2019</v>
      </c>
    </row>
    <row r="5" spans="1:4" ht="19.5" customHeight="1">
      <c r="A5" s="135" t="s">
        <v>123</v>
      </c>
      <c r="B5" s="122">
        <v>22.290365307897893</v>
      </c>
      <c r="C5" s="314">
        <v>19.180987067048921</v>
      </c>
    </row>
    <row r="6" spans="1:4" ht="19.5" customHeight="1">
      <c r="A6" s="136" t="s">
        <v>124</v>
      </c>
      <c r="B6" s="122">
        <v>3.0570790168596385</v>
      </c>
      <c r="C6" s="314">
        <v>3.5786313750715304</v>
      </c>
    </row>
    <row r="7" spans="1:4" ht="19.5" customHeight="1">
      <c r="A7" s="137" t="s">
        <v>125</v>
      </c>
      <c r="B7" s="122">
        <v>30.48545886613104</v>
      </c>
      <c r="C7" s="314">
        <v>32.874345295324879</v>
      </c>
    </row>
    <row r="8" spans="1:4" ht="19.5" customHeight="1">
      <c r="A8" s="138" t="s">
        <v>139</v>
      </c>
      <c r="B8" s="122">
        <v>50.83019301031046</v>
      </c>
      <c r="C8" s="314">
        <v>44.644320724749051</v>
      </c>
    </row>
    <row r="9" spans="1:4" ht="19.5" customHeight="1">
      <c r="A9" s="137" t="s">
        <v>127</v>
      </c>
      <c r="B9" s="122">
        <v>9.2807900086025921</v>
      </c>
      <c r="C9" s="314">
        <v>13.111238136013615</v>
      </c>
    </row>
    <row r="10" spans="1:4" ht="19.5" customHeight="1">
      <c r="A10" s="137" t="s">
        <v>128</v>
      </c>
      <c r="B10" s="122">
        <v>11.678744540960791</v>
      </c>
      <c r="C10" s="314">
        <v>9.6897357705696674</v>
      </c>
    </row>
    <row r="11" spans="1:4" ht="19.5" customHeight="1">
      <c r="A11" s="137" t="s">
        <v>119</v>
      </c>
      <c r="B11" s="122">
        <v>1.313183173236171</v>
      </c>
      <c r="C11" s="314">
        <v>1.4401649269133407</v>
      </c>
    </row>
    <row r="12" spans="1:4" ht="19.5" customHeight="1">
      <c r="A12" s="139" t="s">
        <v>129</v>
      </c>
      <c r="B12" s="122">
        <v>1.4319087536072557</v>
      </c>
      <c r="C12" s="314">
        <v>0.37129346093083482</v>
      </c>
    </row>
    <row r="13" spans="1:4" ht="19.5" customHeight="1">
      <c r="A13" s="139" t="s">
        <v>130</v>
      </c>
      <c r="B13" s="122">
        <v>10.235030624192229</v>
      </c>
      <c r="C13" s="314">
        <v>10.724249299910383</v>
      </c>
    </row>
    <row r="14" spans="1:4" ht="19.5" customHeight="1">
      <c r="A14" s="137" t="s">
        <v>131</v>
      </c>
      <c r="B14" s="122">
        <v>20.784077832409249</v>
      </c>
      <c r="C14" s="314">
        <v>19.649404021233007</v>
      </c>
    </row>
    <row r="15" spans="1:4" ht="19.5" customHeight="1">
      <c r="A15" s="139" t="s">
        <v>132</v>
      </c>
      <c r="B15" s="122">
        <v>9.5025382504328579</v>
      </c>
      <c r="C15" s="314">
        <v>6.902149643049154</v>
      </c>
    </row>
    <row r="16" spans="1:4" ht="19.5" customHeight="1">
      <c r="A16" s="137" t="s">
        <v>134</v>
      </c>
      <c r="B16" s="122">
        <v>28.808889427152717</v>
      </c>
      <c r="C16" s="314">
        <v>29.154751747582893</v>
      </c>
      <c r="D16" s="87"/>
    </row>
    <row r="17" spans="1:3" ht="19.5" customHeight="1">
      <c r="A17" s="91" t="s">
        <v>135</v>
      </c>
      <c r="B17" s="122">
        <v>38.227795047326325</v>
      </c>
      <c r="C17" s="314">
        <v>40.714559957803658</v>
      </c>
    </row>
    <row r="18" spans="1:3" ht="19.5" customHeight="1">
      <c r="A18" s="91" t="s">
        <v>136</v>
      </c>
      <c r="B18" s="122">
        <v>41.948875209757631</v>
      </c>
      <c r="C18" s="314">
        <v>50.731478269328235</v>
      </c>
    </row>
    <row r="19" spans="1:3" ht="19.5" customHeight="1">
      <c r="A19" s="135" t="s">
        <v>137</v>
      </c>
      <c r="B19" s="122">
        <v>19.263485430466559</v>
      </c>
      <c r="C19" s="314">
        <v>18.141008689065931</v>
      </c>
    </row>
    <row r="20" spans="1:3" ht="19.5" customHeight="1">
      <c r="A20" s="140" t="s">
        <v>138</v>
      </c>
      <c r="B20" s="122">
        <v>26.227434747614119</v>
      </c>
      <c r="C20" s="131" t="s">
        <v>112</v>
      </c>
    </row>
    <row r="21" spans="1:3" ht="19.5" customHeight="1">
      <c r="A21" s="69" t="s">
        <v>9</v>
      </c>
      <c r="B21" s="125">
        <v>20.265180441158336</v>
      </c>
      <c r="C21" s="315">
        <v>20.171499973594745</v>
      </c>
    </row>
    <row r="22" spans="1:3">
      <c r="A22" s="75"/>
      <c r="B22" s="75"/>
      <c r="C22"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83.xml><?xml version="1.0" encoding="utf-8"?>
<worksheet xmlns="http://schemas.openxmlformats.org/spreadsheetml/2006/main" xmlns:r="http://schemas.openxmlformats.org/officeDocument/2006/relationships">
  <sheetPr>
    <tabColor rgb="FF7030A0"/>
  </sheetPr>
  <dimension ref="A3:D21"/>
  <sheetViews>
    <sheetView view="pageLayout" topLeftCell="A13" zoomScaleNormal="100" workbookViewId="0">
      <selection activeCell="E20" sqref="E20:F22"/>
    </sheetView>
  </sheetViews>
  <sheetFormatPr baseColWidth="10" defaultColWidth="47.85546875" defaultRowHeight="15"/>
  <cols>
    <col min="1" max="1" width="38.85546875" customWidth="1"/>
    <col min="2" max="2" width="8" customWidth="1"/>
    <col min="3" max="3" width="8.85546875" customWidth="1"/>
    <col min="4" max="255" width="11.42578125" customWidth="1"/>
  </cols>
  <sheetData>
    <row r="3" spans="1:4">
      <c r="A3" s="115" t="s">
        <v>122</v>
      </c>
      <c r="B3" s="36">
        <v>2009</v>
      </c>
      <c r="C3" s="36">
        <v>2019</v>
      </c>
    </row>
    <row r="4" spans="1:4" ht="21.75" customHeight="1">
      <c r="A4" s="135" t="s">
        <v>123</v>
      </c>
      <c r="B4" s="122">
        <v>40.10207290045016</v>
      </c>
      <c r="C4" s="321">
        <v>33.971885226908597</v>
      </c>
    </row>
    <row r="5" spans="1:4" ht="21.75" customHeight="1">
      <c r="A5" s="136" t="s">
        <v>124</v>
      </c>
      <c r="B5" s="122">
        <v>1.216736694677871</v>
      </c>
      <c r="C5" s="321">
        <v>1.2509048265766829</v>
      </c>
    </row>
    <row r="6" spans="1:4" ht="21.75" customHeight="1">
      <c r="A6" s="135" t="s">
        <v>125</v>
      </c>
      <c r="B6" s="122">
        <v>19.521449935270748</v>
      </c>
      <c r="C6" s="321">
        <v>27.330438035854932</v>
      </c>
    </row>
    <row r="7" spans="1:4" ht="21.75" customHeight="1">
      <c r="A7" s="138" t="s">
        <v>139</v>
      </c>
      <c r="B7" s="122">
        <v>66.803912084282061</v>
      </c>
      <c r="C7" s="321">
        <v>64.656489101434573</v>
      </c>
    </row>
    <row r="8" spans="1:4" ht="21.75" customHeight="1">
      <c r="A8" s="135" t="s">
        <v>127</v>
      </c>
      <c r="B8" s="122">
        <v>7.5041918751164411</v>
      </c>
      <c r="C8" s="321">
        <v>3.4009520680981855</v>
      </c>
    </row>
    <row r="9" spans="1:4" ht="21.75" customHeight="1">
      <c r="A9" s="135" t="s">
        <v>128</v>
      </c>
      <c r="B9" s="122">
        <v>0</v>
      </c>
      <c r="C9" s="321">
        <v>0</v>
      </c>
    </row>
    <row r="10" spans="1:4" ht="21.75" customHeight="1">
      <c r="A10" s="135" t="s">
        <v>119</v>
      </c>
      <c r="B10" s="122">
        <v>0.270756377279672</v>
      </c>
      <c r="C10" s="321">
        <v>0.26304509832363188</v>
      </c>
    </row>
    <row r="11" spans="1:4" ht="21.75" customHeight="1">
      <c r="A11" s="136" t="s">
        <v>129</v>
      </c>
      <c r="B11" s="122">
        <v>0</v>
      </c>
      <c r="C11" s="321">
        <v>0</v>
      </c>
    </row>
    <row r="12" spans="1:4" ht="21.75" customHeight="1">
      <c r="A12" s="136" t="s">
        <v>130</v>
      </c>
      <c r="B12" s="122">
        <v>3.9727041712003284</v>
      </c>
      <c r="C12" s="321">
        <v>4.7688446445505663</v>
      </c>
    </row>
    <row r="13" spans="1:4" ht="21.75" customHeight="1">
      <c r="A13" s="135" t="s">
        <v>131</v>
      </c>
      <c r="B13" s="122">
        <v>13.205858664200697</v>
      </c>
      <c r="C13" s="321">
        <v>11.355250273396384</v>
      </c>
    </row>
    <row r="14" spans="1:4" ht="21.75" customHeight="1">
      <c r="A14" s="136" t="s">
        <v>132</v>
      </c>
      <c r="B14" s="122">
        <v>1.0805070296286914</v>
      </c>
      <c r="C14" s="321">
        <v>0.51704256190053577</v>
      </c>
      <c r="D14" s="87"/>
    </row>
    <row r="15" spans="1:4" ht="21.75" customHeight="1">
      <c r="A15" s="135" t="s">
        <v>134</v>
      </c>
      <c r="B15" s="141">
        <v>12.129032258064516</v>
      </c>
      <c r="C15" s="321">
        <v>9.2346625709521781</v>
      </c>
    </row>
    <row r="16" spans="1:4" ht="21.75" customHeight="1">
      <c r="A16" s="91" t="s">
        <v>135</v>
      </c>
      <c r="B16" s="122">
        <v>13.722395672510608</v>
      </c>
      <c r="C16" s="321">
        <v>13.106471480859682</v>
      </c>
    </row>
    <row r="17" spans="1:3" ht="21.75" customHeight="1">
      <c r="A17" s="91" t="s">
        <v>136</v>
      </c>
      <c r="B17" s="122">
        <v>17.168864821766718</v>
      </c>
      <c r="C17" s="321">
        <v>28.791126177107557</v>
      </c>
    </row>
    <row r="18" spans="1:3" ht="21.75" customHeight="1">
      <c r="A18" s="135" t="s">
        <v>137</v>
      </c>
      <c r="B18" s="122">
        <v>4.8611257122432248</v>
      </c>
      <c r="C18" s="321">
        <v>4.3154759270153589</v>
      </c>
    </row>
    <row r="19" spans="1:3" ht="21.75" customHeight="1">
      <c r="A19" s="140" t="s">
        <v>138</v>
      </c>
      <c r="B19" s="122">
        <v>3.1976124493711362</v>
      </c>
      <c r="C19" s="131" t="s">
        <v>112</v>
      </c>
    </row>
    <row r="20" spans="1:3" ht="21.75" customHeight="1">
      <c r="A20" s="69" t="s">
        <v>9</v>
      </c>
      <c r="B20" s="125">
        <v>32.439848847363734</v>
      </c>
      <c r="C20" s="322">
        <v>26.003836676228069</v>
      </c>
    </row>
    <row r="21" spans="1:3">
      <c r="A21" s="75"/>
      <c r="B21" s="75"/>
      <c r="C21"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84.xml><?xml version="1.0" encoding="utf-8"?>
<worksheet xmlns="http://schemas.openxmlformats.org/spreadsheetml/2006/main" xmlns:r="http://schemas.openxmlformats.org/officeDocument/2006/relationships">
  <sheetPr>
    <tabColor rgb="FF7030A0"/>
  </sheetPr>
  <dimension ref="A3:D18"/>
  <sheetViews>
    <sheetView view="pageLayout" topLeftCell="A14" zoomScaleNormal="100" workbookViewId="0">
      <selection activeCell="E19" sqref="E19"/>
    </sheetView>
  </sheetViews>
  <sheetFormatPr baseColWidth="10" defaultColWidth="69.85546875" defaultRowHeight="15"/>
  <cols>
    <col min="1" max="1" width="41" customWidth="1"/>
    <col min="2" max="2" width="6.7109375" customWidth="1"/>
    <col min="3" max="3" width="8.140625" customWidth="1"/>
    <col min="4" max="255" width="11.42578125" customWidth="1"/>
  </cols>
  <sheetData>
    <row r="3" spans="1:4">
      <c r="A3" s="115" t="s">
        <v>140</v>
      </c>
      <c r="B3" s="36">
        <v>2009</v>
      </c>
      <c r="C3" s="36">
        <v>2019</v>
      </c>
    </row>
    <row r="4" spans="1:4" ht="28.5" customHeight="1">
      <c r="A4" s="142" t="s">
        <v>141</v>
      </c>
      <c r="B4" s="122">
        <v>11.269175054785871</v>
      </c>
      <c r="C4" s="314">
        <v>13.145602150394993</v>
      </c>
    </row>
    <row r="5" spans="1:4" ht="28.5" customHeight="1">
      <c r="A5" s="142" t="s">
        <v>142</v>
      </c>
      <c r="B5" s="122">
        <v>30.902018502943651</v>
      </c>
      <c r="C5" s="314">
        <v>41.958115561186581</v>
      </c>
    </row>
    <row r="6" spans="1:4" ht="28.5" customHeight="1">
      <c r="A6" s="135" t="s">
        <v>143</v>
      </c>
      <c r="B6" s="122">
        <v>38.730591424591047</v>
      </c>
      <c r="C6" s="314">
        <v>42.976453671355145</v>
      </c>
    </row>
    <row r="7" spans="1:4" ht="28.5" customHeight="1">
      <c r="A7" s="135" t="s">
        <v>144</v>
      </c>
      <c r="B7" s="122">
        <v>24.021486085303604</v>
      </c>
      <c r="C7" s="314">
        <v>21.444833293677572</v>
      </c>
    </row>
    <row r="8" spans="1:4" ht="28.5" customHeight="1">
      <c r="A8" s="142" t="s">
        <v>145</v>
      </c>
      <c r="B8" s="122">
        <v>5.4075649153641745</v>
      </c>
      <c r="C8" s="314">
        <v>5.3692801559917092</v>
      </c>
    </row>
    <row r="9" spans="1:4" ht="30.75" customHeight="1">
      <c r="A9" s="142" t="s">
        <v>146</v>
      </c>
      <c r="B9" s="122">
        <v>19.242882206506977</v>
      </c>
      <c r="C9" s="314">
        <v>16.13959662679186</v>
      </c>
    </row>
    <row r="10" spans="1:4" ht="28.5" customHeight="1">
      <c r="A10" s="143" t="s">
        <v>147</v>
      </c>
      <c r="B10" s="122">
        <v>16.396926164809887</v>
      </c>
      <c r="C10" s="314">
        <v>13.144134625178353</v>
      </c>
    </row>
    <row r="11" spans="1:4" ht="31.5" customHeight="1">
      <c r="A11" s="142" t="s">
        <v>148</v>
      </c>
      <c r="B11" s="122">
        <v>50.093471099555288</v>
      </c>
      <c r="C11" s="314">
        <v>44.099810006509458</v>
      </c>
    </row>
    <row r="12" spans="1:4" ht="29.25" customHeight="1">
      <c r="A12" s="143" t="s">
        <v>149</v>
      </c>
      <c r="B12" s="122">
        <v>3.2799718946491949</v>
      </c>
      <c r="C12" s="314">
        <v>4.6793154410160742</v>
      </c>
    </row>
    <row r="13" spans="1:4" ht="30" customHeight="1">
      <c r="A13" s="142" t="s">
        <v>150</v>
      </c>
      <c r="B13" s="122">
        <v>17.575366119852404</v>
      </c>
      <c r="C13" s="314">
        <v>19.70077414053862</v>
      </c>
    </row>
    <row r="14" spans="1:4" ht="26.25" customHeight="1">
      <c r="A14" s="135" t="s">
        <v>151</v>
      </c>
      <c r="B14" s="314" t="s">
        <v>112</v>
      </c>
      <c r="C14" s="314" t="s">
        <v>112</v>
      </c>
    </row>
    <row r="15" spans="1:4" ht="28.5" customHeight="1">
      <c r="A15" s="91" t="s">
        <v>152</v>
      </c>
      <c r="B15" s="314" t="s">
        <v>112</v>
      </c>
      <c r="C15" s="314" t="s">
        <v>112</v>
      </c>
      <c r="D15" s="87"/>
    </row>
    <row r="16" spans="1:4">
      <c r="A16" s="69" t="s">
        <v>9</v>
      </c>
      <c r="B16" s="315">
        <v>26.401862388819755</v>
      </c>
      <c r="C16" s="315">
        <v>22.7</v>
      </c>
    </row>
    <row r="17" spans="1:3">
      <c r="A17" s="144"/>
      <c r="B17" s="145"/>
      <c r="C17" s="146"/>
    </row>
    <row r="18" spans="1:3">
      <c r="A18" s="62"/>
      <c r="B18" s="147">
        <v>18.685567010309278</v>
      </c>
      <c r="C18" s="148"/>
    </row>
  </sheetData>
  <pageMargins left="0.70866141732283461" right="0.70866141732283461" top="0.74803149606299213" bottom="0.74803149606299213" header="0.31496062992125984" footer="0.31496062992125984"/>
  <pageSetup paperSize="11" orientation="portrait" r:id="rId1"/>
  <drawing r:id="rId2"/>
</worksheet>
</file>

<file path=xl/worksheets/sheet85.xml><?xml version="1.0" encoding="utf-8"?>
<worksheet xmlns="http://schemas.openxmlformats.org/spreadsheetml/2006/main" xmlns:r="http://schemas.openxmlformats.org/officeDocument/2006/relationships">
  <sheetPr>
    <tabColor rgb="FF7030A0"/>
  </sheetPr>
  <dimension ref="A3:D19"/>
  <sheetViews>
    <sheetView view="pageLayout" topLeftCell="A14" zoomScaleNormal="100" workbookViewId="0">
      <selection activeCell="C22" sqref="A1:C22"/>
    </sheetView>
  </sheetViews>
  <sheetFormatPr baseColWidth="10" defaultColWidth="71.140625" defaultRowHeight="15"/>
  <cols>
    <col min="1" max="1" width="39.42578125" customWidth="1"/>
    <col min="2" max="2" width="8.85546875" customWidth="1"/>
    <col min="3" max="3" width="7.7109375" customWidth="1"/>
    <col min="4" max="255" width="11.42578125" customWidth="1"/>
  </cols>
  <sheetData>
    <row r="3" spans="1:4">
      <c r="A3" s="115" t="s">
        <v>140</v>
      </c>
      <c r="B3" s="36">
        <v>2009</v>
      </c>
      <c r="C3" s="36">
        <v>2019</v>
      </c>
    </row>
    <row r="4" spans="1:4" ht="30" customHeight="1">
      <c r="A4" s="142" t="s">
        <v>141</v>
      </c>
      <c r="B4" s="149">
        <v>11.335448793607183</v>
      </c>
      <c r="C4" s="314">
        <v>13.108164822446554</v>
      </c>
    </row>
    <row r="5" spans="1:4" ht="30" customHeight="1">
      <c r="A5" s="142" t="s">
        <v>142</v>
      </c>
      <c r="B5" s="149">
        <v>31.107679199062733</v>
      </c>
      <c r="C5" s="314">
        <v>42.654263126230468</v>
      </c>
    </row>
    <row r="6" spans="1:4" ht="21.75" customHeight="1">
      <c r="A6" s="135" t="s">
        <v>143</v>
      </c>
      <c r="B6" s="149">
        <v>39.893219653614977</v>
      </c>
      <c r="C6" s="314">
        <v>42.939318801893634</v>
      </c>
    </row>
    <row r="7" spans="1:4" ht="23.25" customHeight="1">
      <c r="A7" s="135" t="s">
        <v>144</v>
      </c>
      <c r="B7" s="149">
        <v>25.251563377917879</v>
      </c>
      <c r="C7" s="314">
        <v>23.916400212906495</v>
      </c>
    </row>
    <row r="8" spans="1:4" ht="30" customHeight="1">
      <c r="A8" s="142" t="s">
        <v>145</v>
      </c>
      <c r="B8" s="149">
        <v>6.2191351685387239</v>
      </c>
      <c r="C8" s="314">
        <v>6.0571939299555977</v>
      </c>
    </row>
    <row r="9" spans="1:4" ht="30" customHeight="1">
      <c r="A9" s="142" t="s">
        <v>146</v>
      </c>
      <c r="B9" s="149">
        <v>10.96754514397267</v>
      </c>
      <c r="C9" s="314">
        <v>8.1424268417602796</v>
      </c>
    </row>
    <row r="10" spans="1:4" ht="30" customHeight="1">
      <c r="A10" s="143" t="s">
        <v>147</v>
      </c>
      <c r="B10" s="149">
        <v>16.84393639645144</v>
      </c>
      <c r="C10" s="314">
        <v>14.164188863713287</v>
      </c>
    </row>
    <row r="11" spans="1:4" ht="30" customHeight="1">
      <c r="A11" s="142" t="s">
        <v>153</v>
      </c>
      <c r="B11" s="149">
        <v>29.056172436316132</v>
      </c>
      <c r="C11" s="314">
        <v>25.05125158176098</v>
      </c>
    </row>
    <row r="12" spans="1:4" ht="30" customHeight="1">
      <c r="A12" s="143" t="s">
        <v>149</v>
      </c>
      <c r="B12" s="149">
        <v>4.0078410206820037</v>
      </c>
      <c r="C12" s="314">
        <v>5.794147632944652</v>
      </c>
    </row>
    <row r="13" spans="1:4" ht="30" customHeight="1">
      <c r="A13" s="142" t="s">
        <v>150</v>
      </c>
      <c r="B13" s="149">
        <v>22.413309868621631</v>
      </c>
      <c r="C13" s="314">
        <v>23.796378865175928</v>
      </c>
    </row>
    <row r="14" spans="1:4" ht="26.25" customHeight="1">
      <c r="A14" s="91" t="s">
        <v>154</v>
      </c>
      <c r="B14" s="314" t="s">
        <v>112</v>
      </c>
      <c r="C14" s="314" t="s">
        <v>112</v>
      </c>
    </row>
    <row r="15" spans="1:4" ht="30" customHeight="1">
      <c r="A15" s="91" t="s">
        <v>152</v>
      </c>
      <c r="B15" s="316" t="s">
        <v>112</v>
      </c>
      <c r="C15" s="316" t="s">
        <v>112</v>
      </c>
      <c r="D15" s="87"/>
    </row>
    <row r="16" spans="1:4" ht="16.5" customHeight="1">
      <c r="A16" s="69" t="s">
        <v>9</v>
      </c>
      <c r="B16" s="125">
        <v>20.3</v>
      </c>
      <c r="C16" s="315">
        <v>20.2</v>
      </c>
    </row>
    <row r="17" spans="1:3" ht="16.5" customHeight="1">
      <c r="A17" s="69"/>
      <c r="B17" s="122"/>
      <c r="C17" s="122"/>
    </row>
    <row r="18" spans="1:3" ht="16.5" customHeight="1">
      <c r="A18" s="150"/>
      <c r="B18" s="122"/>
      <c r="C18" s="122"/>
    </row>
    <row r="19" spans="1:3" ht="16.5" customHeight="1">
      <c r="A19" s="150"/>
    </row>
  </sheetData>
  <pageMargins left="0.70866141732283461" right="0.70866141732283461" top="0.74803149606299213" bottom="0.74803149606299213" header="0.31496062992125984" footer="0.31496062992125984"/>
  <pageSetup paperSize="11" orientation="portrait" r:id="rId1"/>
  <drawing r:id="rId2"/>
</worksheet>
</file>

<file path=xl/worksheets/sheet86.xml><?xml version="1.0" encoding="utf-8"?>
<worksheet xmlns="http://schemas.openxmlformats.org/spreadsheetml/2006/main" xmlns:r="http://schemas.openxmlformats.org/officeDocument/2006/relationships">
  <sheetPr>
    <tabColor rgb="FF7030A0"/>
  </sheetPr>
  <dimension ref="A3:D18"/>
  <sheetViews>
    <sheetView view="pageLayout" topLeftCell="A15" zoomScaleNormal="100" workbookViewId="0">
      <selection activeCell="E22" sqref="E21:E22"/>
    </sheetView>
  </sheetViews>
  <sheetFormatPr baseColWidth="10" defaultColWidth="70" defaultRowHeight="15"/>
  <cols>
    <col min="1" max="1" width="40.140625" customWidth="1"/>
    <col min="2" max="2" width="7.140625" customWidth="1"/>
    <col min="3" max="3" width="8.140625" customWidth="1"/>
    <col min="4" max="255" width="11.42578125" customWidth="1"/>
  </cols>
  <sheetData>
    <row r="3" spans="1:4" ht="9" customHeight="1"/>
    <row r="4" spans="1:4">
      <c r="A4" s="115" t="s">
        <v>140</v>
      </c>
      <c r="B4" s="36">
        <v>2009</v>
      </c>
      <c r="C4" s="36">
        <v>2019</v>
      </c>
    </row>
    <row r="5" spans="1:4" ht="28.5" customHeight="1">
      <c r="A5" s="142" t="s">
        <v>141</v>
      </c>
      <c r="B5" s="149">
        <v>9.6856218215441512</v>
      </c>
      <c r="C5" s="314">
        <v>13.790970733793911</v>
      </c>
    </row>
    <row r="6" spans="1:4" ht="33.75" customHeight="1">
      <c r="A6" s="142" t="s">
        <v>142</v>
      </c>
      <c r="B6" s="149">
        <v>15.203252032520325</v>
      </c>
      <c r="C6" s="314">
        <v>29.643715307858212</v>
      </c>
    </row>
    <row r="7" spans="1:4" ht="21" customHeight="1">
      <c r="A7" s="135" t="s">
        <v>143</v>
      </c>
      <c r="B7" s="149">
        <v>19.670411985018728</v>
      </c>
      <c r="C7" s="314">
        <v>43.694602899507011</v>
      </c>
    </row>
    <row r="8" spans="1:4" ht="19.5" customHeight="1">
      <c r="A8" s="135" t="s">
        <v>144</v>
      </c>
      <c r="B8" s="149">
        <v>15.161787635115012</v>
      </c>
      <c r="C8" s="314">
        <v>6.9207796285785177</v>
      </c>
    </row>
    <row r="9" spans="1:4" ht="29.25" customHeight="1">
      <c r="A9" s="142" t="s">
        <v>145</v>
      </c>
      <c r="B9" s="149">
        <v>3.1886789688798607</v>
      </c>
      <c r="C9" s="314">
        <v>2.9186101287765314</v>
      </c>
    </row>
    <row r="10" spans="1:4" ht="29.25" customHeight="1">
      <c r="A10" s="142" t="s">
        <v>146</v>
      </c>
      <c r="B10" s="149">
        <v>19.76223931512671</v>
      </c>
      <c r="C10" s="314">
        <v>16.675048261765856</v>
      </c>
    </row>
    <row r="11" spans="1:4" ht="27.75" customHeight="1">
      <c r="A11" s="143" t="s">
        <v>147</v>
      </c>
      <c r="B11" s="149">
        <v>14.978733214766301</v>
      </c>
      <c r="C11" s="314">
        <v>9.7463829574105585</v>
      </c>
    </row>
    <row r="12" spans="1:4" ht="33.75" customHeight="1">
      <c r="A12" s="142" t="s">
        <v>153</v>
      </c>
      <c r="B12" s="149">
        <v>51.365401611707028</v>
      </c>
      <c r="C12" s="314">
        <v>46.041355905548535</v>
      </c>
    </row>
    <row r="13" spans="1:4" ht="33.75" customHeight="1">
      <c r="A13" s="143" t="s">
        <v>149</v>
      </c>
      <c r="B13" s="149">
        <v>1.2292095675590051</v>
      </c>
      <c r="C13" s="314">
        <v>0.97110286707587123</v>
      </c>
    </row>
    <row r="14" spans="1:4" ht="30" customHeight="1">
      <c r="A14" s="143" t="s">
        <v>150</v>
      </c>
      <c r="B14" s="149">
        <v>5.9471719151236657</v>
      </c>
      <c r="C14" s="314">
        <v>7.5488448242129325</v>
      </c>
    </row>
    <row r="15" spans="1:4" ht="26.25" customHeight="1">
      <c r="A15" s="135" t="s">
        <v>151</v>
      </c>
      <c r="B15" s="314" t="s">
        <v>112</v>
      </c>
      <c r="C15" s="314" t="s">
        <v>112</v>
      </c>
    </row>
    <row r="16" spans="1:4" ht="22.5" customHeight="1">
      <c r="A16" s="91" t="s">
        <v>152</v>
      </c>
      <c r="B16" s="316" t="s">
        <v>112</v>
      </c>
      <c r="C16" s="316" t="s">
        <v>112</v>
      </c>
      <c r="D16" s="87"/>
    </row>
    <row r="17" spans="1:3">
      <c r="A17" s="69" t="s">
        <v>9</v>
      </c>
      <c r="B17" s="151">
        <v>32.4</v>
      </c>
      <c r="C17" s="151">
        <v>26</v>
      </c>
    </row>
    <row r="18" spans="1:3">
      <c r="A18" s="75"/>
      <c r="B18" s="75"/>
      <c r="C18"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87.xml><?xml version="1.0" encoding="utf-8"?>
<worksheet xmlns="http://schemas.openxmlformats.org/spreadsheetml/2006/main" xmlns:r="http://schemas.openxmlformats.org/officeDocument/2006/relationships">
  <sheetPr>
    <tabColor rgb="FF7030A0"/>
  </sheetPr>
  <dimension ref="A2:C14"/>
  <sheetViews>
    <sheetView view="pageLayout" topLeftCell="A21" zoomScaleNormal="100" workbookViewId="0">
      <selection activeCell="D31" sqref="D31:E31"/>
    </sheetView>
  </sheetViews>
  <sheetFormatPr baseColWidth="10" defaultColWidth="33.28515625" defaultRowHeight="15"/>
  <cols>
    <col min="1" max="1" width="34.85546875" customWidth="1"/>
    <col min="2" max="2" width="9.85546875" customWidth="1"/>
    <col min="3" max="3" width="11" customWidth="1"/>
    <col min="4" max="255" width="11.42578125" customWidth="1"/>
  </cols>
  <sheetData>
    <row r="2" spans="1:3" ht="23.25" customHeight="1"/>
    <row r="3" spans="1:3" ht="30.75" customHeight="1">
      <c r="A3" s="114" t="s">
        <v>155</v>
      </c>
      <c r="B3" s="133">
        <v>2009</v>
      </c>
      <c r="C3" s="133">
        <v>2019</v>
      </c>
    </row>
    <row r="4" spans="1:3" ht="18" customHeight="1">
      <c r="A4" t="s">
        <v>156</v>
      </c>
      <c r="B4" s="32">
        <v>20.571256900503343</v>
      </c>
      <c r="C4" s="308">
        <v>20.754054045131134</v>
      </c>
    </row>
    <row r="5" spans="1:3" ht="18" customHeight="1">
      <c r="A5" t="s">
        <v>157</v>
      </c>
      <c r="B5" s="32">
        <v>14.50999010017023</v>
      </c>
      <c r="C5" s="308">
        <v>11.923138725626519</v>
      </c>
    </row>
    <row r="6" spans="1:3" ht="18" customHeight="1">
      <c r="A6" t="s">
        <v>158</v>
      </c>
      <c r="B6" s="32">
        <v>8.2089129387766668</v>
      </c>
      <c r="C6" s="308">
        <v>8.6829701408224107</v>
      </c>
    </row>
    <row r="7" spans="1:3" ht="18" customHeight="1">
      <c r="A7" t="s">
        <v>159</v>
      </c>
      <c r="B7" s="32">
        <v>55.8442891617577</v>
      </c>
      <c r="C7" s="308">
        <v>55.488898688178416</v>
      </c>
    </row>
    <row r="8" spans="1:3" ht="18" customHeight="1">
      <c r="A8" t="s">
        <v>160</v>
      </c>
      <c r="B8" s="32">
        <v>10.076723578992867</v>
      </c>
      <c r="C8" s="308">
        <v>14.527349700056346</v>
      </c>
    </row>
    <row r="9" spans="1:3" ht="18" customHeight="1">
      <c r="A9" t="s">
        <v>161</v>
      </c>
      <c r="B9" s="32">
        <v>8.092719312885956</v>
      </c>
      <c r="C9" s="308">
        <v>9.6636400020183597</v>
      </c>
    </row>
    <row r="10" spans="1:3" ht="18" customHeight="1">
      <c r="A10" t="s">
        <v>162</v>
      </c>
      <c r="B10" s="32">
        <v>58.501930501930502</v>
      </c>
      <c r="C10" s="308">
        <v>50.81954567472382</v>
      </c>
    </row>
    <row r="11" spans="1:3" ht="18" customHeight="1">
      <c r="A11" s="87" t="s">
        <v>9</v>
      </c>
      <c r="B11" s="89">
        <v>26.401862388819755</v>
      </c>
      <c r="C11" s="309">
        <v>22.67827424221251</v>
      </c>
    </row>
    <row r="12" spans="1:3" ht="8.25" customHeight="1">
      <c r="A12" s="75"/>
      <c r="B12" s="75"/>
      <c r="C12" s="75"/>
    </row>
    <row r="14" spans="1:3" ht="10.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8.xml><?xml version="1.0" encoding="utf-8"?>
<worksheet xmlns="http://schemas.openxmlformats.org/spreadsheetml/2006/main" xmlns:r="http://schemas.openxmlformats.org/officeDocument/2006/relationships">
  <sheetPr>
    <tabColor rgb="FF7030A0"/>
  </sheetPr>
  <dimension ref="A3:C16"/>
  <sheetViews>
    <sheetView view="pageLayout" topLeftCell="A10" zoomScaleNormal="100" workbookViewId="0">
      <selection activeCell="E4" sqref="E4"/>
    </sheetView>
  </sheetViews>
  <sheetFormatPr baseColWidth="10" defaultColWidth="31.85546875" defaultRowHeight="15"/>
  <cols>
    <col min="1" max="1" width="33.28515625" customWidth="1"/>
    <col min="2" max="2" width="10.5703125" customWidth="1"/>
    <col min="3" max="3" width="11.5703125" customWidth="1"/>
    <col min="4" max="255" width="11.42578125" customWidth="1"/>
  </cols>
  <sheetData>
    <row r="3" spans="1:3" ht="6.75" customHeight="1"/>
    <row r="4" spans="1:3" ht="32.25" customHeight="1">
      <c r="A4" s="114" t="s">
        <v>155</v>
      </c>
      <c r="B4" s="133">
        <v>2009</v>
      </c>
      <c r="C4" s="133">
        <v>2019</v>
      </c>
    </row>
    <row r="5" spans="1:3">
      <c r="A5" t="s">
        <v>156</v>
      </c>
      <c r="B5" s="122">
        <v>24.665472288144418</v>
      </c>
      <c r="C5" s="308">
        <v>25.104737976774416</v>
      </c>
    </row>
    <row r="6" spans="1:3">
      <c r="A6" t="s">
        <v>157</v>
      </c>
      <c r="B6" s="32">
        <v>10.586712801817944</v>
      </c>
      <c r="C6" s="308">
        <v>9.604215003239446</v>
      </c>
    </row>
    <row r="7" spans="1:3">
      <c r="A7" t="s">
        <v>158</v>
      </c>
      <c r="B7" s="32">
        <v>9.1886999859493681</v>
      </c>
      <c r="C7" s="308">
        <v>9.8428854330918085</v>
      </c>
    </row>
    <row r="8" spans="1:3">
      <c r="A8" t="s">
        <v>159</v>
      </c>
      <c r="B8" s="32">
        <v>24.248175642993839</v>
      </c>
      <c r="C8" s="308">
        <v>24.318807196043544</v>
      </c>
    </row>
    <row r="9" spans="1:3">
      <c r="A9" t="s">
        <v>160</v>
      </c>
      <c r="B9" s="32">
        <v>13.008113631305262</v>
      </c>
      <c r="C9" s="308">
        <v>18.886337704938882</v>
      </c>
    </row>
    <row r="10" spans="1:3">
      <c r="A10" t="s">
        <v>161</v>
      </c>
      <c r="B10" s="32">
        <v>7.4177335229966808</v>
      </c>
      <c r="C10" s="308">
        <v>8.3639017258338004</v>
      </c>
    </row>
    <row r="11" spans="1:3">
      <c r="A11" t="s">
        <v>162</v>
      </c>
      <c r="B11" s="32">
        <v>55.517711171662128</v>
      </c>
      <c r="C11" s="308">
        <v>49.336457068722517</v>
      </c>
    </row>
    <row r="12" spans="1:3">
      <c r="A12" s="87" t="s">
        <v>9</v>
      </c>
      <c r="B12" s="89">
        <v>20.265180441158336</v>
      </c>
      <c r="C12" s="309">
        <v>20.194929970029612</v>
      </c>
    </row>
    <row r="13" spans="1:3" ht="9" customHeight="1">
      <c r="A13" s="75"/>
      <c r="B13" s="75"/>
      <c r="C13" s="75"/>
    </row>
    <row r="15" spans="1:3" ht="11.25" customHeight="1"/>
    <row r="16" spans="1:3" ht="9.7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9.xml><?xml version="1.0" encoding="utf-8"?>
<worksheet xmlns="http://schemas.openxmlformats.org/spreadsheetml/2006/main" xmlns:r="http://schemas.openxmlformats.org/officeDocument/2006/relationships">
  <sheetPr>
    <tabColor rgb="FF7030A0"/>
  </sheetPr>
  <dimension ref="A3:C17"/>
  <sheetViews>
    <sheetView view="pageLayout" topLeftCell="A10" zoomScaleNormal="100" workbookViewId="0">
      <selection activeCell="F29" sqref="F29:G29"/>
    </sheetView>
  </sheetViews>
  <sheetFormatPr baseColWidth="10" defaultColWidth="31.42578125" defaultRowHeight="15"/>
  <cols>
    <col min="1" max="1" width="31.28515625" customWidth="1"/>
    <col min="2" max="2" width="13.7109375" customWidth="1"/>
    <col min="3" max="3" width="10.7109375" customWidth="1"/>
    <col min="4" max="255" width="11.42578125" customWidth="1"/>
  </cols>
  <sheetData>
    <row r="3" spans="1:3" ht="6.75" customHeight="1"/>
    <row r="4" spans="1:3" ht="30">
      <c r="A4" s="114" t="s">
        <v>155</v>
      </c>
      <c r="B4" s="133">
        <v>2009</v>
      </c>
      <c r="C4" s="133">
        <v>2019</v>
      </c>
    </row>
    <row r="5" spans="1:3">
      <c r="A5" t="s">
        <v>156</v>
      </c>
      <c r="B5" s="32">
        <v>9.3964083220571091</v>
      </c>
      <c r="C5" s="308">
        <v>8.0101356853684536</v>
      </c>
    </row>
    <row r="6" spans="1:3">
      <c r="A6" t="s">
        <v>157</v>
      </c>
      <c r="B6" s="32">
        <v>17.237415067853245</v>
      </c>
      <c r="C6" s="308">
        <v>14.110524329887973</v>
      </c>
    </row>
    <row r="7" spans="1:3">
      <c r="A7" t="s">
        <v>158</v>
      </c>
      <c r="B7" s="32">
        <v>2.3394563549041938</v>
      </c>
      <c r="C7" s="308">
        <v>2.0244205055930755</v>
      </c>
    </row>
    <row r="8" spans="1:3">
      <c r="A8" t="s">
        <v>159</v>
      </c>
      <c r="B8" s="32">
        <v>58.617295822245765</v>
      </c>
      <c r="C8" s="308">
        <v>58.803539187567054</v>
      </c>
    </row>
    <row r="9" spans="1:3">
      <c r="A9" t="s">
        <v>160</v>
      </c>
      <c r="B9" s="32">
        <v>4.189524157828437</v>
      </c>
      <c r="C9" s="308">
        <v>5.9105110034286783</v>
      </c>
    </row>
    <row r="10" spans="1:3">
      <c r="A10" t="s">
        <v>161</v>
      </c>
      <c r="B10" s="32">
        <v>9.5068743542875307</v>
      </c>
      <c r="C10" s="308">
        <v>11.99511813786861</v>
      </c>
    </row>
    <row r="11" spans="1:3">
      <c r="A11" t="s">
        <v>162</v>
      </c>
      <c r="B11" s="32">
        <v>87.562189054726375</v>
      </c>
      <c r="C11" s="308">
        <v>56.447082088485224</v>
      </c>
    </row>
    <row r="12" spans="1:3">
      <c r="A12" s="87" t="s">
        <v>9</v>
      </c>
      <c r="B12" s="89">
        <v>32.439848847363734</v>
      </c>
      <c r="C12" s="309">
        <v>25.995064237092691</v>
      </c>
    </row>
    <row r="13" spans="1:3" ht="7.5" customHeight="1">
      <c r="A13" s="75"/>
      <c r="B13" s="75"/>
      <c r="C13" s="75"/>
    </row>
    <row r="15" spans="1:3" ht="15" customHeight="1"/>
    <row r="17"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90.xml><?xml version="1.0" encoding="utf-8"?>
<worksheet xmlns="http://schemas.openxmlformats.org/spreadsheetml/2006/main" xmlns:r="http://schemas.openxmlformats.org/officeDocument/2006/relationships">
  <sheetPr>
    <tabColor rgb="FF7030A0"/>
  </sheetPr>
  <dimension ref="A3:C14"/>
  <sheetViews>
    <sheetView view="pageLayout" topLeftCell="A21" zoomScaleNormal="100" workbookViewId="0">
      <selection activeCell="C31" sqref="A1:C31"/>
    </sheetView>
  </sheetViews>
  <sheetFormatPr baseColWidth="10" defaultColWidth="34.140625" defaultRowHeight="15"/>
  <cols>
    <col min="1" max="1" width="31.85546875" customWidth="1"/>
    <col min="2" max="2" width="11.42578125" customWidth="1"/>
    <col min="3" max="3" width="12.28515625" customWidth="1"/>
    <col min="4" max="255" width="11.42578125" customWidth="1"/>
  </cols>
  <sheetData>
    <row r="3" spans="1:3" ht="14.25" customHeight="1"/>
    <row r="4" spans="1:3">
      <c r="A4" s="152" t="s">
        <v>163</v>
      </c>
      <c r="B4" s="133">
        <v>2009</v>
      </c>
      <c r="C4" s="133">
        <v>2019</v>
      </c>
    </row>
    <row r="5" spans="1:3" ht="26.25" customHeight="1">
      <c r="A5" t="s">
        <v>164</v>
      </c>
      <c r="B5" s="308">
        <v>25.093255996687986</v>
      </c>
      <c r="C5" s="308">
        <v>24.629861976979143</v>
      </c>
    </row>
    <row r="6" spans="1:3" ht="26.25" customHeight="1">
      <c r="A6" t="s">
        <v>165</v>
      </c>
      <c r="B6" s="308">
        <v>26.6</v>
      </c>
      <c r="C6" s="308">
        <v>22.48346666439916</v>
      </c>
    </row>
    <row r="7" spans="1:3" ht="26.25" customHeight="1">
      <c r="A7" t="s">
        <v>166</v>
      </c>
      <c r="B7" s="308">
        <v>12</v>
      </c>
      <c r="C7" s="308">
        <v>25.621480526991057</v>
      </c>
    </row>
    <row r="8" spans="1:3" ht="26.25" customHeight="1">
      <c r="A8" s="87" t="s">
        <v>9</v>
      </c>
      <c r="B8" s="308">
        <v>26.401862388819755</v>
      </c>
      <c r="C8" s="309">
        <v>22.678271779465625</v>
      </c>
    </row>
    <row r="9" spans="1:3" ht="9.75" customHeight="1">
      <c r="A9" s="75"/>
      <c r="B9" s="75"/>
      <c r="C9" s="75"/>
    </row>
    <row r="14" spans="1:3" ht="8.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91.xml><?xml version="1.0" encoding="utf-8"?>
<worksheet xmlns="http://schemas.openxmlformats.org/spreadsheetml/2006/main" xmlns:r="http://schemas.openxmlformats.org/officeDocument/2006/relationships">
  <sheetPr>
    <tabColor rgb="FF7030A0"/>
  </sheetPr>
  <dimension ref="A3:C9"/>
  <sheetViews>
    <sheetView view="pageLayout" topLeftCell="A13" zoomScaleNormal="100" workbookViewId="0">
      <selection activeCell="C31" sqref="A1:C31"/>
    </sheetView>
  </sheetViews>
  <sheetFormatPr baseColWidth="10" defaultColWidth="36" defaultRowHeight="15"/>
  <cols>
    <col min="1" max="1" width="31.7109375" customWidth="1"/>
    <col min="2" max="2" width="11.42578125" customWidth="1"/>
    <col min="3" max="3" width="12.5703125" customWidth="1"/>
    <col min="4" max="255" width="11.42578125" customWidth="1"/>
  </cols>
  <sheetData>
    <row r="3" spans="1:3" ht="9" customHeight="1"/>
    <row r="4" spans="1:3">
      <c r="A4" s="152" t="s">
        <v>163</v>
      </c>
      <c r="B4" s="133">
        <v>2009</v>
      </c>
      <c r="C4" s="133">
        <v>2019</v>
      </c>
    </row>
    <row r="5" spans="1:3" ht="24" customHeight="1">
      <c r="A5" t="s">
        <v>164</v>
      </c>
      <c r="B5" s="314">
        <v>26.429836825538064</v>
      </c>
      <c r="C5" s="314">
        <v>26.860990090516168</v>
      </c>
    </row>
    <row r="6" spans="1:3" ht="24" customHeight="1">
      <c r="A6" t="s">
        <v>165</v>
      </c>
      <c r="B6" s="314">
        <v>19</v>
      </c>
      <c r="C6" s="314">
        <v>19.126154036314428</v>
      </c>
    </row>
    <row r="7" spans="1:3" ht="24" customHeight="1">
      <c r="A7" t="s">
        <v>166</v>
      </c>
      <c r="B7" s="314">
        <v>25.1</v>
      </c>
      <c r="C7" s="314">
        <v>35.921878552197541</v>
      </c>
    </row>
    <row r="8" spans="1:3" ht="24" customHeight="1">
      <c r="A8" s="87" t="s">
        <v>9</v>
      </c>
      <c r="B8" s="315">
        <v>20.265180441158336</v>
      </c>
      <c r="C8" s="315">
        <v>20.196508405184417</v>
      </c>
    </row>
    <row r="9" spans="1:3" ht="9" customHeight="1">
      <c r="A9" s="75"/>
      <c r="B9" s="75"/>
      <c r="C9"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92.xml><?xml version="1.0" encoding="utf-8"?>
<worksheet xmlns="http://schemas.openxmlformats.org/spreadsheetml/2006/main" xmlns:r="http://schemas.openxmlformats.org/officeDocument/2006/relationships">
  <sheetPr>
    <tabColor rgb="FF7030A0"/>
  </sheetPr>
  <dimension ref="A3:C15"/>
  <sheetViews>
    <sheetView view="pageLayout" topLeftCell="A10" zoomScaleNormal="100" workbookViewId="0">
      <selection activeCell="E24" sqref="E24:F24"/>
    </sheetView>
  </sheetViews>
  <sheetFormatPr baseColWidth="10" defaultColWidth="31.140625" defaultRowHeight="15"/>
  <cols>
    <col min="1" max="1" width="33.7109375" customWidth="1"/>
    <col min="2" max="2" width="10.5703125" customWidth="1"/>
    <col min="3" max="3" width="11.5703125" customWidth="1"/>
    <col min="4" max="255" width="11.42578125" customWidth="1"/>
  </cols>
  <sheetData>
    <row r="3" spans="1:3" ht="6.75" customHeight="1"/>
    <row r="4" spans="1:3">
      <c r="A4" s="152" t="s">
        <v>163</v>
      </c>
      <c r="B4" s="133">
        <v>2009</v>
      </c>
      <c r="C4" s="133">
        <v>2019</v>
      </c>
    </row>
    <row r="5" spans="1:3" ht="24.75" customHeight="1">
      <c r="A5" t="s">
        <v>164</v>
      </c>
      <c r="B5" s="314">
        <v>10.462167379537455</v>
      </c>
      <c r="C5" s="314">
        <v>9.7595207650397011</v>
      </c>
    </row>
    <row r="6" spans="1:3" ht="24.75" customHeight="1">
      <c r="A6" t="s">
        <v>165</v>
      </c>
      <c r="B6" s="314">
        <v>32.9</v>
      </c>
      <c r="C6" s="314">
        <v>26.478338724298276</v>
      </c>
    </row>
    <row r="7" spans="1:3" ht="24.75" customHeight="1">
      <c r="A7" t="s">
        <v>166</v>
      </c>
      <c r="B7" s="314">
        <v>3.3</v>
      </c>
      <c r="C7" s="314">
        <v>8.9253735810239423</v>
      </c>
    </row>
    <row r="8" spans="1:3" ht="24.75" customHeight="1">
      <c r="A8" s="87" t="s">
        <v>9</v>
      </c>
      <c r="B8" s="315">
        <v>32.439848847363734</v>
      </c>
      <c r="C8" s="315">
        <v>25.99228928139847</v>
      </c>
    </row>
    <row r="9" spans="1:3" ht="6.75" customHeight="1">
      <c r="A9" s="75"/>
      <c r="B9" s="75"/>
      <c r="C9" s="75"/>
    </row>
    <row r="15" spans="1:3" ht="0.7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93.xml><?xml version="1.0" encoding="utf-8"?>
<worksheet xmlns="http://schemas.openxmlformats.org/spreadsheetml/2006/main" xmlns:r="http://schemas.openxmlformats.org/officeDocument/2006/relationships">
  <sheetPr>
    <tabColor rgb="FF7030A0"/>
  </sheetPr>
  <dimension ref="A1:C18"/>
  <sheetViews>
    <sheetView view="pageLayout" topLeftCell="A14" zoomScaleNormal="100" workbookViewId="0">
      <selection activeCell="C33" sqref="A1:C33"/>
    </sheetView>
  </sheetViews>
  <sheetFormatPr baseColWidth="10" defaultColWidth="31.7109375" defaultRowHeight="15"/>
  <cols>
    <col min="1" max="1" width="28.85546875" customWidth="1"/>
    <col min="2" max="2" width="13.5703125" customWidth="1"/>
    <col min="3" max="3" width="13.28515625" customWidth="1"/>
    <col min="4" max="255" width="11.42578125" customWidth="1"/>
  </cols>
  <sheetData>
    <row r="1" spans="1:3" ht="21.75" customHeight="1"/>
    <row r="2" spans="1:3" ht="18" customHeight="1"/>
    <row r="3" spans="1:3" ht="11.25" customHeight="1">
      <c r="A3" s="75"/>
      <c r="B3" s="133">
        <v>2009</v>
      </c>
      <c r="C3" s="133">
        <v>2019</v>
      </c>
    </row>
    <row r="4" spans="1:3" ht="12.75" customHeight="1">
      <c r="A4" s="57" t="s">
        <v>3</v>
      </c>
      <c r="B4" s="431"/>
      <c r="C4" s="431"/>
    </row>
    <row r="5" spans="1:3" ht="27" customHeight="1">
      <c r="A5" s="83" t="s">
        <v>167</v>
      </c>
      <c r="B5" s="420">
        <v>1029</v>
      </c>
      <c r="C5" s="432">
        <v>1107</v>
      </c>
    </row>
    <row r="6" spans="1:3" ht="13.5" customHeight="1">
      <c r="A6" t="s">
        <v>72</v>
      </c>
      <c r="B6" s="421">
        <v>27.6</v>
      </c>
      <c r="C6" s="319">
        <v>35</v>
      </c>
    </row>
    <row r="7" spans="1:3" ht="12.75" customHeight="1">
      <c r="A7" s="57" t="s">
        <v>4</v>
      </c>
      <c r="B7" s="431"/>
      <c r="C7" s="433"/>
    </row>
    <row r="8" spans="1:3" ht="27" customHeight="1">
      <c r="A8" s="83" t="s">
        <v>167</v>
      </c>
      <c r="B8" s="420">
        <v>816</v>
      </c>
      <c r="C8" s="432">
        <v>928</v>
      </c>
    </row>
    <row r="9" spans="1:3" ht="13.5" customHeight="1">
      <c r="A9" t="s">
        <v>72</v>
      </c>
      <c r="B9" s="421">
        <v>31.3</v>
      </c>
      <c r="C9" s="319">
        <v>38.1</v>
      </c>
    </row>
    <row r="10" spans="1:3" ht="12" customHeight="1">
      <c r="A10" s="57" t="s">
        <v>5</v>
      </c>
      <c r="B10" s="431"/>
      <c r="C10" s="433"/>
    </row>
    <row r="11" spans="1:3" ht="27" customHeight="1">
      <c r="A11" s="83" t="s">
        <v>168</v>
      </c>
      <c r="B11" s="420">
        <v>214</v>
      </c>
      <c r="C11" s="432">
        <v>179</v>
      </c>
    </row>
    <row r="12" spans="1:3" ht="12.75" customHeight="1">
      <c r="A12" t="s">
        <v>72</v>
      </c>
      <c r="B12" s="421">
        <v>13.4</v>
      </c>
      <c r="C12" s="319">
        <v>19.2</v>
      </c>
    </row>
    <row r="13" spans="1:3" ht="9.75" customHeight="1">
      <c r="A13" s="75"/>
      <c r="B13" s="75"/>
      <c r="C13" s="75"/>
    </row>
    <row r="14" spans="1:3" ht="12.75" customHeight="1"/>
    <row r="16" spans="1:3" ht="9" customHeight="1"/>
    <row r="17" ht="15" customHeight="1"/>
    <row r="18" ht="4.5" hidden="1"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94.xml><?xml version="1.0" encoding="utf-8"?>
<worksheet xmlns="http://schemas.openxmlformats.org/spreadsheetml/2006/main" xmlns:r="http://schemas.openxmlformats.org/officeDocument/2006/relationships">
  <sheetPr>
    <tabColor rgb="FF7030A0"/>
  </sheetPr>
  <dimension ref="A4:E27"/>
  <sheetViews>
    <sheetView view="pageLayout" topLeftCell="A13" zoomScaleNormal="100" workbookViewId="0">
      <selection activeCell="G29" sqref="G29"/>
    </sheetView>
  </sheetViews>
  <sheetFormatPr baseColWidth="10" defaultRowHeight="15"/>
  <cols>
    <col min="1" max="1" width="21" customWidth="1"/>
    <col min="2" max="4" width="8.42578125" customWidth="1"/>
    <col min="5" max="5" width="9.42578125" customWidth="1"/>
    <col min="255" max="255" width="24.85546875" customWidth="1"/>
  </cols>
  <sheetData>
    <row r="4" spans="1:5" ht="18" customHeight="1">
      <c r="A4" s="489" t="s">
        <v>29</v>
      </c>
      <c r="B4" s="468" t="s">
        <v>7</v>
      </c>
      <c r="C4" s="468"/>
      <c r="D4" s="468" t="s">
        <v>8</v>
      </c>
      <c r="E4" s="468"/>
    </row>
    <row r="5" spans="1:5" ht="11.25" customHeight="1">
      <c r="A5" s="489"/>
      <c r="B5" s="36">
        <v>2009</v>
      </c>
      <c r="C5" s="36">
        <v>2019</v>
      </c>
      <c r="D5" s="36">
        <v>2009</v>
      </c>
      <c r="E5" s="36">
        <v>2019</v>
      </c>
    </row>
    <row r="6" spans="1:5">
      <c r="A6" s="68" t="s">
        <v>3</v>
      </c>
      <c r="B6" s="153"/>
      <c r="C6" s="153"/>
      <c r="D6" s="153"/>
      <c r="E6" s="153"/>
    </row>
    <row r="7" spans="1:5">
      <c r="A7" s="121" t="s">
        <v>169</v>
      </c>
      <c r="B7" s="122">
        <v>18.549918181995899</v>
      </c>
      <c r="C7" s="314">
        <v>21.96997000229095</v>
      </c>
      <c r="D7" s="154">
        <v>16.225017601656781</v>
      </c>
      <c r="E7" s="314">
        <v>33.4</v>
      </c>
    </row>
    <row r="8" spans="1:5">
      <c r="A8" s="123" t="s">
        <v>170</v>
      </c>
      <c r="B8" s="122">
        <v>11.676505377040927</v>
      </c>
      <c r="C8" s="314">
        <v>12.588720782988009</v>
      </c>
      <c r="D8" s="154">
        <v>15.506461789415082</v>
      </c>
      <c r="E8" s="353">
        <v>22.9</v>
      </c>
    </row>
    <row r="9" spans="1:5">
      <c r="A9" s="123" t="s">
        <v>171</v>
      </c>
      <c r="B9" s="155">
        <v>5.1749819372597932</v>
      </c>
      <c r="C9" s="323">
        <v>3.8</v>
      </c>
      <c r="D9" s="156">
        <v>5.902503863319537</v>
      </c>
      <c r="E9" s="323">
        <v>6.6</v>
      </c>
    </row>
    <row r="10" spans="1:5">
      <c r="A10" s="123" t="s">
        <v>172</v>
      </c>
      <c r="B10" s="155">
        <v>2.4859710542617184</v>
      </c>
      <c r="C10" s="323">
        <v>2.2000000000000002</v>
      </c>
      <c r="D10" s="156">
        <v>1.6586289652976034</v>
      </c>
      <c r="E10" s="323">
        <v>2.8</v>
      </c>
    </row>
    <row r="11" spans="1:5">
      <c r="A11" s="128" t="s">
        <v>86</v>
      </c>
      <c r="B11" s="122">
        <v>0.58896156566282154</v>
      </c>
      <c r="C11" s="314">
        <v>1.1000000000000001</v>
      </c>
      <c r="D11" s="156">
        <v>0.20447110141766631</v>
      </c>
      <c r="E11" s="314">
        <v>0.6</v>
      </c>
    </row>
    <row r="12" spans="1:5">
      <c r="A12" s="69" t="s">
        <v>9</v>
      </c>
      <c r="B12" s="125">
        <v>8.964398297430149</v>
      </c>
      <c r="C12" s="315">
        <v>7.8</v>
      </c>
      <c r="D12" s="158">
        <v>9.4693617898078681</v>
      </c>
      <c r="E12" s="315">
        <v>13.5</v>
      </c>
    </row>
    <row r="13" spans="1:5">
      <c r="A13" s="68" t="s">
        <v>4</v>
      </c>
      <c r="B13" s="130"/>
      <c r="C13" s="153"/>
      <c r="D13" s="130"/>
      <c r="E13" s="130"/>
    </row>
    <row r="14" spans="1:5">
      <c r="A14" s="121" t="s">
        <v>169</v>
      </c>
      <c r="B14" s="122">
        <v>29.906521152612221</v>
      </c>
      <c r="C14" s="325">
        <v>34.200000000000003</v>
      </c>
      <c r="D14" s="157">
        <v>37.682585332626957</v>
      </c>
      <c r="E14" s="314">
        <v>50.9</v>
      </c>
    </row>
    <row r="15" spans="1:5">
      <c r="A15" s="123" t="s">
        <v>170</v>
      </c>
      <c r="B15" s="122">
        <v>16.643147461193312</v>
      </c>
      <c r="C15" s="325">
        <v>16.8</v>
      </c>
      <c r="D15" s="157">
        <v>26.737381750560857</v>
      </c>
      <c r="E15" s="314">
        <v>30.7</v>
      </c>
    </row>
    <row r="16" spans="1:5">
      <c r="A16" s="123" t="s">
        <v>171</v>
      </c>
      <c r="B16" s="155">
        <v>6.4063054562452928</v>
      </c>
      <c r="C16" s="323">
        <v>4.9000000000000004</v>
      </c>
      <c r="D16" s="155">
        <v>11.277752308599123</v>
      </c>
      <c r="E16" s="323">
        <v>10.7</v>
      </c>
    </row>
    <row r="17" spans="1:5" ht="14.25" customHeight="1">
      <c r="A17" s="123" t="s">
        <v>172</v>
      </c>
      <c r="B17" s="155">
        <v>2.9080469864407097</v>
      </c>
      <c r="C17" s="323">
        <v>2.8</v>
      </c>
      <c r="D17" s="155">
        <v>3.9303369868406879</v>
      </c>
      <c r="E17" s="323">
        <v>5.2</v>
      </c>
    </row>
    <row r="18" spans="1:5">
      <c r="A18" s="128" t="s">
        <v>86</v>
      </c>
      <c r="B18" s="157">
        <v>1.1830524830665308</v>
      </c>
      <c r="C18" s="325">
        <v>1.7</v>
      </c>
      <c r="D18" s="157">
        <v>1.2850748423737788</v>
      </c>
      <c r="E18" s="314">
        <v>2.6</v>
      </c>
    </row>
    <row r="19" spans="1:5">
      <c r="A19" s="69" t="s">
        <v>9</v>
      </c>
      <c r="B19" s="159">
        <v>12.109547973918755</v>
      </c>
      <c r="C19" s="326">
        <v>10.3</v>
      </c>
      <c r="D19" s="159">
        <v>19.807733635596975</v>
      </c>
      <c r="E19" s="315">
        <v>21.8</v>
      </c>
    </row>
    <row r="20" spans="1:5">
      <c r="A20" s="68" t="s">
        <v>5</v>
      </c>
      <c r="B20" s="130"/>
      <c r="C20" s="153"/>
      <c r="D20" s="130"/>
      <c r="E20" s="130"/>
    </row>
    <row r="21" spans="1:5">
      <c r="A21" s="121" t="s">
        <v>169</v>
      </c>
      <c r="B21" s="157">
        <v>10.615435252476615</v>
      </c>
      <c r="C21" s="325">
        <v>11.4</v>
      </c>
      <c r="D21" s="160">
        <v>3.6029288527612504</v>
      </c>
      <c r="E21" s="314">
        <v>10.9</v>
      </c>
    </row>
    <row r="22" spans="1:5">
      <c r="A22" s="123" t="s">
        <v>170</v>
      </c>
      <c r="B22" s="157">
        <v>4.4173329888938859</v>
      </c>
      <c r="C22" s="325">
        <v>5.3</v>
      </c>
      <c r="D22" s="160">
        <v>2.4724418023333516</v>
      </c>
      <c r="E22" s="314">
        <v>4.5</v>
      </c>
    </row>
    <row r="23" spans="1:5">
      <c r="A23" s="123" t="s">
        <v>171</v>
      </c>
      <c r="B23" s="155">
        <v>3.0355491046920005</v>
      </c>
      <c r="C23" s="323">
        <v>1.9</v>
      </c>
      <c r="D23" s="161">
        <v>1.1081287111651124</v>
      </c>
      <c r="E23" s="323">
        <v>1</v>
      </c>
    </row>
    <row r="24" spans="1:5">
      <c r="A24" s="123" t="s">
        <v>172</v>
      </c>
      <c r="B24" s="155">
        <v>1.7686227058985486</v>
      </c>
      <c r="C24" s="323">
        <v>1.1000000000000001</v>
      </c>
      <c r="D24" s="161">
        <v>0.24970457000826973</v>
      </c>
      <c r="E24" s="323">
        <v>0.4</v>
      </c>
    </row>
    <row r="25" spans="1:5">
      <c r="A25" s="128" t="s">
        <v>86</v>
      </c>
      <c r="B25" s="157">
        <v>0.30016656126693447</v>
      </c>
      <c r="C25" s="321">
        <v>0.6</v>
      </c>
      <c r="D25" s="160">
        <v>5.2720157349392706E-2</v>
      </c>
      <c r="E25" s="314">
        <v>0.1</v>
      </c>
    </row>
    <row r="26" spans="1:5">
      <c r="A26" s="69" t="s">
        <v>9</v>
      </c>
      <c r="B26" s="159">
        <v>5.0174696257950018</v>
      </c>
      <c r="C26" s="326">
        <v>4</v>
      </c>
      <c r="D26" s="159">
        <v>1.6782500454584521</v>
      </c>
      <c r="E26" s="315">
        <v>2.7</v>
      </c>
    </row>
    <row r="27" spans="1:5" ht="10.5" customHeight="1">
      <c r="A27" s="75"/>
      <c r="B27" s="75"/>
      <c r="C27" s="75"/>
      <c r="D27" s="75"/>
      <c r="E27" s="75"/>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5.xml><?xml version="1.0" encoding="utf-8"?>
<worksheet xmlns="http://schemas.openxmlformats.org/spreadsheetml/2006/main" xmlns:r="http://schemas.openxmlformats.org/officeDocument/2006/relationships">
  <sheetPr>
    <tabColor rgb="FF7030A0"/>
  </sheetPr>
  <dimension ref="A3:E27"/>
  <sheetViews>
    <sheetView view="pageLayout" topLeftCell="A16" zoomScaleNormal="100" workbookViewId="0">
      <selection activeCell="F22" sqref="F22:G22"/>
    </sheetView>
  </sheetViews>
  <sheetFormatPr baseColWidth="10" defaultColWidth="16.7109375" defaultRowHeight="15"/>
  <cols>
    <col min="1" max="1" width="18.7109375" customWidth="1"/>
    <col min="2" max="2" width="9" customWidth="1"/>
    <col min="3" max="3" width="9.42578125" customWidth="1"/>
    <col min="4" max="4" width="9" customWidth="1"/>
    <col min="5" max="5" width="9.7109375" customWidth="1"/>
    <col min="6" max="255" width="11.42578125" customWidth="1"/>
  </cols>
  <sheetData>
    <row r="3" spans="1:5" ht="11.25" customHeight="1"/>
    <row r="4" spans="1:5" ht="20.25" customHeight="1">
      <c r="A4" s="490" t="s">
        <v>173</v>
      </c>
      <c r="B4" s="468">
        <v>2009</v>
      </c>
      <c r="C4" s="468"/>
      <c r="D4" s="468">
        <v>2019</v>
      </c>
      <c r="E4" s="468"/>
    </row>
    <row r="5" spans="1:5">
      <c r="A5" s="490"/>
      <c r="B5" s="76" t="s">
        <v>7</v>
      </c>
      <c r="C5" s="76" t="s">
        <v>8</v>
      </c>
      <c r="D5" s="76" t="s">
        <v>7</v>
      </c>
      <c r="E5" s="76" t="s">
        <v>8</v>
      </c>
    </row>
    <row r="6" spans="1:5">
      <c r="A6" s="58" t="s">
        <v>3</v>
      </c>
      <c r="B6" s="58"/>
      <c r="C6" s="58"/>
      <c r="D6" s="58"/>
      <c r="E6" s="58"/>
    </row>
    <row r="7" spans="1:5" ht="22.5" customHeight="1">
      <c r="A7" t="s">
        <v>88</v>
      </c>
      <c r="B7" s="32">
        <v>5.0704793348707886</v>
      </c>
      <c r="C7" s="32">
        <v>2.7586733397177645</v>
      </c>
      <c r="D7" s="310">
        <v>3.2041845711459711</v>
      </c>
      <c r="E7" s="310">
        <v>2.929765694123827</v>
      </c>
    </row>
    <row r="8" spans="1:5" ht="22.5" customHeight="1">
      <c r="A8" t="s">
        <v>83</v>
      </c>
      <c r="B8" s="32">
        <v>15.476440312936498</v>
      </c>
      <c r="C8" s="32">
        <v>22.822797359701532</v>
      </c>
      <c r="D8" s="310">
        <v>10.789284694229092</v>
      </c>
      <c r="E8" s="310">
        <v>21.262430166611896</v>
      </c>
    </row>
    <row r="9" spans="1:5" ht="22.5" customHeight="1">
      <c r="A9" t="s">
        <v>110</v>
      </c>
      <c r="B9" s="32">
        <v>14.209295485123578</v>
      </c>
      <c r="C9" s="32">
        <v>26.003981572956029</v>
      </c>
      <c r="D9" s="310">
        <v>17.134771999260156</v>
      </c>
      <c r="E9" s="310">
        <v>29.509561519744775</v>
      </c>
    </row>
    <row r="10" spans="1:5">
      <c r="A10" s="87" t="s">
        <v>9</v>
      </c>
      <c r="B10" s="89">
        <v>9</v>
      </c>
      <c r="C10" s="125">
        <v>9.5</v>
      </c>
      <c r="D10" s="311">
        <v>7.8</v>
      </c>
      <c r="E10" s="311">
        <v>13.5</v>
      </c>
    </row>
    <row r="11" spans="1:5" ht="15" customHeight="1">
      <c r="A11" s="58" t="s">
        <v>4</v>
      </c>
      <c r="B11" s="162"/>
      <c r="C11" s="162"/>
      <c r="D11" s="288"/>
      <c r="E11" s="288"/>
    </row>
    <row r="12" spans="1:5" ht="22.5" customHeight="1">
      <c r="A12" t="s">
        <v>88</v>
      </c>
      <c r="B12" s="32">
        <v>7.2804557397615604</v>
      </c>
      <c r="C12" s="32">
        <v>9.6076007867330162</v>
      </c>
      <c r="D12" s="310">
        <v>4.5150717448893829</v>
      </c>
      <c r="E12" s="310">
        <v>8.3311900377783719</v>
      </c>
    </row>
    <row r="13" spans="1:5" ht="22.5" customHeight="1">
      <c r="A13" t="s">
        <v>83</v>
      </c>
      <c r="B13" s="32">
        <v>17.605267287452385</v>
      </c>
      <c r="C13" s="32">
        <v>26.005159657320871</v>
      </c>
      <c r="D13" s="310">
        <v>12.626681607005301</v>
      </c>
      <c r="E13" s="310">
        <v>24.301348330062865</v>
      </c>
    </row>
    <row r="14" spans="1:5" ht="22.5" customHeight="1">
      <c r="A14" t="s">
        <v>110</v>
      </c>
      <c r="B14" s="32">
        <v>13.669387410631398</v>
      </c>
      <c r="C14" s="32">
        <v>25.224629146872395</v>
      </c>
      <c r="D14" s="310">
        <v>16.499285513857075</v>
      </c>
      <c r="E14" s="310">
        <v>28.784019851602199</v>
      </c>
    </row>
    <row r="15" spans="1:5" ht="18.75" customHeight="1">
      <c r="A15" s="87" t="s">
        <v>9</v>
      </c>
      <c r="B15" s="89">
        <v>12.1</v>
      </c>
      <c r="C15" s="89">
        <v>19.8</v>
      </c>
      <c r="D15" s="311">
        <v>10.3</v>
      </c>
      <c r="E15" s="311">
        <v>21.8</v>
      </c>
    </row>
    <row r="16" spans="1:5" ht="15" customHeight="1">
      <c r="A16" s="58" t="s">
        <v>5</v>
      </c>
      <c r="B16" s="58"/>
      <c r="C16" s="58"/>
      <c r="D16" s="288"/>
      <c r="E16" s="288"/>
    </row>
    <row r="17" spans="1:5" ht="22.5" customHeight="1">
      <c r="A17" t="s">
        <v>88</v>
      </c>
      <c r="B17" s="32">
        <v>3.4616010965299169</v>
      </c>
      <c r="C17" s="32">
        <v>0.7727484927415369</v>
      </c>
      <c r="D17" s="310">
        <v>2.0755710256302784</v>
      </c>
      <c r="E17" s="310">
        <v>0.68744497915965108</v>
      </c>
    </row>
    <row r="18" spans="1:5" ht="22.5" customHeight="1">
      <c r="A18" t="s">
        <v>83</v>
      </c>
      <c r="B18" s="32">
        <v>10.26985695847454</v>
      </c>
      <c r="C18" s="32">
        <v>9.769732463729536</v>
      </c>
      <c r="D18" s="310">
        <v>6.6281999776970357</v>
      </c>
      <c r="E18" s="310">
        <v>10.069142276098406</v>
      </c>
    </row>
    <row r="19" spans="1:5" ht="22.5" customHeight="1">
      <c r="A19" t="s">
        <v>110</v>
      </c>
      <c r="B19" s="32">
        <v>21.130395808540563</v>
      </c>
      <c r="C19" s="32">
        <v>49.183338799606432</v>
      </c>
      <c r="D19" s="310">
        <v>23.537940940539233</v>
      </c>
      <c r="E19" s="310">
        <v>45.665092331811707</v>
      </c>
    </row>
    <row r="20" spans="1:5">
      <c r="A20" s="87" t="s">
        <v>9</v>
      </c>
      <c r="B20" s="89">
        <v>5</v>
      </c>
      <c r="C20" s="89">
        <v>1.7</v>
      </c>
      <c r="D20" s="311">
        <v>4</v>
      </c>
      <c r="E20" s="311">
        <v>2.7</v>
      </c>
    </row>
    <row r="21" spans="1:5">
      <c r="A21" s="75"/>
      <c r="B21" s="75"/>
      <c r="C21" s="75"/>
      <c r="D21" s="75"/>
      <c r="E21" s="75"/>
    </row>
    <row r="27" spans="1:5" ht="15" customHeight="1"/>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6.xml><?xml version="1.0" encoding="utf-8"?>
<worksheet xmlns="http://schemas.openxmlformats.org/spreadsheetml/2006/main" xmlns:r="http://schemas.openxmlformats.org/officeDocument/2006/relationships">
  <sheetPr>
    <tabColor rgb="FF7030A0"/>
  </sheetPr>
  <dimension ref="A4:F21"/>
  <sheetViews>
    <sheetView view="pageLayout" topLeftCell="A13" zoomScaleNormal="100" workbookViewId="0">
      <selection activeCell="F24" sqref="F24:G24"/>
    </sheetView>
  </sheetViews>
  <sheetFormatPr baseColWidth="10" defaultRowHeight="15"/>
  <cols>
    <col min="1" max="1" width="15" customWidth="1"/>
    <col min="2" max="2" width="10.5703125" customWidth="1"/>
    <col min="3" max="3" width="10.42578125" customWidth="1"/>
    <col min="4" max="4" width="9.85546875" customWidth="1"/>
    <col min="5" max="5" width="10" customWidth="1"/>
  </cols>
  <sheetData>
    <row r="4" spans="1:5" ht="15.75" customHeight="1">
      <c r="A4" s="490" t="s">
        <v>174</v>
      </c>
      <c r="B4" s="468">
        <v>2009</v>
      </c>
      <c r="C4" s="468"/>
      <c r="D4" s="468">
        <v>2019</v>
      </c>
      <c r="E4" s="468"/>
    </row>
    <row r="5" spans="1:5">
      <c r="A5" s="490"/>
      <c r="B5" s="76" t="s">
        <v>7</v>
      </c>
      <c r="C5" s="76" t="s">
        <v>8</v>
      </c>
      <c r="D5" s="76" t="s">
        <v>7</v>
      </c>
      <c r="E5" s="76" t="s">
        <v>8</v>
      </c>
    </row>
    <row r="6" spans="1:5">
      <c r="A6" s="58" t="s">
        <v>3</v>
      </c>
      <c r="B6" s="58"/>
      <c r="C6" s="58"/>
      <c r="D6" s="58"/>
      <c r="E6" s="58"/>
    </row>
    <row r="7" spans="1:5" ht="22.5" customHeight="1">
      <c r="A7" t="s">
        <v>175</v>
      </c>
      <c r="B7" s="32">
        <v>36.972726687274601</v>
      </c>
      <c r="C7" s="32">
        <v>25.205447618779356</v>
      </c>
      <c r="D7" s="321">
        <v>36.185215273922218</v>
      </c>
      <c r="E7" s="321">
        <v>23.68436401179822</v>
      </c>
    </row>
    <row r="8" spans="1:5" ht="22.5" customHeight="1">
      <c r="A8" t="s">
        <v>176</v>
      </c>
      <c r="B8" s="32">
        <v>62.727680104756999</v>
      </c>
      <c r="C8" s="32">
        <v>74.432246297717711</v>
      </c>
      <c r="D8" s="321">
        <v>63.814784726077342</v>
      </c>
      <c r="E8" s="321">
        <v>76.315635988201464</v>
      </c>
    </row>
    <row r="9" spans="1:5" ht="22.5" customHeight="1">
      <c r="A9" t="s">
        <v>111</v>
      </c>
      <c r="B9" s="122">
        <v>0.29959320796840117</v>
      </c>
      <c r="C9" s="122">
        <v>0.36230608350292592</v>
      </c>
      <c r="D9" s="314" t="s">
        <v>112</v>
      </c>
      <c r="E9" s="314" t="s">
        <v>112</v>
      </c>
    </row>
    <row r="10" spans="1:5" ht="22.5" customHeight="1">
      <c r="A10" s="87" t="s">
        <v>9</v>
      </c>
      <c r="B10" s="89">
        <v>100</v>
      </c>
      <c r="C10" s="89">
        <v>100</v>
      </c>
      <c r="D10" s="322">
        <v>100</v>
      </c>
      <c r="E10" s="322">
        <v>100</v>
      </c>
    </row>
    <row r="11" spans="1:5">
      <c r="A11" s="58" t="s">
        <v>4</v>
      </c>
      <c r="B11" s="162"/>
      <c r="C11" s="162"/>
      <c r="D11" s="288"/>
      <c r="E11" s="288"/>
    </row>
    <row r="12" spans="1:5" ht="22.5" customHeight="1">
      <c r="A12" t="s">
        <v>175</v>
      </c>
      <c r="B12" s="32">
        <v>32.121205631610977</v>
      </c>
      <c r="C12" s="32">
        <v>24.450667815596727</v>
      </c>
      <c r="D12" s="310">
        <v>32.609986530838327</v>
      </c>
      <c r="E12" s="310">
        <v>22.799163637068173</v>
      </c>
    </row>
    <row r="13" spans="1:5" ht="22.5" customHeight="1">
      <c r="A13" t="s">
        <v>176</v>
      </c>
      <c r="B13" s="32">
        <v>67.519546273046402</v>
      </c>
      <c r="C13" s="32">
        <v>75.146292742156589</v>
      </c>
      <c r="D13" s="310">
        <v>67.390013469161431</v>
      </c>
      <c r="E13" s="310">
        <v>77.200836362931526</v>
      </c>
    </row>
    <row r="14" spans="1:5" ht="22.5" customHeight="1">
      <c r="A14" t="s">
        <v>111</v>
      </c>
      <c r="B14" s="122">
        <v>0.3592480953426242</v>
      </c>
      <c r="C14" s="122">
        <v>0.40303944224668048</v>
      </c>
      <c r="D14" s="314" t="s">
        <v>112</v>
      </c>
      <c r="E14" s="314" t="s">
        <v>112</v>
      </c>
    </row>
    <row r="15" spans="1:5" ht="22.5" customHeight="1">
      <c r="A15" s="87" t="s">
        <v>9</v>
      </c>
      <c r="B15" s="89">
        <v>100</v>
      </c>
      <c r="C15" s="89">
        <v>100</v>
      </c>
      <c r="D15" s="311">
        <v>100</v>
      </c>
      <c r="E15" s="311">
        <v>100</v>
      </c>
    </row>
    <row r="16" spans="1:5">
      <c r="A16" s="58" t="s">
        <v>5</v>
      </c>
      <c r="B16" s="162"/>
      <c r="C16" s="162"/>
      <c r="D16" s="288"/>
      <c r="E16" s="288"/>
    </row>
    <row r="17" spans="1:6" ht="22.5" customHeight="1">
      <c r="A17" t="s">
        <v>175</v>
      </c>
      <c r="B17" s="32">
        <v>51.666693692671089</v>
      </c>
      <c r="C17" s="32">
        <v>31.918896321070235</v>
      </c>
      <c r="D17" s="321">
        <v>50.317793172913319</v>
      </c>
      <c r="E17" s="321">
        <v>32.835219527689119</v>
      </c>
    </row>
    <row r="18" spans="1:6" ht="22.5" customHeight="1">
      <c r="A18" t="s">
        <v>176</v>
      </c>
      <c r="B18" s="32">
        <v>48.214391887874513</v>
      </c>
      <c r="C18" s="32">
        <v>68.081103678929765</v>
      </c>
      <c r="D18" s="321">
        <v>49.682206827086432</v>
      </c>
      <c r="E18" s="321">
        <v>67.164780472311094</v>
      </c>
    </row>
    <row r="19" spans="1:6" ht="22.5" customHeight="1">
      <c r="A19" t="s">
        <v>111</v>
      </c>
      <c r="B19" s="122">
        <v>0.11891441945439903</v>
      </c>
      <c r="C19" s="314" t="s">
        <v>112</v>
      </c>
      <c r="D19" s="314" t="s">
        <v>112</v>
      </c>
      <c r="E19" s="314" t="s">
        <v>112</v>
      </c>
      <c r="F19" s="122" t="s">
        <v>112</v>
      </c>
    </row>
    <row r="20" spans="1:6" ht="22.5" customHeight="1">
      <c r="A20" s="87" t="s">
        <v>9</v>
      </c>
      <c r="B20" s="89">
        <v>100</v>
      </c>
      <c r="C20" s="89">
        <v>100</v>
      </c>
      <c r="D20" s="322">
        <v>100</v>
      </c>
      <c r="E20" s="322">
        <v>100</v>
      </c>
    </row>
    <row r="21" spans="1:6" ht="7.5" customHeight="1">
      <c r="A21" s="75"/>
      <c r="B21" s="75"/>
      <c r="C21" s="75"/>
      <c r="D21" s="75"/>
      <c r="E21" s="75"/>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7.xml><?xml version="1.0" encoding="utf-8"?>
<worksheet xmlns="http://schemas.openxmlformats.org/spreadsheetml/2006/main" xmlns:r="http://schemas.openxmlformats.org/officeDocument/2006/relationships">
  <sheetPr>
    <tabColor rgb="FF7030A0"/>
  </sheetPr>
  <dimension ref="A3:E21"/>
  <sheetViews>
    <sheetView view="pageLayout" topLeftCell="A12" zoomScaleNormal="100" workbookViewId="0">
      <selection activeCell="I25" sqref="I25"/>
    </sheetView>
  </sheetViews>
  <sheetFormatPr baseColWidth="10" defaultColWidth="20.42578125" defaultRowHeight="15"/>
  <cols>
    <col min="1" max="1" width="17.140625" customWidth="1"/>
    <col min="2" max="2" width="9.140625" customWidth="1"/>
    <col min="3" max="3" width="10.5703125" customWidth="1"/>
    <col min="4" max="4" width="9.140625" customWidth="1"/>
    <col min="5" max="5" width="10" customWidth="1"/>
    <col min="6" max="255" width="11.42578125" customWidth="1"/>
  </cols>
  <sheetData>
    <row r="3" spans="1:5" ht="21" customHeight="1"/>
    <row r="4" spans="1:5">
      <c r="A4" s="488" t="s">
        <v>173</v>
      </c>
      <c r="B4" s="468">
        <v>2009</v>
      </c>
      <c r="C4" s="468"/>
      <c r="D4" s="468">
        <v>2019</v>
      </c>
      <c r="E4" s="468"/>
    </row>
    <row r="5" spans="1:5">
      <c r="A5" s="488"/>
      <c r="B5" s="133" t="s">
        <v>7</v>
      </c>
      <c r="C5" s="133" t="s">
        <v>8</v>
      </c>
      <c r="D5" s="133" t="s">
        <v>7</v>
      </c>
      <c r="E5" s="133" t="s">
        <v>8</v>
      </c>
    </row>
    <row r="6" spans="1:5">
      <c r="A6" s="58" t="s">
        <v>3</v>
      </c>
      <c r="B6" s="58"/>
      <c r="C6" s="58"/>
      <c r="D6" s="58"/>
      <c r="E6" s="58"/>
    </row>
    <row r="7" spans="1:5" ht="22.5" customHeight="1">
      <c r="A7" t="s">
        <v>88</v>
      </c>
      <c r="B7" s="32">
        <v>46.234893689521513</v>
      </c>
      <c r="C7" s="32">
        <v>52.585210354853402</v>
      </c>
      <c r="D7" s="312">
        <v>42.900027676074174</v>
      </c>
      <c r="E7" s="312">
        <v>54.411696832206296</v>
      </c>
    </row>
    <row r="8" spans="1:5" ht="22.5" customHeight="1">
      <c r="A8" t="s">
        <v>83</v>
      </c>
      <c r="B8" s="32">
        <v>69.103418380673446</v>
      </c>
      <c r="C8" s="32">
        <v>78.105798633934441</v>
      </c>
      <c r="D8" s="312">
        <v>64.36125145803274</v>
      </c>
      <c r="E8" s="312">
        <v>77.895696561327384</v>
      </c>
    </row>
    <row r="9" spans="1:5" ht="22.5" customHeight="1">
      <c r="A9" t="s">
        <v>110</v>
      </c>
      <c r="B9" s="32">
        <v>78.144824872097601</v>
      </c>
      <c r="C9" s="32">
        <v>81.486830228932476</v>
      </c>
      <c r="D9" s="312">
        <v>76.88042636663252</v>
      </c>
      <c r="E9" s="312">
        <v>79.926999299629884</v>
      </c>
    </row>
    <row r="10" spans="1:5" ht="22.5" customHeight="1">
      <c r="A10" s="87" t="s">
        <v>9</v>
      </c>
      <c r="B10" s="89">
        <v>62.727680104756999</v>
      </c>
      <c r="C10" s="89">
        <v>74.432246297717711</v>
      </c>
      <c r="D10" s="313">
        <v>63.814784726078692</v>
      </c>
      <c r="E10" s="313">
        <v>76.315635988201024</v>
      </c>
    </row>
    <row r="11" spans="1:5">
      <c r="A11" s="58" t="s">
        <v>4</v>
      </c>
      <c r="B11" s="162"/>
      <c r="C11" s="162"/>
      <c r="D11" s="162"/>
      <c r="E11" s="162"/>
    </row>
    <row r="12" spans="1:5" ht="22.5" customHeight="1">
      <c r="A12" t="s">
        <v>88</v>
      </c>
      <c r="B12" s="32">
        <v>52.782880881816375</v>
      </c>
      <c r="C12" s="32">
        <v>52.742974762842316</v>
      </c>
      <c r="D12" s="312">
        <v>48.082011947342068</v>
      </c>
      <c r="E12" s="312">
        <v>56.571379893083723</v>
      </c>
    </row>
    <row r="13" spans="1:5" ht="22.5" customHeight="1">
      <c r="A13" t="s">
        <v>83</v>
      </c>
      <c r="B13" s="32">
        <v>71.48633906109653</v>
      </c>
      <c r="C13" s="32">
        <v>78.028388706909993</v>
      </c>
      <c r="D13" s="312">
        <v>67.102775419610225</v>
      </c>
      <c r="E13" s="312">
        <v>78.301039919928726</v>
      </c>
    </row>
    <row r="14" spans="1:5" ht="22.5" customHeight="1">
      <c r="A14" t="s">
        <v>110</v>
      </c>
      <c r="B14" s="32">
        <v>77.612058776835013</v>
      </c>
      <c r="C14" s="32">
        <v>81.461371664393383</v>
      </c>
      <c r="D14" s="312">
        <v>77.348469822313533</v>
      </c>
      <c r="E14" s="312">
        <v>80.401516178756808</v>
      </c>
    </row>
    <row r="15" spans="1:5" ht="22.5" customHeight="1">
      <c r="A15" s="87" t="s">
        <v>9</v>
      </c>
      <c r="B15" s="89">
        <v>67.519546273046402</v>
      </c>
      <c r="C15" s="89">
        <v>75.146292742156589</v>
      </c>
      <c r="D15" s="313">
        <v>67.390013469162852</v>
      </c>
      <c r="E15" s="313">
        <v>77.200836362931184</v>
      </c>
    </row>
    <row r="16" spans="1:5">
      <c r="A16" s="58" t="s">
        <v>5</v>
      </c>
      <c r="B16" s="162"/>
      <c r="C16" s="162"/>
      <c r="D16" s="162"/>
      <c r="E16" s="162"/>
    </row>
    <row r="17" spans="1:5" ht="22.5" customHeight="1">
      <c r="A17" t="s">
        <v>88</v>
      </c>
      <c r="B17" s="32">
        <v>36.208958149563855</v>
      </c>
      <c r="C17" s="32">
        <v>52.016454266817227</v>
      </c>
      <c r="D17" s="312">
        <v>33.219902520580725</v>
      </c>
      <c r="E17" s="312">
        <v>43.123543115609301</v>
      </c>
    </row>
    <row r="18" spans="1:5" ht="22.5" customHeight="1">
      <c r="A18" t="s">
        <v>83</v>
      </c>
      <c r="B18" s="32">
        <v>59.112618137219535</v>
      </c>
      <c r="C18" s="32">
        <v>78.950953678474121</v>
      </c>
      <c r="D18" s="312">
        <v>52.560835276961072</v>
      </c>
      <c r="E18" s="312">
        <v>74.316747502324105</v>
      </c>
    </row>
    <row r="19" spans="1:5" ht="22.5" customHeight="1">
      <c r="A19" t="s">
        <v>110</v>
      </c>
      <c r="B19" s="32">
        <v>82.562902282036276</v>
      </c>
      <c r="C19" s="32">
        <v>81.875166711122972</v>
      </c>
      <c r="D19" s="312">
        <v>73.593942855499492</v>
      </c>
      <c r="E19" s="312">
        <v>73.25457064064112</v>
      </c>
    </row>
    <row r="20" spans="1:5" ht="22.5" customHeight="1">
      <c r="A20" s="87" t="s">
        <v>9</v>
      </c>
      <c r="B20" s="89">
        <v>48.214391887874513</v>
      </c>
      <c r="C20" s="89">
        <v>68.081103678929765</v>
      </c>
      <c r="D20" s="313">
        <v>49.68220682708656</v>
      </c>
      <c r="E20" s="313">
        <v>67.164780472311151</v>
      </c>
    </row>
    <row r="21" spans="1:5">
      <c r="A21" s="75"/>
      <c r="B21" s="75"/>
      <c r="C21" s="75"/>
      <c r="D21" s="75"/>
      <c r="E21" s="75"/>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8.xml><?xml version="1.0" encoding="utf-8"?>
<worksheet xmlns="http://schemas.openxmlformats.org/spreadsheetml/2006/main" xmlns:r="http://schemas.openxmlformats.org/officeDocument/2006/relationships">
  <sheetPr>
    <tabColor rgb="FF7030A0"/>
  </sheetPr>
  <dimension ref="A3:E17"/>
  <sheetViews>
    <sheetView view="pageLayout" topLeftCell="A13" zoomScaleNormal="100" workbookViewId="0">
      <selection activeCell="F20" sqref="F20"/>
    </sheetView>
  </sheetViews>
  <sheetFormatPr baseColWidth="10" defaultColWidth="11.42578125" defaultRowHeight="15"/>
  <cols>
    <col min="1" max="1" width="25" customWidth="1"/>
    <col min="2" max="2" width="7.7109375" customWidth="1"/>
    <col min="3" max="3" width="8.42578125" customWidth="1"/>
    <col min="4" max="4" width="7.28515625" customWidth="1"/>
    <col min="5" max="5" width="7.5703125" customWidth="1"/>
    <col min="255" max="255" width="30.140625" customWidth="1"/>
  </cols>
  <sheetData>
    <row r="3" spans="1:5" ht="7.5" customHeight="1">
      <c r="A3" t="s">
        <v>177</v>
      </c>
    </row>
    <row r="4" spans="1:5">
      <c r="A4" s="115"/>
      <c r="B4" s="462"/>
      <c r="C4" s="462"/>
      <c r="D4" s="462">
        <v>2019</v>
      </c>
      <c r="E4" s="462"/>
    </row>
    <row r="5" spans="1:5">
      <c r="A5" s="79" t="s">
        <v>96</v>
      </c>
      <c r="B5" s="163"/>
      <c r="C5" s="163"/>
      <c r="D5" s="164" t="s">
        <v>7</v>
      </c>
      <c r="E5" s="163" t="s">
        <v>8</v>
      </c>
    </row>
    <row r="6" spans="1:5" ht="30" customHeight="1">
      <c r="A6" s="165" t="s">
        <v>97</v>
      </c>
      <c r="B6" s="39"/>
      <c r="C6" s="39"/>
      <c r="D6" s="308">
        <v>7.0870084559571396</v>
      </c>
      <c r="E6" s="308">
        <v>14.695087760216863</v>
      </c>
    </row>
    <row r="7" spans="1:5" ht="30" customHeight="1">
      <c r="A7" s="136" t="s">
        <v>98</v>
      </c>
      <c r="B7" s="39"/>
      <c r="C7" s="39"/>
      <c r="D7" s="308">
        <v>12.439318192833314</v>
      </c>
      <c r="E7" s="308">
        <v>19.798175889449336</v>
      </c>
    </row>
    <row r="8" spans="1:5" ht="30" customHeight="1">
      <c r="A8" s="136" t="s">
        <v>99</v>
      </c>
      <c r="B8" s="39"/>
      <c r="C8" s="39"/>
      <c r="D8" s="308">
        <v>7.4614277133188898</v>
      </c>
      <c r="E8" s="308">
        <v>13.216652665232502</v>
      </c>
    </row>
    <row r="9" spans="1:5" ht="30" customHeight="1">
      <c r="A9" s="136" t="s">
        <v>100</v>
      </c>
      <c r="B9" s="39"/>
      <c r="C9" s="39"/>
      <c r="D9" s="308">
        <v>8.2180936933919657</v>
      </c>
      <c r="E9" s="308">
        <v>17.681015218404781</v>
      </c>
    </row>
    <row r="10" spans="1:5" ht="30" customHeight="1">
      <c r="A10" s="136" t="s">
        <v>101</v>
      </c>
      <c r="B10" s="39"/>
      <c r="C10" s="39"/>
      <c r="D10" s="308">
        <v>4.5537069101218179</v>
      </c>
      <c r="E10" s="308">
        <v>7.8111453044144916</v>
      </c>
    </row>
    <row r="11" spans="1:5" ht="30" customHeight="1">
      <c r="A11" s="139" t="s">
        <v>102</v>
      </c>
      <c r="B11" s="39"/>
      <c r="C11" s="39"/>
      <c r="D11" s="308">
        <v>8.7962343088523394</v>
      </c>
      <c r="E11" s="308">
        <v>13.120990138560966</v>
      </c>
    </row>
    <row r="12" spans="1:5" ht="30" customHeight="1">
      <c r="A12" s="136" t="s">
        <v>103</v>
      </c>
      <c r="B12" s="39"/>
      <c r="C12" s="39"/>
      <c r="D12" s="308">
        <v>5.2784646867032325</v>
      </c>
      <c r="E12" s="308">
        <v>7.1550087775511155</v>
      </c>
    </row>
    <row r="13" spans="1:5" ht="30" customHeight="1">
      <c r="A13" s="136" t="s">
        <v>104</v>
      </c>
      <c r="B13" s="39"/>
      <c r="C13" s="39"/>
      <c r="D13" s="308">
        <v>5.0319020112405024</v>
      </c>
      <c r="E13" s="308">
        <v>7.2182235317950854</v>
      </c>
    </row>
    <row r="14" spans="1:5" ht="30" customHeight="1">
      <c r="A14" s="136" t="s">
        <v>105</v>
      </c>
      <c r="B14" s="39"/>
      <c r="C14" s="39"/>
      <c r="D14" s="308">
        <v>9.6296838707666765</v>
      </c>
      <c r="E14" s="308">
        <v>12.41272341932282</v>
      </c>
    </row>
    <row r="15" spans="1:5" ht="30" customHeight="1">
      <c r="A15" s="140" t="s">
        <v>178</v>
      </c>
      <c r="B15" s="39"/>
      <c r="C15" s="39"/>
      <c r="D15" s="308">
        <v>10.746333800311112</v>
      </c>
      <c r="E15" s="308">
        <v>39.784131510466544</v>
      </c>
    </row>
    <row r="16" spans="1:5" ht="30" customHeight="1">
      <c r="A16" s="69" t="s">
        <v>9</v>
      </c>
      <c r="B16" s="117"/>
      <c r="C16" s="117"/>
      <c r="D16" s="309">
        <v>7.8147608016000207</v>
      </c>
      <c r="E16" s="309">
        <v>13.475271614063079</v>
      </c>
    </row>
    <row r="17" spans="1:5" ht="6.75" customHeight="1">
      <c r="A17" s="75"/>
      <c r="B17" s="75"/>
      <c r="C17" s="75"/>
      <c r="D17" s="75"/>
      <c r="E17" s="75"/>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9.xml><?xml version="1.0" encoding="utf-8"?>
<worksheet xmlns="http://schemas.openxmlformats.org/spreadsheetml/2006/main" xmlns:r="http://schemas.openxmlformats.org/officeDocument/2006/relationships">
  <sheetPr>
    <tabColor rgb="FF7030A0"/>
  </sheetPr>
  <dimension ref="A2:E45"/>
  <sheetViews>
    <sheetView view="pageLayout" topLeftCell="A14" zoomScaleNormal="100" workbookViewId="0">
      <selection activeCell="G21" sqref="G21"/>
    </sheetView>
  </sheetViews>
  <sheetFormatPr baseColWidth="10" defaultColWidth="11.42578125" defaultRowHeight="15"/>
  <cols>
    <col min="1" max="1" width="25.5703125" customWidth="1"/>
    <col min="2" max="2" width="7.28515625" customWidth="1"/>
    <col min="3" max="3" width="7.5703125" customWidth="1"/>
    <col min="4" max="4" width="7.7109375" customWidth="1"/>
    <col min="5" max="5" width="7.5703125" customWidth="1"/>
    <col min="254" max="254" width="27.42578125" customWidth="1"/>
  </cols>
  <sheetData>
    <row r="2" spans="1:5">
      <c r="A2" t="s">
        <v>177</v>
      </c>
    </row>
    <row r="3" spans="1:5">
      <c r="A3" s="115"/>
      <c r="B3" s="462"/>
      <c r="C3" s="462"/>
      <c r="D3" s="462">
        <v>2019</v>
      </c>
      <c r="E3" s="462"/>
    </row>
    <row r="4" spans="1:5">
      <c r="A4" s="79" t="s">
        <v>96</v>
      </c>
      <c r="B4" s="164"/>
      <c r="C4" s="164"/>
      <c r="D4" s="164" t="s">
        <v>7</v>
      </c>
      <c r="E4" s="164" t="s">
        <v>8</v>
      </c>
    </row>
    <row r="5" spans="1:5" ht="30" customHeight="1">
      <c r="A5" s="165" t="s">
        <v>97</v>
      </c>
      <c r="B5" s="39"/>
      <c r="C5" s="39"/>
      <c r="D5" s="308">
        <v>9.2231423636927445</v>
      </c>
      <c r="E5" s="308">
        <v>22.794791415179947</v>
      </c>
    </row>
    <row r="6" spans="1:5" ht="30" customHeight="1">
      <c r="A6" s="136" t="s">
        <v>98</v>
      </c>
      <c r="B6" s="39"/>
      <c r="C6" s="39"/>
      <c r="D6" s="308">
        <v>13.374625644022354</v>
      </c>
      <c r="E6" s="308">
        <v>27.336480566634378</v>
      </c>
    </row>
    <row r="7" spans="1:5" ht="30" customHeight="1">
      <c r="A7" s="136" t="s">
        <v>99</v>
      </c>
      <c r="B7" s="39"/>
      <c r="C7" s="39"/>
      <c r="D7" s="308">
        <v>10.414690395021227</v>
      </c>
      <c r="E7" s="308">
        <v>22.940544497165494</v>
      </c>
    </row>
    <row r="8" spans="1:5" ht="30" customHeight="1">
      <c r="A8" s="136" t="s">
        <v>100</v>
      </c>
      <c r="B8" s="39"/>
      <c r="C8" s="39"/>
      <c r="D8" s="308">
        <v>10.297867381999174</v>
      </c>
      <c r="E8" s="308">
        <v>23.267235975381301</v>
      </c>
    </row>
    <row r="9" spans="1:5" ht="30" customHeight="1">
      <c r="A9" s="136" t="s">
        <v>101</v>
      </c>
      <c r="B9" s="39"/>
      <c r="C9" s="39"/>
      <c r="D9" s="308">
        <v>7.5674702618536802</v>
      </c>
      <c r="E9" s="308">
        <v>20.790416124235829</v>
      </c>
    </row>
    <row r="10" spans="1:5" ht="30" customHeight="1">
      <c r="A10" s="139" t="s">
        <v>107</v>
      </c>
      <c r="B10" s="39"/>
      <c r="C10" s="39"/>
      <c r="D10" s="308">
        <v>10.985808691366053</v>
      </c>
      <c r="E10" s="308">
        <v>18.337129952467819</v>
      </c>
    </row>
    <row r="11" spans="1:5" ht="30" customHeight="1">
      <c r="A11" s="136" t="s">
        <v>103</v>
      </c>
      <c r="B11" s="39"/>
      <c r="C11" s="39"/>
      <c r="D11" s="308">
        <v>8.0656999324861403</v>
      </c>
      <c r="E11" s="308">
        <v>16.350814777709154</v>
      </c>
    </row>
    <row r="12" spans="1:5" ht="30" customHeight="1">
      <c r="A12" s="136" t="s">
        <v>104</v>
      </c>
      <c r="B12" s="39"/>
      <c r="C12" s="39"/>
      <c r="D12" s="308">
        <v>6.5782300539520202</v>
      </c>
      <c r="E12" s="308">
        <v>25.806877248815034</v>
      </c>
    </row>
    <row r="13" spans="1:5" ht="30" customHeight="1">
      <c r="A13" s="136" t="s">
        <v>105</v>
      </c>
      <c r="B13" s="39"/>
      <c r="C13" s="39"/>
      <c r="D13" s="308">
        <v>10.78340294897974</v>
      </c>
      <c r="E13" s="308">
        <v>20.324623609442629</v>
      </c>
    </row>
    <row r="14" spans="1:5" ht="30" customHeight="1">
      <c r="A14" s="140" t="s">
        <v>178</v>
      </c>
      <c r="B14" s="39"/>
      <c r="C14" s="39"/>
      <c r="D14" s="308">
        <v>12.621496855366011</v>
      </c>
      <c r="E14" s="308">
        <v>53.789289155730792</v>
      </c>
    </row>
    <row r="15" spans="1:5" ht="30" customHeight="1">
      <c r="A15" s="69" t="s">
        <v>9</v>
      </c>
      <c r="B15" s="117"/>
      <c r="C15" s="117"/>
      <c r="D15" s="309">
        <v>10.288322661770819</v>
      </c>
      <c r="E15" s="309">
        <v>21.793137032924466</v>
      </c>
    </row>
    <row r="16" spans="1:5">
      <c r="A16" s="75"/>
      <c r="B16" s="75"/>
      <c r="C16" s="75"/>
      <c r="D16" s="75"/>
      <c r="E16" s="75"/>
    </row>
    <row r="20" spans="1:3">
      <c r="B20" s="32"/>
      <c r="C20" s="32"/>
    </row>
    <row r="21" spans="1:3">
      <c r="A21" s="87"/>
      <c r="B21" s="87"/>
      <c r="C21" s="87"/>
    </row>
    <row r="40" spans="2:4" ht="1.5" customHeight="1"/>
    <row r="41" spans="2:4" hidden="1"/>
    <row r="42" spans="2:4" hidden="1">
      <c r="B42" s="75"/>
      <c r="C42" s="75"/>
      <c r="D42" s="75"/>
    </row>
    <row r="43" spans="2:4" ht="7.5" hidden="1" customHeight="1"/>
    <row r="44" spans="2:4" hidden="1"/>
    <row r="45" spans="2:4" hidden="1"/>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100.xml><?xml version="1.0" encoding="utf-8"?>
<worksheet xmlns="http://schemas.openxmlformats.org/spreadsheetml/2006/main" xmlns:r="http://schemas.openxmlformats.org/officeDocument/2006/relationships">
  <sheetPr>
    <tabColor rgb="FF7030A0"/>
  </sheetPr>
  <dimension ref="A1:E22"/>
  <sheetViews>
    <sheetView view="pageLayout" zoomScaleNormal="100" workbookViewId="0">
      <selection activeCell="H19" sqref="H19"/>
    </sheetView>
  </sheetViews>
  <sheetFormatPr baseColWidth="10" defaultColWidth="11.42578125" defaultRowHeight="15"/>
  <cols>
    <col min="1" max="1" width="25.85546875" customWidth="1"/>
    <col min="2" max="2" width="7.42578125" customWidth="1"/>
    <col min="3" max="3" width="7.28515625" customWidth="1"/>
    <col min="4" max="5" width="7.7109375" customWidth="1"/>
    <col min="6" max="6" width="5.42578125" customWidth="1"/>
    <col min="255" max="255" width="29.28515625" customWidth="1"/>
  </cols>
  <sheetData>
    <row r="1" spans="1:5">
      <c r="A1" s="441" t="s">
        <v>177</v>
      </c>
      <c r="B1" s="441"/>
      <c r="C1" s="441"/>
      <c r="D1" s="441"/>
      <c r="E1" s="441"/>
    </row>
    <row r="2" spans="1:5">
      <c r="A2" s="441"/>
      <c r="B2" s="441"/>
      <c r="C2" s="441"/>
      <c r="D2" s="441"/>
      <c r="E2" s="441"/>
    </row>
    <row r="3" spans="1:5" ht="9.75" customHeight="1">
      <c r="A3" s="441"/>
      <c r="B3" s="441"/>
      <c r="C3" s="441"/>
      <c r="D3" s="441"/>
      <c r="E3" s="441"/>
    </row>
    <row r="4" spans="1:5">
      <c r="A4" s="115"/>
      <c r="B4" s="462"/>
      <c r="C4" s="462"/>
      <c r="D4" s="462">
        <v>2019</v>
      </c>
      <c r="E4" s="462"/>
    </row>
    <row r="5" spans="1:5">
      <c r="A5" s="79" t="s">
        <v>96</v>
      </c>
      <c r="B5" s="164"/>
      <c r="C5" s="164"/>
      <c r="D5" s="164" t="s">
        <v>7</v>
      </c>
      <c r="E5" s="164" t="s">
        <v>8</v>
      </c>
    </row>
    <row r="6" spans="1:5" ht="29.25" customHeight="1">
      <c r="A6" s="165" t="s">
        <v>97</v>
      </c>
      <c r="B6" s="39"/>
      <c r="C6" s="39"/>
      <c r="D6" s="308">
        <v>3.8168575367921718</v>
      </c>
      <c r="E6" s="308">
        <v>2.9168185968196072</v>
      </c>
    </row>
    <row r="7" spans="1:5" ht="29.25" customHeight="1">
      <c r="A7" s="136" t="s">
        <v>98</v>
      </c>
      <c r="B7" s="39"/>
      <c r="C7" s="39"/>
      <c r="D7" s="308">
        <v>10.458707126723619</v>
      </c>
      <c r="E7" s="308">
        <v>3.3479923241124827</v>
      </c>
    </row>
    <row r="8" spans="1:5" ht="29.25" customHeight="1">
      <c r="A8" s="136" t="s">
        <v>99</v>
      </c>
      <c r="B8" s="39"/>
      <c r="C8" s="39"/>
      <c r="D8" s="308">
        <v>3.0747646245269804</v>
      </c>
      <c r="E8" s="308">
        <v>2.6400554272001231</v>
      </c>
    </row>
    <row r="9" spans="1:5" ht="29.25" customHeight="1">
      <c r="A9" s="136" t="s">
        <v>100</v>
      </c>
      <c r="B9" s="39"/>
      <c r="C9" s="39"/>
      <c r="D9" s="308">
        <v>3.7880918101200693</v>
      </c>
      <c r="E9" s="308">
        <v>4.4204226702341263</v>
      </c>
    </row>
    <row r="10" spans="1:5" ht="29.25" customHeight="1">
      <c r="A10" s="136" t="s">
        <v>101</v>
      </c>
      <c r="B10" s="39"/>
      <c r="C10" s="39"/>
      <c r="D10" s="308">
        <v>1.8475669680919793</v>
      </c>
      <c r="E10" s="308">
        <v>2.0763728374717147</v>
      </c>
    </row>
    <row r="11" spans="1:5" ht="29.25" customHeight="1">
      <c r="A11" s="139" t="s">
        <v>107</v>
      </c>
      <c r="B11" s="39"/>
      <c r="C11" s="39"/>
      <c r="D11" s="308">
        <v>2.7979207616788098</v>
      </c>
      <c r="E11" s="308">
        <v>2.3537658421447976</v>
      </c>
    </row>
    <row r="12" spans="1:5" ht="29.25" customHeight="1">
      <c r="A12" s="136" t="s">
        <v>103</v>
      </c>
      <c r="B12" s="39"/>
      <c r="C12" s="39"/>
      <c r="D12" s="308">
        <v>3.3207248067095652</v>
      </c>
      <c r="E12" s="308">
        <v>1.175808902112699</v>
      </c>
    </row>
    <row r="13" spans="1:5" ht="29.25" customHeight="1">
      <c r="A13" s="136" t="s">
        <v>104</v>
      </c>
      <c r="B13" s="39"/>
      <c r="C13" s="39"/>
      <c r="D13" s="308">
        <v>4.1772788753129149</v>
      </c>
      <c r="E13" s="308">
        <v>2.7411980721599396</v>
      </c>
    </row>
    <row r="14" spans="1:5" ht="29.25" customHeight="1">
      <c r="A14" s="136" t="s">
        <v>105</v>
      </c>
      <c r="B14" s="39"/>
      <c r="C14" s="39"/>
      <c r="D14" s="308">
        <v>7.7029386332464771</v>
      </c>
      <c r="E14" s="308">
        <v>3.3078356998928298</v>
      </c>
    </row>
    <row r="15" spans="1:5" ht="29.25" customHeight="1">
      <c r="A15" s="140" t="s">
        <v>178</v>
      </c>
      <c r="B15" s="39"/>
      <c r="C15" s="39"/>
      <c r="D15" s="308">
        <v>5.3030465927782489</v>
      </c>
      <c r="E15" s="308">
        <v>12.819972887658148</v>
      </c>
    </row>
    <row r="16" spans="1:5" ht="29.25" customHeight="1">
      <c r="A16" s="69" t="s">
        <v>9</v>
      </c>
      <c r="B16" s="117"/>
      <c r="C16" s="117"/>
      <c r="D16" s="309">
        <v>4.0015100634781868</v>
      </c>
      <c r="E16" s="309">
        <v>2.7383602654401304</v>
      </c>
    </row>
    <row r="17" spans="1:5">
      <c r="A17" s="75"/>
      <c r="B17" s="75"/>
      <c r="C17" s="75"/>
      <c r="D17" s="75"/>
      <c r="E17" s="75"/>
    </row>
    <row r="21" spans="1:5">
      <c r="B21" s="32"/>
      <c r="C21" s="32"/>
    </row>
    <row r="22" spans="1:5">
      <c r="A22" s="87"/>
      <c r="B22" s="87"/>
      <c r="C22" s="87"/>
    </row>
  </sheetData>
  <mergeCells count="3">
    <mergeCell ref="A1:E3"/>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101.xml><?xml version="1.0" encoding="utf-8"?>
<worksheet xmlns="http://schemas.openxmlformats.org/spreadsheetml/2006/main" xmlns:r="http://schemas.openxmlformats.org/officeDocument/2006/relationships">
  <sheetPr>
    <tabColor rgb="FF7030A0"/>
  </sheetPr>
  <dimension ref="A1"/>
  <sheetViews>
    <sheetView view="pageLayout" zoomScaleNormal="100" workbookViewId="0">
      <selection activeCell="G33" sqref="G33"/>
    </sheetView>
  </sheetViews>
  <sheetFormatPr baseColWidth="10" defaultRowHeight="15"/>
  <cols>
    <col min="5" max="5" width="10" customWidth="1"/>
  </cols>
  <sheetData/>
  <pageMargins left="0.31496062992125984" right="0.31496062992125984" top="0.19685039370078741" bottom="0.19685039370078741" header="0.31496062992125984" footer="0.31496062992125984"/>
  <pageSetup paperSize="11" orientation="portrait" r:id="rId1"/>
  <drawing r:id="rId2"/>
</worksheet>
</file>

<file path=xl/worksheets/sheet102.xml><?xml version="1.0" encoding="utf-8"?>
<worksheet xmlns="http://schemas.openxmlformats.org/spreadsheetml/2006/main" xmlns:r="http://schemas.openxmlformats.org/officeDocument/2006/relationships">
  <sheetPr>
    <tabColor rgb="FFFFFF00"/>
  </sheetPr>
  <dimension ref="A16:G17"/>
  <sheetViews>
    <sheetView view="pageLayout" topLeftCell="A20" zoomScaleNormal="100" workbookViewId="0">
      <selection activeCell="I24" sqref="I24:J24"/>
    </sheetView>
  </sheetViews>
  <sheetFormatPr baseColWidth="10" defaultRowHeight="15"/>
  <cols>
    <col min="1" max="1" width="16.28515625" customWidth="1"/>
    <col min="2" max="5" width="7.5703125" customWidth="1"/>
    <col min="6" max="6" width="4.28515625" customWidth="1"/>
    <col min="7" max="7" width="3.28515625" customWidth="1"/>
  </cols>
  <sheetData>
    <row r="16" spans="1:7" ht="58.5" customHeight="1">
      <c r="A16" s="491" t="s">
        <v>261</v>
      </c>
      <c r="B16" s="491"/>
      <c r="C16" s="491"/>
      <c r="D16" s="491"/>
      <c r="E16" s="491"/>
      <c r="F16" s="491"/>
      <c r="G16" s="491"/>
    </row>
    <row r="17" spans="1:1">
      <c r="A17" s="224"/>
    </row>
  </sheetData>
  <mergeCells count="1">
    <mergeCell ref="A16:G16"/>
  </mergeCells>
  <printOptions horizontalCentered="1" verticalCentered="1"/>
  <pageMargins left="0.70866141732283472" right="0.70866141732283472" top="0.74803149606299213" bottom="0.74803149606299213" header="0.31496062992125984" footer="0.31496062992125984"/>
  <pageSetup paperSize="11" orientation="portrait" r:id="rId1"/>
  <drawing r:id="rId2"/>
</worksheet>
</file>

<file path=xl/worksheets/sheet103.xml><?xml version="1.0" encoding="utf-8"?>
<worksheet xmlns="http://schemas.openxmlformats.org/spreadsheetml/2006/main" xmlns:r="http://schemas.openxmlformats.org/officeDocument/2006/relationships">
  <sheetPr>
    <tabColor rgb="FF00B0F0"/>
  </sheetPr>
  <dimension ref="A1"/>
  <sheetViews>
    <sheetView view="pageLayout" topLeftCell="A23" zoomScaleNormal="100" workbookViewId="0">
      <selection activeCell="D33" sqref="A1:D33"/>
    </sheetView>
  </sheetViews>
  <sheetFormatPr baseColWidth="10" defaultRowHeight="15"/>
  <cols>
    <col min="4" max="4" width="21" customWidth="1"/>
  </cols>
  <sheetData/>
  <pageMargins left="0.70866141732283461" right="0.70866141732283461" top="0.74803149606299213" bottom="0.74803149606299213" header="0.31496062992125984" footer="0.31496062992125984"/>
  <pageSetup paperSize="11" orientation="portrait" r:id="rId1"/>
  <drawing r:id="rId2"/>
</worksheet>
</file>

<file path=xl/worksheets/sheet104.xml><?xml version="1.0" encoding="utf-8"?>
<worksheet xmlns="http://schemas.openxmlformats.org/spreadsheetml/2006/main" xmlns:r="http://schemas.openxmlformats.org/officeDocument/2006/relationships">
  <sheetPr>
    <tabColor rgb="FF00B0F0"/>
  </sheetPr>
  <dimension ref="A1:D13"/>
  <sheetViews>
    <sheetView view="pageLayout" topLeftCell="A10" zoomScaleNormal="100" workbookViewId="0">
      <selection activeCell="F14" sqref="F14:G14"/>
    </sheetView>
  </sheetViews>
  <sheetFormatPr baseColWidth="10" defaultRowHeight="15"/>
  <cols>
    <col min="1" max="1" width="22.140625" customWidth="1"/>
    <col min="2" max="2" width="11.5703125" customWidth="1"/>
    <col min="3" max="3" width="10.7109375" customWidth="1"/>
    <col min="4" max="4" width="11.5703125" customWidth="1"/>
  </cols>
  <sheetData>
    <row r="1" spans="1:4" ht="15" customHeight="1">
      <c r="A1" s="492" t="s">
        <v>262</v>
      </c>
      <c r="B1" s="492"/>
      <c r="C1" s="492"/>
      <c r="D1" s="492"/>
    </row>
    <row r="2" spans="1:4" ht="18.75" customHeight="1">
      <c r="A2" s="492" t="s">
        <v>263</v>
      </c>
      <c r="B2" s="492"/>
      <c r="C2" s="492"/>
      <c r="D2" s="492"/>
    </row>
    <row r="3" spans="1:4">
      <c r="A3" s="225"/>
      <c r="B3" s="226" t="s">
        <v>7</v>
      </c>
      <c r="C3" s="226" t="s">
        <v>8</v>
      </c>
      <c r="D3" s="226" t="s">
        <v>3</v>
      </c>
    </row>
    <row r="4" spans="1:4" ht="49.5" customHeight="1">
      <c r="A4" s="227" t="s">
        <v>264</v>
      </c>
      <c r="B4" s="228">
        <v>0.42777777777777781</v>
      </c>
      <c r="C4" s="228">
        <v>0.4548611111111111</v>
      </c>
      <c r="D4" s="228">
        <v>0.44166666666666665</v>
      </c>
    </row>
    <row r="5" spans="1:4" ht="49.5" customHeight="1">
      <c r="A5" s="227" t="s">
        <v>265</v>
      </c>
      <c r="B5" s="228">
        <v>0.22569444444444445</v>
      </c>
      <c r="C5" s="228">
        <v>5.6250000000000001E-2</v>
      </c>
      <c r="D5" s="228">
        <v>0.1388888888888889</v>
      </c>
    </row>
    <row r="6" spans="1:4" ht="49.5" customHeight="1">
      <c r="A6" s="227" t="s">
        <v>266</v>
      </c>
      <c r="B6" s="228">
        <v>2.361111111111111E-2</v>
      </c>
      <c r="C6" s="228">
        <v>1.7361111111111112E-2</v>
      </c>
      <c r="D6" s="228">
        <v>2.013888888888889E-2</v>
      </c>
    </row>
    <row r="7" spans="1:4" ht="49.5" customHeight="1">
      <c r="A7" s="227" t="s">
        <v>267</v>
      </c>
      <c r="B7" s="228">
        <v>2.9861111111111113E-2</v>
      </c>
      <c r="C7" s="228">
        <v>0.20833333333333334</v>
      </c>
      <c r="D7" s="228">
        <v>0.12152777777777778</v>
      </c>
    </row>
    <row r="8" spans="1:4" ht="49.5" customHeight="1">
      <c r="A8" s="227" t="s">
        <v>268</v>
      </c>
      <c r="B8" s="228">
        <v>0.20277777777777781</v>
      </c>
      <c r="C8" s="228">
        <v>0.17500000000000002</v>
      </c>
      <c r="D8" s="228">
        <v>0.18888888888888888</v>
      </c>
    </row>
    <row r="9" spans="1:4" ht="49.5" customHeight="1">
      <c r="A9" s="227" t="s">
        <v>269</v>
      </c>
      <c r="B9" s="228">
        <v>4.0972222222222222E-2</v>
      </c>
      <c r="C9" s="228">
        <v>5.486111111111111E-2</v>
      </c>
      <c r="D9" s="228">
        <v>4.7916666666666663E-2</v>
      </c>
    </row>
    <row r="10" spans="1:4" ht="48.75" customHeight="1">
      <c r="A10" s="229" t="s">
        <v>270</v>
      </c>
      <c r="B10" s="230">
        <v>4.9305555555555554E-2</v>
      </c>
      <c r="C10" s="230">
        <v>3.3333333333333333E-2</v>
      </c>
      <c r="D10" s="230">
        <v>4.0972222222222222E-2</v>
      </c>
    </row>
    <row r="11" spans="1:4" ht="6.75" customHeight="1">
      <c r="A11" s="231"/>
      <c r="B11" s="232"/>
      <c r="C11" s="232"/>
      <c r="D11" s="232"/>
    </row>
    <row r="12" spans="1:4">
      <c r="A12" s="493" t="s">
        <v>271</v>
      </c>
      <c r="B12" s="493"/>
      <c r="C12" s="493"/>
      <c r="D12" s="493"/>
    </row>
    <row r="13" spans="1:4">
      <c r="A13" s="233"/>
    </row>
  </sheetData>
  <mergeCells count="3">
    <mergeCell ref="A1:D1"/>
    <mergeCell ref="A2:D2"/>
    <mergeCell ref="A12:D12"/>
  </mergeCells>
  <pageMargins left="0.70866141732283461" right="0.70866141732283461" top="0.74803149606299213" bottom="0.74803149606299213" header="0.31496062992125984" footer="0.31496062992125984"/>
  <pageSetup paperSize="11" orientation="portrait" r:id="rId1"/>
  <drawing r:id="rId2"/>
</worksheet>
</file>

<file path=xl/worksheets/sheet105.xml><?xml version="1.0" encoding="utf-8"?>
<worksheet xmlns="http://schemas.openxmlformats.org/spreadsheetml/2006/main" xmlns:r="http://schemas.openxmlformats.org/officeDocument/2006/relationships">
  <sheetPr>
    <tabColor rgb="FF00B0F0"/>
  </sheetPr>
  <dimension ref="A1:G25"/>
  <sheetViews>
    <sheetView view="pageLayout" topLeftCell="A19" zoomScaleNormal="100" workbookViewId="0">
      <selection activeCell="G28" sqref="G28:H28"/>
    </sheetView>
  </sheetViews>
  <sheetFormatPr baseColWidth="10" defaultRowHeight="15"/>
  <cols>
    <col min="1" max="1" width="16.85546875" customWidth="1"/>
    <col min="2" max="2" width="12.28515625" customWidth="1"/>
    <col min="4" max="4" width="17.7109375" customWidth="1"/>
  </cols>
  <sheetData>
    <row r="1" spans="1:7">
      <c r="A1" s="494" t="s">
        <v>272</v>
      </c>
      <c r="B1" s="494"/>
      <c r="C1" s="494"/>
      <c r="D1" s="494"/>
    </row>
    <row r="2" spans="1:7">
      <c r="A2" s="494"/>
      <c r="B2" s="494"/>
      <c r="C2" s="494"/>
      <c r="D2" s="494"/>
      <c r="E2" s="234"/>
      <c r="F2" s="234"/>
      <c r="G2" s="234"/>
    </row>
    <row r="3" spans="1:7">
      <c r="A3" s="235"/>
      <c r="B3" s="236" t="s">
        <v>7</v>
      </c>
      <c r="C3" s="237" t="s">
        <v>8</v>
      </c>
      <c r="D3" s="238" t="s">
        <v>3</v>
      </c>
      <c r="E3" s="234"/>
      <c r="F3" s="234"/>
      <c r="G3" s="234"/>
    </row>
    <row r="4" spans="1:7" ht="24">
      <c r="A4" s="239" t="s">
        <v>264</v>
      </c>
      <c r="B4" s="240">
        <v>0.42777777777777781</v>
      </c>
      <c r="C4" s="240">
        <v>0.4548611111111111</v>
      </c>
      <c r="D4" s="240">
        <v>0.44166666666666665</v>
      </c>
    </row>
    <row r="5" spans="1:7" ht="24">
      <c r="A5" s="241" t="s">
        <v>265</v>
      </c>
      <c r="B5" s="240">
        <v>0.22569444444444445</v>
      </c>
      <c r="C5" s="240">
        <v>5.6250000000000001E-2</v>
      </c>
      <c r="D5" s="240">
        <v>0.1388888888888889</v>
      </c>
    </row>
    <row r="6" spans="1:7" ht="24">
      <c r="A6" s="241" t="s">
        <v>266</v>
      </c>
      <c r="B6" s="240">
        <v>2.361111111111111E-2</v>
      </c>
      <c r="C6" s="240">
        <v>1.7361111111111112E-2</v>
      </c>
      <c r="D6" s="240">
        <v>2.013888888888889E-2</v>
      </c>
    </row>
    <row r="7" spans="1:7" ht="60">
      <c r="A7" s="241" t="s">
        <v>267</v>
      </c>
      <c r="B7" s="240">
        <v>2.9861111111111113E-2</v>
      </c>
      <c r="C7" s="240">
        <v>0.20833333333333334</v>
      </c>
      <c r="D7" s="240">
        <v>0.12152777777777778</v>
      </c>
    </row>
    <row r="8" spans="1:7">
      <c r="A8" s="241" t="s">
        <v>268</v>
      </c>
      <c r="B8" s="240">
        <v>0.20277777777777775</v>
      </c>
      <c r="C8" s="240">
        <v>0.17500000000000002</v>
      </c>
      <c r="D8" s="240">
        <v>0.18888888888888888</v>
      </c>
    </row>
    <row r="9" spans="1:7">
      <c r="A9" s="241" t="s">
        <v>269</v>
      </c>
      <c r="B9" s="240">
        <v>4.0972222222222222E-2</v>
      </c>
      <c r="C9" s="240">
        <v>5.486111111111111E-2</v>
      </c>
      <c r="D9" s="240">
        <v>4.7916666666666663E-2</v>
      </c>
    </row>
    <row r="10" spans="1:7" ht="24">
      <c r="A10" s="242" t="s">
        <v>270</v>
      </c>
      <c r="B10" s="240">
        <v>4.9305555555555554E-2</v>
      </c>
      <c r="C10" s="240">
        <v>3.3333333333333333E-2</v>
      </c>
      <c r="D10" s="240">
        <v>4.0972222222222222E-2</v>
      </c>
    </row>
    <row r="13" spans="1:7">
      <c r="A13" s="495" t="s">
        <v>273</v>
      </c>
      <c r="B13" s="495"/>
      <c r="C13" s="495"/>
      <c r="D13" s="495"/>
    </row>
    <row r="25" spans="1:4">
      <c r="A25" s="493" t="s">
        <v>271</v>
      </c>
      <c r="B25" s="493"/>
      <c r="C25" s="493"/>
      <c r="D25" s="493"/>
    </row>
  </sheetData>
  <mergeCells count="3">
    <mergeCell ref="A1:D2"/>
    <mergeCell ref="A13:D13"/>
    <mergeCell ref="A25:D25"/>
  </mergeCells>
  <pageMargins left="0.70866141732283461" right="0.75208333333333333" top="0.74803149606299213" bottom="0.74803149606299213" header="0.31496062992125984" footer="0.31496062992125984"/>
  <pageSetup paperSize="11" scale="95" orientation="portrait" r:id="rId1"/>
  <drawing r:id="rId2"/>
</worksheet>
</file>

<file path=xl/worksheets/sheet106.xml><?xml version="1.0" encoding="utf-8"?>
<worksheet xmlns="http://schemas.openxmlformats.org/spreadsheetml/2006/main" xmlns:r="http://schemas.openxmlformats.org/officeDocument/2006/relationships">
  <sheetPr>
    <tabColor rgb="FF00B0F0"/>
  </sheetPr>
  <dimension ref="A1:E22"/>
  <sheetViews>
    <sheetView view="pageLayout" topLeftCell="A13" zoomScaleNormal="100" workbookViewId="0">
      <selection activeCell="G4" sqref="G4:H4"/>
    </sheetView>
  </sheetViews>
  <sheetFormatPr baseColWidth="10" defaultRowHeight="15"/>
  <cols>
    <col min="1" max="1" width="11.85546875" customWidth="1"/>
    <col min="2" max="2" width="12.5703125" customWidth="1"/>
    <col min="3" max="4" width="9.85546875" customWidth="1"/>
    <col min="5" max="5" width="11.5703125" customWidth="1"/>
  </cols>
  <sheetData>
    <row r="1" spans="1:5" ht="69.75" customHeight="1">
      <c r="A1" s="471"/>
      <c r="B1" s="471"/>
      <c r="C1" s="471"/>
      <c r="D1" s="471"/>
      <c r="E1" s="471"/>
    </row>
    <row r="2" spans="1:5">
      <c r="A2" s="497"/>
      <c r="B2" s="497"/>
      <c r="C2" s="243" t="s">
        <v>7</v>
      </c>
      <c r="D2" s="243" t="s">
        <v>8</v>
      </c>
      <c r="E2" s="243" t="s">
        <v>3</v>
      </c>
    </row>
    <row r="3" spans="1:5">
      <c r="A3" s="496" t="s">
        <v>274</v>
      </c>
      <c r="B3" s="244" t="s">
        <v>275</v>
      </c>
      <c r="C3" s="245">
        <v>3.4027777777777775E-2</v>
      </c>
      <c r="D3" s="245">
        <v>0.21666666666666667</v>
      </c>
      <c r="E3" s="245">
        <v>0.15208333333333332</v>
      </c>
    </row>
    <row r="4" spans="1:5">
      <c r="A4" s="496"/>
      <c r="B4" s="244" t="s">
        <v>276</v>
      </c>
      <c r="C4" s="245">
        <v>2.7083333333333334E-2</v>
      </c>
      <c r="D4" s="245">
        <v>0.21944444444444444</v>
      </c>
      <c r="E4" s="245">
        <v>0.1076388888888889</v>
      </c>
    </row>
    <row r="5" spans="1:5">
      <c r="A5" s="496"/>
      <c r="B5" s="244" t="s">
        <v>277</v>
      </c>
      <c r="C5" s="245">
        <v>2.5694444444444447E-2</v>
      </c>
      <c r="D5" s="245">
        <v>0.16874999999999998</v>
      </c>
      <c r="E5" s="245">
        <v>8.7500000000000008E-2</v>
      </c>
    </row>
    <row r="6" spans="1:5">
      <c r="A6" s="496"/>
      <c r="B6" s="244" t="s">
        <v>84</v>
      </c>
      <c r="C6" s="245">
        <v>3.7499999999999999E-2</v>
      </c>
      <c r="D6" s="245">
        <v>0.15</v>
      </c>
      <c r="E6" s="245">
        <v>8.5416666666666655E-2</v>
      </c>
    </row>
    <row r="7" spans="1:5">
      <c r="A7" s="496" t="s">
        <v>108</v>
      </c>
      <c r="B7" s="244" t="s">
        <v>278</v>
      </c>
      <c r="C7" s="245">
        <v>1.8749999999999999E-2</v>
      </c>
      <c r="D7" s="245">
        <v>0.14375000000000002</v>
      </c>
      <c r="E7" s="245">
        <v>7.0833333333333331E-2</v>
      </c>
    </row>
    <row r="8" spans="1:5">
      <c r="A8" s="496"/>
      <c r="B8" s="244" t="s">
        <v>279</v>
      </c>
      <c r="C8" s="245">
        <v>3.6111111111111115E-2</v>
      </c>
      <c r="D8" s="245">
        <v>0.24444444444444446</v>
      </c>
      <c r="E8" s="245">
        <v>0.14583333333333334</v>
      </c>
    </row>
    <row r="9" spans="1:5">
      <c r="A9" s="496"/>
      <c r="B9" s="244" t="s">
        <v>280</v>
      </c>
      <c r="C9" s="245">
        <v>4.0972222222222222E-2</v>
      </c>
      <c r="D9" s="245">
        <v>0.13333333333333333</v>
      </c>
      <c r="E9" s="245">
        <v>0.12638888888888888</v>
      </c>
    </row>
    <row r="10" spans="1:5">
      <c r="A10" s="496"/>
      <c r="B10" s="244" t="s">
        <v>281</v>
      </c>
      <c r="C10" s="245">
        <v>5.9027777777777783E-2</v>
      </c>
      <c r="D10" s="245">
        <v>0.16111111111111112</v>
      </c>
      <c r="E10" s="245">
        <v>0.1451388888888889</v>
      </c>
    </row>
    <row r="11" spans="1:5" ht="36">
      <c r="A11" s="496" t="s">
        <v>282</v>
      </c>
      <c r="B11" s="244" t="s">
        <v>283</v>
      </c>
      <c r="C11" s="245">
        <v>2.7777777777777776E-2</v>
      </c>
      <c r="D11" s="245">
        <v>0.16319444444444445</v>
      </c>
      <c r="E11" s="245">
        <v>9.7222222222222224E-2</v>
      </c>
    </row>
    <row r="12" spans="1:5" ht="24">
      <c r="A12" s="496"/>
      <c r="B12" s="244" t="s">
        <v>284</v>
      </c>
      <c r="C12" s="245">
        <v>2.9166666666666664E-2</v>
      </c>
      <c r="D12" s="245">
        <v>0.21944444444444444</v>
      </c>
      <c r="E12" s="245">
        <v>0.12569444444444444</v>
      </c>
    </row>
    <row r="13" spans="1:5" ht="24">
      <c r="A13" s="496"/>
      <c r="B13" s="244" t="s">
        <v>285</v>
      </c>
      <c r="C13" s="245">
        <v>3.4722222222222224E-2</v>
      </c>
      <c r="D13" s="245">
        <v>0.25208333333333333</v>
      </c>
      <c r="E13" s="245">
        <v>0.14930555555555555</v>
      </c>
    </row>
    <row r="14" spans="1:5" ht="24">
      <c r="A14" s="496" t="s">
        <v>286</v>
      </c>
      <c r="B14" s="244" t="s">
        <v>287</v>
      </c>
      <c r="C14" s="245">
        <v>3.125E-2</v>
      </c>
      <c r="D14" s="245">
        <v>0.20833333333333334</v>
      </c>
      <c r="E14" s="245">
        <v>0.12083333333333333</v>
      </c>
    </row>
    <row r="15" spans="1:5">
      <c r="A15" s="496"/>
      <c r="B15" s="244" t="s">
        <v>288</v>
      </c>
      <c r="C15" s="245">
        <v>2.2916666666666669E-2</v>
      </c>
      <c r="D15" s="245">
        <v>0.20416666666666669</v>
      </c>
      <c r="E15" s="245">
        <v>0.1173611111111111</v>
      </c>
    </row>
    <row r="16" spans="1:5">
      <c r="A16" s="496"/>
      <c r="B16" s="244" t="s">
        <v>289</v>
      </c>
      <c r="C16" s="245">
        <v>2.9861111111111113E-2</v>
      </c>
      <c r="D16" s="245">
        <v>0.21249999999999999</v>
      </c>
      <c r="E16" s="245">
        <v>0.12430555555555556</v>
      </c>
    </row>
    <row r="17" spans="1:5">
      <c r="A17" s="496"/>
      <c r="B17" s="244" t="s">
        <v>290</v>
      </c>
      <c r="C17" s="245">
        <v>3.125E-2</v>
      </c>
      <c r="D17" s="245">
        <v>0.20555555555555557</v>
      </c>
      <c r="E17" s="245">
        <v>0.12222222222222223</v>
      </c>
    </row>
    <row r="18" spans="1:5">
      <c r="A18" s="496" t="s">
        <v>291</v>
      </c>
      <c r="B18" s="246" t="s">
        <v>292</v>
      </c>
      <c r="C18" s="245">
        <v>2.9861111111111113E-2</v>
      </c>
      <c r="D18" s="245">
        <v>0.20486111111111113</v>
      </c>
      <c r="E18" s="245">
        <v>0.11944444444444445</v>
      </c>
    </row>
    <row r="19" spans="1:5">
      <c r="A19" s="496"/>
      <c r="B19" s="246" t="s">
        <v>293</v>
      </c>
      <c r="C19" s="245">
        <v>3.125E-2</v>
      </c>
      <c r="D19" s="245">
        <v>0.23819444444444446</v>
      </c>
      <c r="E19" s="245">
        <v>0.1388888888888889</v>
      </c>
    </row>
    <row r="20" spans="1:5">
      <c r="A20" s="496"/>
      <c r="B20" s="244" t="s">
        <v>9</v>
      </c>
      <c r="C20" s="245">
        <v>2.9861111111111113E-2</v>
      </c>
      <c r="D20" s="245">
        <v>0.20833333333333334</v>
      </c>
      <c r="E20" s="245">
        <v>0.12152777777777778</v>
      </c>
    </row>
    <row r="21" spans="1:5">
      <c r="A21" s="207" t="s">
        <v>271</v>
      </c>
    </row>
    <row r="22" spans="1:5">
      <c r="A22" s="247"/>
    </row>
  </sheetData>
  <mergeCells count="7">
    <mergeCell ref="A18:A20"/>
    <mergeCell ref="A1:E1"/>
    <mergeCell ref="A2:B2"/>
    <mergeCell ref="A3:A6"/>
    <mergeCell ref="A7:A10"/>
    <mergeCell ref="A11:A13"/>
    <mergeCell ref="A14:A17"/>
  </mergeCells>
  <pageMargins left="0.71" right="0.70866141732283461" top="0.74803149606299213" bottom="0.74803149606299213" header="0.31496062992125984" footer="0.31496062992125984"/>
  <pageSetup paperSize="11" orientation="portrait" r:id="rId1"/>
  <drawing r:id="rId2"/>
</worksheet>
</file>

<file path=xl/worksheets/sheet107.xml><?xml version="1.0" encoding="utf-8"?>
<worksheet xmlns="http://schemas.openxmlformats.org/spreadsheetml/2006/main" xmlns:r="http://schemas.openxmlformats.org/officeDocument/2006/relationships">
  <sheetPr>
    <tabColor rgb="FF00B0F0"/>
  </sheetPr>
  <dimension ref="A1:E28"/>
  <sheetViews>
    <sheetView view="pageLayout" topLeftCell="A23" zoomScaleNormal="100" workbookViewId="0">
      <selection activeCell="G28" sqref="G28"/>
    </sheetView>
  </sheetViews>
  <sheetFormatPr baseColWidth="10" defaultRowHeight="15"/>
  <cols>
    <col min="1" max="1" width="12.42578125" customWidth="1"/>
    <col min="2" max="2" width="9.5703125" customWidth="1"/>
    <col min="3" max="3" width="12.5703125" customWidth="1"/>
    <col min="4" max="4" width="20.85546875" customWidth="1"/>
  </cols>
  <sheetData>
    <row r="1" spans="1:5" ht="74.25" customHeight="1">
      <c r="A1" s="471"/>
      <c r="B1" s="471"/>
      <c r="C1" s="471"/>
      <c r="D1" s="471"/>
      <c r="E1" s="198"/>
    </row>
    <row r="2" spans="1:5" ht="12" customHeight="1">
      <c r="B2" s="132"/>
      <c r="C2" s="132"/>
      <c r="D2" s="132"/>
    </row>
    <row r="3" spans="1:5" ht="12" customHeight="1">
      <c r="B3" s="501"/>
      <c r="C3" s="502"/>
      <c r="D3" s="248" t="s">
        <v>8</v>
      </c>
    </row>
    <row r="4" spans="1:5" ht="12" customHeight="1">
      <c r="B4" s="503" t="s">
        <v>274</v>
      </c>
      <c r="C4" s="249" t="s">
        <v>275</v>
      </c>
      <c r="D4" s="250">
        <v>0.21666666666666667</v>
      </c>
    </row>
    <row r="5" spans="1:5" ht="12" customHeight="1">
      <c r="B5" s="499"/>
      <c r="C5" s="251" t="s">
        <v>276</v>
      </c>
      <c r="D5" s="252">
        <v>0.21944444444444444</v>
      </c>
    </row>
    <row r="6" spans="1:5" ht="12" customHeight="1">
      <c r="B6" s="499"/>
      <c r="C6" s="251" t="s">
        <v>277</v>
      </c>
      <c r="D6" s="252">
        <v>0.16874999999999998</v>
      </c>
    </row>
    <row r="7" spans="1:5" ht="12" customHeight="1">
      <c r="B7" s="499"/>
      <c r="C7" s="253" t="s">
        <v>84</v>
      </c>
      <c r="D7" s="254">
        <v>0.15</v>
      </c>
    </row>
    <row r="8" spans="1:5" ht="12" customHeight="1">
      <c r="B8" s="499" t="s">
        <v>108</v>
      </c>
      <c r="C8" s="255" t="s">
        <v>294</v>
      </c>
      <c r="D8" s="250">
        <v>0.14375000000000002</v>
      </c>
    </row>
    <row r="9" spans="1:5" ht="12" customHeight="1">
      <c r="B9" s="499"/>
      <c r="C9" s="251" t="s">
        <v>279</v>
      </c>
      <c r="D9" s="252">
        <v>0.24444444444444444</v>
      </c>
    </row>
    <row r="10" spans="1:5" ht="12" customHeight="1">
      <c r="B10" s="499"/>
      <c r="C10" s="251" t="s">
        <v>280</v>
      </c>
      <c r="D10" s="252">
        <v>0.13333333333333333</v>
      </c>
    </row>
    <row r="11" spans="1:5" ht="12" customHeight="1">
      <c r="B11" s="499"/>
      <c r="C11" s="253" t="s">
        <v>281</v>
      </c>
      <c r="D11" s="254">
        <v>0.16111111111111112</v>
      </c>
    </row>
    <row r="12" spans="1:5" ht="12" customHeight="1">
      <c r="B12" s="499" t="s">
        <v>282</v>
      </c>
      <c r="C12" s="255" t="s">
        <v>283</v>
      </c>
      <c r="D12" s="250">
        <v>0.16319444444444445</v>
      </c>
    </row>
    <row r="13" spans="1:5" ht="12" customHeight="1">
      <c r="B13" s="499"/>
      <c r="C13" s="251" t="s">
        <v>284</v>
      </c>
      <c r="D13" s="252">
        <v>0.21944444444444444</v>
      </c>
    </row>
    <row r="14" spans="1:5" ht="12" customHeight="1">
      <c r="B14" s="499"/>
      <c r="C14" s="253" t="s">
        <v>285</v>
      </c>
      <c r="D14" s="254">
        <v>0.25208333333333333</v>
      </c>
    </row>
    <row r="15" spans="1:5" ht="12" customHeight="1">
      <c r="B15" s="499" t="s">
        <v>286</v>
      </c>
      <c r="C15" s="255" t="s">
        <v>287</v>
      </c>
      <c r="D15" s="250">
        <v>0.20833333333333334</v>
      </c>
    </row>
    <row r="16" spans="1:5" ht="12" customHeight="1">
      <c r="B16" s="499"/>
      <c r="C16" s="251" t="s">
        <v>288</v>
      </c>
      <c r="D16" s="252">
        <v>0.20416666666666669</v>
      </c>
    </row>
    <row r="17" spans="1:4" ht="12" customHeight="1">
      <c r="B17" s="499"/>
      <c r="C17" s="251" t="s">
        <v>289</v>
      </c>
      <c r="D17" s="252">
        <v>0.21249999999999999</v>
      </c>
    </row>
    <row r="18" spans="1:4" ht="12" customHeight="1">
      <c r="B18" s="499"/>
      <c r="C18" s="253" t="s">
        <v>290</v>
      </c>
      <c r="D18" s="254">
        <v>0.20555555555555557</v>
      </c>
    </row>
    <row r="19" spans="1:4" ht="12" customHeight="1">
      <c r="B19" s="498" t="s">
        <v>291</v>
      </c>
      <c r="C19" s="256" t="s">
        <v>292</v>
      </c>
      <c r="D19" s="252">
        <v>0.20486111111111113</v>
      </c>
    </row>
    <row r="20" spans="1:4" ht="12" customHeight="1">
      <c r="B20" s="499"/>
      <c r="C20" s="256" t="s">
        <v>293</v>
      </c>
      <c r="D20" s="252">
        <v>0.23819444444444446</v>
      </c>
    </row>
    <row r="21" spans="1:4" ht="12" customHeight="1">
      <c r="B21" s="500"/>
      <c r="C21" s="257" t="s">
        <v>9</v>
      </c>
      <c r="D21" s="254">
        <v>0.2076388888888889</v>
      </c>
    </row>
    <row r="22" spans="1:4">
      <c r="A22" s="441"/>
      <c r="B22" s="441"/>
      <c r="C22" s="441"/>
      <c r="D22" s="441"/>
    </row>
    <row r="28" spans="1:4">
      <c r="A28" s="448" t="s">
        <v>271</v>
      </c>
      <c r="B28" s="448"/>
      <c r="C28" s="448"/>
      <c r="D28" s="448"/>
    </row>
  </sheetData>
  <mergeCells count="9">
    <mergeCell ref="B19:B21"/>
    <mergeCell ref="A22:D22"/>
    <mergeCell ref="A28:D28"/>
    <mergeCell ref="A1:D1"/>
    <mergeCell ref="B3:C3"/>
    <mergeCell ref="B4:B7"/>
    <mergeCell ref="B8:B11"/>
    <mergeCell ref="B12:B14"/>
    <mergeCell ref="B15:B18"/>
  </mergeCells>
  <pageMargins left="0.70866141732283461" right="0.70866141732283461" top="0.74803149606299213" bottom="0.74803149606299213" header="0.31496062992125984" footer="0.31496062992125984"/>
  <pageSetup paperSize="11" orientation="portrait" r:id="rId1"/>
  <drawing r:id="rId2"/>
</worksheet>
</file>

<file path=xl/worksheets/sheet108.xml><?xml version="1.0" encoding="utf-8"?>
<worksheet xmlns="http://schemas.openxmlformats.org/spreadsheetml/2006/main" xmlns:r="http://schemas.openxmlformats.org/officeDocument/2006/relationships">
  <sheetPr>
    <tabColor rgb="FF00B0F0"/>
  </sheetPr>
  <dimension ref="A1:W17"/>
  <sheetViews>
    <sheetView view="pageLayout" topLeftCell="A10" zoomScaleNormal="100" workbookViewId="0">
      <selection activeCell="L20" sqref="L20:M21"/>
    </sheetView>
  </sheetViews>
  <sheetFormatPr baseColWidth="10" defaultRowHeight="15"/>
  <cols>
    <col min="1" max="2" width="6.5703125" customWidth="1"/>
    <col min="3" max="3" width="4.85546875" customWidth="1"/>
    <col min="4" max="10" width="4.5703125" customWidth="1"/>
    <col min="11" max="11" width="5.140625" customWidth="1"/>
  </cols>
  <sheetData>
    <row r="1" spans="1:23" ht="48.75" customHeight="1">
      <c r="A1" s="492"/>
      <c r="B1" s="492"/>
      <c r="C1" s="492"/>
      <c r="D1" s="492"/>
      <c r="E1" s="492"/>
      <c r="F1" s="492"/>
      <c r="G1" s="492"/>
      <c r="H1" s="492"/>
      <c r="I1" s="492"/>
      <c r="J1" s="492"/>
      <c r="K1" s="492"/>
      <c r="L1" s="258"/>
      <c r="M1" s="258"/>
      <c r="N1" s="258"/>
      <c r="O1" s="258"/>
      <c r="P1" s="258"/>
      <c r="Q1" s="258"/>
      <c r="R1" s="258"/>
      <c r="S1" s="258"/>
      <c r="T1" s="258"/>
      <c r="U1" s="258"/>
      <c r="V1" s="258"/>
      <c r="W1" s="258"/>
    </row>
    <row r="2" spans="1:23" ht="27.75" customHeight="1">
      <c r="B2" s="132"/>
      <c r="C2" s="132"/>
      <c r="D2" s="132"/>
      <c r="E2" s="132"/>
      <c r="F2" s="132"/>
      <c r="G2" s="132"/>
    </row>
    <row r="3" spans="1:23">
      <c r="B3" s="504"/>
      <c r="C3" s="505" t="s">
        <v>4</v>
      </c>
      <c r="D3" s="506"/>
      <c r="E3" s="506"/>
      <c r="F3" s="506" t="s">
        <v>5</v>
      </c>
      <c r="G3" s="506"/>
      <c r="H3" s="506"/>
      <c r="I3" s="506" t="s">
        <v>9</v>
      </c>
      <c r="J3" s="506"/>
      <c r="K3" s="507"/>
    </row>
    <row r="4" spans="1:23" ht="36.75">
      <c r="B4" s="504"/>
      <c r="C4" s="259" t="s">
        <v>7</v>
      </c>
      <c r="D4" s="248" t="s">
        <v>8</v>
      </c>
      <c r="E4" s="248" t="s">
        <v>3</v>
      </c>
      <c r="F4" s="259" t="s">
        <v>7</v>
      </c>
      <c r="G4" s="248" t="s">
        <v>8</v>
      </c>
      <c r="H4" s="248" t="s">
        <v>3</v>
      </c>
      <c r="I4" s="259" t="s">
        <v>7</v>
      </c>
      <c r="J4" s="248" t="s">
        <v>8</v>
      </c>
      <c r="K4" s="248" t="s">
        <v>3</v>
      </c>
    </row>
    <row r="5" spans="1:23" ht="48">
      <c r="B5" s="239" t="s">
        <v>295</v>
      </c>
      <c r="C5" s="240">
        <v>3.472222222222222E-3</v>
      </c>
      <c r="D5" s="240">
        <v>0.15</v>
      </c>
      <c r="E5" s="240">
        <v>7.9166666666666663E-2</v>
      </c>
      <c r="F5" s="240">
        <v>2.0833333333333333E-3</v>
      </c>
      <c r="G5" s="240">
        <v>0.18888888888888888</v>
      </c>
      <c r="H5" s="240">
        <v>9.7916666666666666E-2</v>
      </c>
      <c r="I5" s="240">
        <v>3.472222222222222E-3</v>
      </c>
      <c r="J5" s="240">
        <v>0.16527777777777777</v>
      </c>
      <c r="K5" s="240">
        <v>8.6805555555555566E-2</v>
      </c>
    </row>
    <row r="6" spans="1:23" ht="48">
      <c r="B6" s="239" t="s">
        <v>296</v>
      </c>
      <c r="C6" s="240">
        <v>1.8055555555555557E-2</v>
      </c>
      <c r="D6" s="240">
        <v>1.6666666666666666E-2</v>
      </c>
      <c r="E6" s="240">
        <v>1.7361111111111112E-2</v>
      </c>
      <c r="F6" s="240">
        <v>2.7777777777777776E-2</v>
      </c>
      <c r="G6" s="240">
        <v>2.013888888888889E-2</v>
      </c>
      <c r="H6" s="240">
        <v>2.4305555555555556E-2</v>
      </c>
      <c r="I6" s="240">
        <v>2.1527777777777781E-2</v>
      </c>
      <c r="J6" s="240">
        <v>1.8055555555555557E-2</v>
      </c>
      <c r="K6" s="240">
        <v>2.013888888888889E-2</v>
      </c>
    </row>
    <row r="14" spans="1:23" ht="14.25" customHeight="1"/>
    <row r="15" spans="1:23" ht="18" customHeight="1">
      <c r="A15" s="448"/>
      <c r="B15" s="448"/>
      <c r="C15" s="448"/>
      <c r="D15" s="448"/>
      <c r="E15" s="448"/>
      <c r="F15" s="448"/>
      <c r="G15" s="448"/>
      <c r="H15" s="448"/>
      <c r="I15" s="448"/>
      <c r="J15" s="448"/>
      <c r="K15" s="448"/>
    </row>
    <row r="17" spans="1:11">
      <c r="A17" s="448" t="s">
        <v>271</v>
      </c>
      <c r="B17" s="448"/>
      <c r="C17" s="448"/>
      <c r="D17" s="448"/>
      <c r="E17" s="448"/>
      <c r="F17" s="448"/>
      <c r="G17" s="448"/>
      <c r="H17" s="448"/>
      <c r="I17" s="448"/>
      <c r="J17" s="448"/>
      <c r="K17" s="448"/>
    </row>
  </sheetData>
  <mergeCells count="7">
    <mergeCell ref="A17:K17"/>
    <mergeCell ref="A1:K1"/>
    <mergeCell ref="B3:B4"/>
    <mergeCell ref="C3:E3"/>
    <mergeCell ref="F3:H3"/>
    <mergeCell ref="I3:K3"/>
    <mergeCell ref="A15:K15"/>
  </mergeCells>
  <pageMargins left="0.70866141732283461" right="0.70866141732283461" top="0.74803149606299213" bottom="0.74803149606299213" header="0.31496062992125984" footer="0.31496062992125984"/>
  <pageSetup paperSize="11" orientation="portrait" r:id="rId1"/>
  <drawing r:id="rId2"/>
</worksheet>
</file>

<file path=xl/worksheets/sheet109.xml><?xml version="1.0" encoding="utf-8"?>
<worksheet xmlns="http://schemas.openxmlformats.org/spreadsheetml/2006/main" xmlns:r="http://schemas.openxmlformats.org/officeDocument/2006/relationships">
  <sheetPr>
    <tabColor rgb="FF00B0F0"/>
  </sheetPr>
  <dimension ref="A1:F25"/>
  <sheetViews>
    <sheetView view="pageLayout" topLeftCell="A23" zoomScaleNormal="100" workbookViewId="0">
      <selection activeCell="H29" sqref="H29:I29"/>
    </sheetView>
  </sheetViews>
  <sheetFormatPr baseColWidth="10" defaultRowHeight="15"/>
  <cols>
    <col min="5" max="5" width="10" customWidth="1"/>
  </cols>
  <sheetData>
    <row r="1" spans="1:6" ht="15" customHeight="1">
      <c r="A1" s="508" t="s">
        <v>297</v>
      </c>
      <c r="B1" s="508"/>
      <c r="C1" s="508"/>
      <c r="D1" s="508"/>
      <c r="E1" s="508"/>
      <c r="F1" s="198"/>
    </row>
    <row r="2" spans="1:6">
      <c r="A2" s="508"/>
      <c r="B2" s="508"/>
      <c r="C2" s="508"/>
      <c r="D2" s="508"/>
      <c r="E2" s="508"/>
      <c r="F2" s="198"/>
    </row>
    <row r="4" spans="1:6">
      <c r="B4" s="260"/>
      <c r="C4" s="260"/>
      <c r="D4" s="261"/>
    </row>
    <row r="5" spans="1:6">
      <c r="B5" s="509" t="s">
        <v>4</v>
      </c>
      <c r="C5" s="262" t="s">
        <v>7</v>
      </c>
      <c r="D5" s="263">
        <v>0.21666666666666667</v>
      </c>
    </row>
    <row r="6" spans="1:6">
      <c r="B6" s="510"/>
      <c r="C6" s="264" t="s">
        <v>8</v>
      </c>
      <c r="D6" s="263">
        <v>4.7222222222222221E-2</v>
      </c>
    </row>
    <row r="7" spans="1:6">
      <c r="B7" s="510"/>
      <c r="C7" s="264" t="s">
        <v>3</v>
      </c>
      <c r="D7" s="263">
        <v>0.12986111111111112</v>
      </c>
    </row>
    <row r="8" spans="1:6">
      <c r="B8" s="510" t="s">
        <v>5</v>
      </c>
      <c r="C8" s="262" t="s">
        <v>7</v>
      </c>
      <c r="D8" s="263">
        <v>0.23819444444444446</v>
      </c>
    </row>
    <row r="9" spans="1:6">
      <c r="B9" s="510"/>
      <c r="C9" s="264" t="s">
        <v>8</v>
      </c>
      <c r="D9" s="263">
        <v>6.9444444444444448E-2</v>
      </c>
    </row>
    <row r="10" spans="1:6">
      <c r="B10" s="510"/>
      <c r="C10" s="264" t="s">
        <v>3</v>
      </c>
      <c r="D10" s="263">
        <v>0.15208333333333332</v>
      </c>
    </row>
    <row r="11" spans="1:6">
      <c r="B11" s="510" t="s">
        <v>9</v>
      </c>
      <c r="C11" s="262" t="s">
        <v>7</v>
      </c>
      <c r="D11" s="263">
        <v>0.22569444444444445</v>
      </c>
    </row>
    <row r="12" spans="1:6">
      <c r="B12" s="510"/>
      <c r="C12" s="264" t="s">
        <v>8</v>
      </c>
      <c r="D12" s="263">
        <v>5.6250000000000001E-2</v>
      </c>
    </row>
    <row r="13" spans="1:6">
      <c r="B13" s="511"/>
      <c r="C13" s="264" t="s">
        <v>3</v>
      </c>
      <c r="D13" s="263">
        <v>0.1388888888888889</v>
      </c>
    </row>
    <row r="24" spans="1:1">
      <c r="A24" s="207"/>
    </row>
    <row r="25" spans="1:1">
      <c r="A25" s="207" t="s">
        <v>271</v>
      </c>
    </row>
  </sheetData>
  <mergeCells count="4">
    <mergeCell ref="A1:E2"/>
    <mergeCell ref="B5:B7"/>
    <mergeCell ref="B8:B10"/>
    <mergeCell ref="B11:B13"/>
  </mergeCells>
  <pageMargins left="0.70866141732283461" right="0.70866141732283461" top="0.74803149606299213" bottom="0.74803149606299213" header="0.31496062992125984" footer="0.31496062992125984"/>
  <pageSetup paperSize="11" orientation="portrait" r:id="rId1"/>
  <drawing r:id="rId2"/>
</worksheet>
</file>

<file path=xl/worksheets/sheet110.xml><?xml version="1.0" encoding="utf-8"?>
<worksheet xmlns="http://schemas.openxmlformats.org/spreadsheetml/2006/main" xmlns:r="http://schemas.openxmlformats.org/officeDocument/2006/relationships">
  <sheetPr>
    <tabColor rgb="FF00B0F0"/>
  </sheetPr>
  <dimension ref="A1:E26"/>
  <sheetViews>
    <sheetView view="pageLayout" topLeftCell="A19" zoomScaleNormal="100" workbookViewId="0">
      <selection activeCell="G25" sqref="G25"/>
    </sheetView>
  </sheetViews>
  <sheetFormatPr baseColWidth="10" defaultRowHeight="15"/>
  <cols>
    <col min="1" max="1" width="10.7109375" customWidth="1"/>
    <col min="2" max="2" width="13.85546875" customWidth="1"/>
    <col min="3" max="3" width="10" customWidth="1"/>
    <col min="4" max="4" width="10.140625" customWidth="1"/>
    <col min="5" max="5" width="11" customWidth="1"/>
  </cols>
  <sheetData>
    <row r="1" spans="1:5" ht="9.75" customHeight="1">
      <c r="A1" s="471" t="s">
        <v>298</v>
      </c>
      <c r="B1" s="471"/>
      <c r="C1" s="471"/>
      <c r="D1" s="471"/>
      <c r="E1" s="471"/>
    </row>
    <row r="2" spans="1:5" ht="38.25" customHeight="1">
      <c r="A2" s="471"/>
      <c r="B2" s="471"/>
      <c r="C2" s="471"/>
      <c r="D2" s="471"/>
      <c r="E2" s="471"/>
    </row>
    <row r="3" spans="1:5" ht="15" customHeight="1">
      <c r="A3" s="265"/>
      <c r="B3" s="266" t="s">
        <v>299</v>
      </c>
      <c r="C3" s="267" t="s">
        <v>300</v>
      </c>
      <c r="D3" s="267" t="s">
        <v>50</v>
      </c>
      <c r="E3" s="267" t="s">
        <v>3</v>
      </c>
    </row>
    <row r="4" spans="1:5" ht="15" customHeight="1">
      <c r="A4" s="514" t="s">
        <v>274</v>
      </c>
      <c r="B4" s="249" t="s">
        <v>275</v>
      </c>
      <c r="C4" s="268">
        <v>0.25347222222222221</v>
      </c>
      <c r="D4" s="268">
        <v>5.9722222222222225E-2</v>
      </c>
      <c r="E4" s="268">
        <v>0.12847222222222224</v>
      </c>
    </row>
    <row r="5" spans="1:5" ht="15" customHeight="1">
      <c r="A5" s="512"/>
      <c r="B5" s="251" t="s">
        <v>276</v>
      </c>
      <c r="C5" s="269">
        <v>0.24305555555555555</v>
      </c>
      <c r="D5" s="269">
        <v>4.7916666666666663E-2</v>
      </c>
      <c r="E5" s="269">
        <v>0.16111111111111112</v>
      </c>
    </row>
    <row r="6" spans="1:5">
      <c r="A6" s="512"/>
      <c r="B6" s="251" t="s">
        <v>277</v>
      </c>
      <c r="C6" s="269">
        <v>0.15625</v>
      </c>
      <c r="D6" s="269">
        <v>4.0972222222222222E-2</v>
      </c>
      <c r="E6" s="269">
        <v>0.10555555555555556</v>
      </c>
    </row>
    <row r="7" spans="1:5">
      <c r="A7" s="512"/>
      <c r="B7" s="251" t="s">
        <v>84</v>
      </c>
      <c r="C7" s="269">
        <v>0.16388888888888889</v>
      </c>
      <c r="D7" s="269">
        <v>9.0972222222222218E-2</v>
      </c>
      <c r="E7" s="269">
        <v>0.13333333333333333</v>
      </c>
    </row>
    <row r="8" spans="1:5" ht="8.25" customHeight="1">
      <c r="A8" s="270"/>
      <c r="B8" s="251"/>
      <c r="C8" s="269"/>
      <c r="D8" s="269"/>
      <c r="E8" s="269"/>
    </row>
    <row r="9" spans="1:5" ht="15" customHeight="1">
      <c r="A9" s="512" t="s">
        <v>108</v>
      </c>
      <c r="B9" s="251" t="s">
        <v>294</v>
      </c>
      <c r="C9" s="269">
        <v>0.16805555555555554</v>
      </c>
      <c r="D9" s="269">
        <v>7.013888888888889E-2</v>
      </c>
      <c r="E9" s="269">
        <v>0.1277777777777778</v>
      </c>
    </row>
    <row r="10" spans="1:5" ht="15.75" customHeight="1">
      <c r="A10" s="512"/>
      <c r="B10" s="251" t="s">
        <v>279</v>
      </c>
      <c r="C10" s="269">
        <v>0.26250000000000001</v>
      </c>
      <c r="D10" s="269">
        <v>4.8611111111111112E-2</v>
      </c>
      <c r="E10" s="269">
        <v>0.15</v>
      </c>
    </row>
    <row r="11" spans="1:5" ht="13.5" customHeight="1">
      <c r="A11" s="512"/>
      <c r="B11" s="251" t="s">
        <v>280</v>
      </c>
      <c r="C11" s="269">
        <v>0.11458333333333333</v>
      </c>
      <c r="D11" s="269">
        <v>5.3472222222222227E-2</v>
      </c>
      <c r="E11" s="269">
        <v>5.8333333333333327E-2</v>
      </c>
    </row>
    <row r="12" spans="1:5" ht="15" customHeight="1">
      <c r="A12" s="512"/>
      <c r="B12" s="251" t="s">
        <v>281</v>
      </c>
      <c r="C12" s="269">
        <v>0.19236111111111109</v>
      </c>
      <c r="D12" s="269">
        <v>0.10208333333333335</v>
      </c>
      <c r="E12" s="269">
        <v>0.11597222222222221</v>
      </c>
    </row>
    <row r="13" spans="1:5" ht="7.5" customHeight="1">
      <c r="A13" s="270"/>
      <c r="B13" s="251"/>
      <c r="C13" s="269"/>
      <c r="D13" s="269"/>
      <c r="E13" s="269"/>
    </row>
    <row r="14" spans="1:5" ht="42.75" customHeight="1">
      <c r="A14" s="512" t="s">
        <v>282</v>
      </c>
      <c r="B14" s="251" t="s">
        <v>283</v>
      </c>
      <c r="C14" s="269">
        <v>0.18402777777777779</v>
      </c>
      <c r="D14" s="269">
        <v>6.25E-2</v>
      </c>
      <c r="E14" s="269">
        <v>0.12152777777777778</v>
      </c>
    </row>
    <row r="15" spans="1:5" ht="24">
      <c r="A15" s="512"/>
      <c r="B15" s="251" t="s">
        <v>284</v>
      </c>
      <c r="C15" s="269">
        <v>0.2388888888888889</v>
      </c>
      <c r="D15" s="269">
        <v>5.2777777777777778E-2</v>
      </c>
      <c r="E15" s="269">
        <v>0.14444444444444446</v>
      </c>
    </row>
    <row r="16" spans="1:5" ht="24">
      <c r="A16" s="512"/>
      <c r="B16" s="251" t="s">
        <v>285</v>
      </c>
      <c r="C16" s="269">
        <v>0.25972222222222224</v>
      </c>
      <c r="D16" s="269">
        <v>5.4166666666666669E-2</v>
      </c>
      <c r="E16" s="269">
        <v>0.15138888888888888</v>
      </c>
    </row>
    <row r="17" spans="1:5" ht="9.75" customHeight="1">
      <c r="A17" s="270"/>
      <c r="B17" s="251"/>
      <c r="C17" s="269"/>
      <c r="D17" s="269"/>
      <c r="E17" s="269"/>
    </row>
    <row r="18" spans="1:5" ht="24">
      <c r="A18" s="512" t="s">
        <v>286</v>
      </c>
      <c r="B18" s="251" t="s">
        <v>287</v>
      </c>
      <c r="C18" s="269">
        <v>0.2388888888888889</v>
      </c>
      <c r="D18" s="269">
        <v>6.0416666666666667E-2</v>
      </c>
      <c r="E18" s="269">
        <v>0.14791666666666667</v>
      </c>
    </row>
    <row r="19" spans="1:5" ht="15" customHeight="1">
      <c r="A19" s="512"/>
      <c r="B19" s="251" t="s">
        <v>288</v>
      </c>
      <c r="C19" s="269">
        <v>0.21319444444444444</v>
      </c>
      <c r="D19" s="269">
        <v>5.9722222222222225E-2</v>
      </c>
      <c r="E19" s="269">
        <v>0.13333333333333333</v>
      </c>
    </row>
    <row r="20" spans="1:5" ht="15" customHeight="1">
      <c r="A20" s="512"/>
      <c r="B20" s="251" t="s">
        <v>289</v>
      </c>
      <c r="C20" s="269">
        <v>0.21944444444444444</v>
      </c>
      <c r="D20" s="269">
        <v>5.2777777777777778E-2</v>
      </c>
      <c r="E20" s="269">
        <v>0.13333333333333333</v>
      </c>
    </row>
    <row r="21" spans="1:5">
      <c r="A21" s="512"/>
      <c r="B21" s="251" t="s">
        <v>290</v>
      </c>
      <c r="C21" s="269">
        <v>0.18541666666666667</v>
      </c>
      <c r="D21" s="269">
        <v>3.9583333333333331E-2</v>
      </c>
      <c r="E21" s="269">
        <v>0.10972222222222222</v>
      </c>
    </row>
    <row r="22" spans="1:5" ht="8.25" customHeight="1">
      <c r="A22" s="270"/>
      <c r="B22" s="251"/>
      <c r="C22" s="269"/>
      <c r="D22" s="269"/>
      <c r="E22" s="269"/>
    </row>
    <row r="23" spans="1:5">
      <c r="A23" s="512" t="s">
        <v>291</v>
      </c>
      <c r="B23" s="256" t="s">
        <v>292</v>
      </c>
      <c r="C23" s="269">
        <v>0.2298611111111111</v>
      </c>
      <c r="D23" s="269">
        <v>5.6944444444444443E-2</v>
      </c>
      <c r="E23" s="269">
        <v>0.14097222222222222</v>
      </c>
    </row>
    <row r="24" spans="1:5">
      <c r="A24" s="512"/>
      <c r="B24" s="256" t="s">
        <v>293</v>
      </c>
      <c r="C24" s="269">
        <v>0.17986111111111111</v>
      </c>
      <c r="D24" s="269">
        <v>4.3750000000000004E-2</v>
      </c>
      <c r="E24" s="269">
        <v>0.10902777777777778</v>
      </c>
    </row>
    <row r="25" spans="1:5" ht="15.75" thickBot="1">
      <c r="A25" s="513"/>
      <c r="B25" s="271" t="s">
        <v>9</v>
      </c>
      <c r="C25" s="272">
        <v>0.22569444444444445</v>
      </c>
      <c r="D25" s="272">
        <v>5.6250000000000001E-2</v>
      </c>
      <c r="E25" s="272">
        <v>0.1388888888888889</v>
      </c>
    </row>
    <row r="26" spans="1:5" ht="15.75" thickTop="1">
      <c r="A26" s="207" t="s">
        <v>271</v>
      </c>
    </row>
  </sheetData>
  <mergeCells count="6">
    <mergeCell ref="A23:A25"/>
    <mergeCell ref="A1:E2"/>
    <mergeCell ref="A4:A7"/>
    <mergeCell ref="A9:A12"/>
    <mergeCell ref="A14:A16"/>
    <mergeCell ref="A18:A21"/>
  </mergeCells>
  <pageMargins left="0.70866141732283461" right="0.70866141732283461" top="0.74803149606299213" bottom="0.74803149606299213" header="0.31496062992125984" footer="0.31496062992125984"/>
  <pageSetup paperSize="11" orientation="portrait" r:id="rId1"/>
  <drawing r:id="rId2"/>
</worksheet>
</file>

<file path=xl/worksheets/sheet111.xml><?xml version="1.0" encoding="utf-8"?>
<worksheet xmlns="http://schemas.openxmlformats.org/spreadsheetml/2006/main" xmlns:r="http://schemas.openxmlformats.org/officeDocument/2006/relationships">
  <sheetPr>
    <tabColor rgb="FF00B0F0"/>
  </sheetPr>
  <dimension ref="A1:L25"/>
  <sheetViews>
    <sheetView view="pageLayout" topLeftCell="A21" zoomScaleNormal="100" workbookViewId="0">
      <selection activeCell="G28" sqref="G28:H28"/>
    </sheetView>
  </sheetViews>
  <sheetFormatPr baseColWidth="10" defaultRowHeight="15"/>
  <cols>
    <col min="1" max="1" width="13.140625" customWidth="1"/>
    <col min="5" max="5" width="8.42578125" customWidth="1"/>
  </cols>
  <sheetData>
    <row r="1" spans="1:12" ht="19.5" customHeight="1">
      <c r="A1" s="492" t="s">
        <v>301</v>
      </c>
      <c r="B1" s="492"/>
      <c r="C1" s="492"/>
      <c r="D1" s="492"/>
      <c r="E1" s="492"/>
      <c r="F1" s="273"/>
      <c r="G1" s="273"/>
      <c r="H1" s="273"/>
      <c r="I1" s="273"/>
      <c r="J1" s="273"/>
      <c r="K1" s="273"/>
      <c r="L1" s="273"/>
    </row>
    <row r="2" spans="1:12" ht="13.5" customHeight="1">
      <c r="A2" s="492"/>
      <c r="B2" s="492"/>
      <c r="C2" s="492"/>
      <c r="D2" s="492"/>
      <c r="E2" s="492"/>
      <c r="F2" s="273"/>
      <c r="G2" s="273"/>
      <c r="H2" s="273"/>
      <c r="I2" s="273"/>
      <c r="J2" s="273"/>
      <c r="K2" s="273"/>
      <c r="L2" s="273"/>
    </row>
    <row r="4" spans="1:12" ht="36.75">
      <c r="B4" s="260"/>
      <c r="C4" s="260"/>
      <c r="D4" s="261" t="s">
        <v>265</v>
      </c>
    </row>
    <row r="5" spans="1:12">
      <c r="B5" s="509" t="s">
        <v>7</v>
      </c>
      <c r="C5" s="262" t="s">
        <v>4</v>
      </c>
      <c r="D5" s="263">
        <v>0.31875000000000003</v>
      </c>
    </row>
    <row r="6" spans="1:12">
      <c r="B6" s="510"/>
      <c r="C6" s="264" t="s">
        <v>5</v>
      </c>
      <c r="D6" s="263">
        <v>0.29652777777777778</v>
      </c>
    </row>
    <row r="7" spans="1:12">
      <c r="B7" s="510"/>
      <c r="C7" s="264" t="s">
        <v>9</v>
      </c>
      <c r="D7" s="263">
        <v>0.30902777777777779</v>
      </c>
    </row>
    <row r="8" spans="1:12">
      <c r="B8" s="510" t="s">
        <v>8</v>
      </c>
      <c r="C8" s="264" t="s">
        <v>4</v>
      </c>
      <c r="D8" s="263">
        <v>0.25763888888888892</v>
      </c>
    </row>
    <row r="9" spans="1:12">
      <c r="B9" s="510"/>
      <c r="C9" s="264" t="s">
        <v>5</v>
      </c>
      <c r="D9" s="263">
        <v>0.15625</v>
      </c>
    </row>
    <row r="10" spans="1:12">
      <c r="B10" s="510"/>
      <c r="C10" s="264" t="s">
        <v>9</v>
      </c>
      <c r="D10" s="263">
        <v>0.19722222222222222</v>
      </c>
    </row>
    <row r="11" spans="1:12">
      <c r="B11" s="510" t="s">
        <v>3</v>
      </c>
      <c r="C11" s="264" t="s">
        <v>4</v>
      </c>
      <c r="D11" s="263">
        <v>0.30555555555555552</v>
      </c>
    </row>
    <row r="12" spans="1:12">
      <c r="B12" s="510"/>
      <c r="C12" s="264" t="s">
        <v>5</v>
      </c>
      <c r="D12" s="263">
        <v>0.24722222222222223</v>
      </c>
    </row>
    <row r="13" spans="1:12">
      <c r="B13" s="511"/>
      <c r="C13" s="274" t="s">
        <v>9</v>
      </c>
      <c r="D13" s="263">
        <v>0.27708333333333335</v>
      </c>
    </row>
    <row r="25" spans="1:4">
      <c r="A25" s="448" t="s">
        <v>271</v>
      </c>
      <c r="B25" s="448"/>
      <c r="C25" s="448"/>
      <c r="D25" s="448"/>
    </row>
  </sheetData>
  <mergeCells count="5">
    <mergeCell ref="A1:E2"/>
    <mergeCell ref="B5:B7"/>
    <mergeCell ref="B8:B10"/>
    <mergeCell ref="B11:B13"/>
    <mergeCell ref="A25:D25"/>
  </mergeCells>
  <pageMargins left="0.70866141732283461" right="0.70866141732283461" top="0.74803149606299213" bottom="0.74803149606299213" header="0.31496062992125984" footer="0.31496062992125984"/>
  <pageSetup paperSize="11" orientation="portrait" r:id="rId1"/>
  <drawing r:id="rId2"/>
</worksheet>
</file>

<file path=xl/worksheets/sheet112.xml><?xml version="1.0" encoding="utf-8"?>
<worksheet xmlns="http://schemas.openxmlformats.org/spreadsheetml/2006/main" xmlns:r="http://schemas.openxmlformats.org/officeDocument/2006/relationships">
  <sheetPr>
    <tabColor rgb="FF00B0F0"/>
  </sheetPr>
  <dimension ref="A1:H24"/>
  <sheetViews>
    <sheetView view="pageLayout" topLeftCell="A21" zoomScaleNormal="100" workbookViewId="0">
      <selection activeCell="G25" sqref="G25:H25"/>
    </sheetView>
  </sheetViews>
  <sheetFormatPr baseColWidth="10" defaultRowHeight="15"/>
  <cols>
    <col min="1" max="1" width="12.28515625" customWidth="1"/>
    <col min="5" max="5" width="8.42578125" customWidth="1"/>
  </cols>
  <sheetData>
    <row r="1" spans="1:8" ht="15.75">
      <c r="A1" s="515"/>
      <c r="B1" s="515"/>
      <c r="C1" s="515"/>
      <c r="D1" s="515"/>
      <c r="E1" s="515"/>
      <c r="F1" s="273"/>
      <c r="G1" s="273"/>
      <c r="H1" s="273"/>
    </row>
    <row r="2" spans="1:8" ht="21.75" customHeight="1">
      <c r="A2" s="515"/>
      <c r="B2" s="515"/>
      <c r="C2" s="515"/>
      <c r="D2" s="515"/>
      <c r="E2" s="515"/>
      <c r="F2" s="273"/>
      <c r="G2" s="273"/>
      <c r="H2" s="273"/>
    </row>
    <row r="4" spans="1:8" ht="36.75">
      <c r="B4" s="260"/>
      <c r="C4" s="275" t="s">
        <v>265</v>
      </c>
      <c r="D4" s="276" t="s">
        <v>302</v>
      </c>
    </row>
    <row r="5" spans="1:8">
      <c r="B5" s="262" t="s">
        <v>52</v>
      </c>
      <c r="C5" s="277">
        <v>0.88</v>
      </c>
      <c r="D5" s="277">
        <v>0.12</v>
      </c>
    </row>
    <row r="6" spans="1:8">
      <c r="B6" s="264" t="s">
        <v>8</v>
      </c>
      <c r="C6" s="277">
        <v>0.21</v>
      </c>
      <c r="D6" s="277">
        <v>0.79</v>
      </c>
    </row>
    <row r="7" spans="1:8">
      <c r="B7" s="274" t="s">
        <v>3</v>
      </c>
      <c r="C7" s="277">
        <v>0.53</v>
      </c>
      <c r="D7" s="277">
        <v>0.47</v>
      </c>
    </row>
    <row r="24" spans="1:4">
      <c r="A24" s="448" t="s">
        <v>271</v>
      </c>
      <c r="B24" s="448"/>
      <c r="C24" s="448"/>
      <c r="D24" s="448"/>
    </row>
  </sheetData>
  <mergeCells count="2">
    <mergeCell ref="A1:E2"/>
    <mergeCell ref="A24:D24"/>
  </mergeCells>
  <pageMargins left="0.70866141732283461" right="0.70866141732283461" top="0.74803149606299213" bottom="0.74803149606299213" header="0.31496062992125984" footer="0.31496062992125984"/>
  <pageSetup paperSize="11" orientation="portrait" r:id="rId1"/>
  <drawing r:id="rId2"/>
</worksheet>
</file>

<file path=xl/worksheets/sheet113.xml><?xml version="1.0" encoding="utf-8"?>
<worksheet xmlns="http://schemas.openxmlformats.org/spreadsheetml/2006/main" xmlns:r="http://schemas.openxmlformats.org/officeDocument/2006/relationships">
  <sheetPr>
    <tabColor rgb="FF00B0F0"/>
  </sheetPr>
  <dimension ref="A1:D26"/>
  <sheetViews>
    <sheetView view="pageLayout" topLeftCell="A10" zoomScaleNormal="100" workbookViewId="0">
      <selection activeCell="F24" sqref="F24"/>
    </sheetView>
  </sheetViews>
  <sheetFormatPr baseColWidth="10" defaultRowHeight="15"/>
  <cols>
    <col min="3" max="3" width="18.7109375" customWidth="1"/>
    <col min="4" max="4" width="13.7109375" customWidth="1"/>
  </cols>
  <sheetData>
    <row r="1" spans="1:4" ht="23.25" customHeight="1">
      <c r="A1" s="516"/>
      <c r="B1" s="517"/>
      <c r="C1" s="517"/>
      <c r="D1" s="517"/>
    </row>
    <row r="2" spans="1:4" ht="12" customHeight="1">
      <c r="A2" s="517"/>
      <c r="B2" s="517"/>
      <c r="C2" s="517"/>
      <c r="D2" s="517"/>
    </row>
    <row r="4" spans="1:4" ht="72.75">
      <c r="B4" s="278"/>
      <c r="C4" s="275" t="s">
        <v>265</v>
      </c>
      <c r="D4" s="276" t="s">
        <v>267</v>
      </c>
    </row>
    <row r="5" spans="1:4">
      <c r="B5" s="278" t="s">
        <v>40</v>
      </c>
      <c r="C5" s="260">
        <v>38</v>
      </c>
      <c r="D5" s="260">
        <v>22</v>
      </c>
    </row>
    <row r="6" spans="1:4">
      <c r="B6" s="278" t="s">
        <v>41</v>
      </c>
      <c r="C6" s="260">
        <v>25</v>
      </c>
      <c r="D6" s="260">
        <v>76</v>
      </c>
    </row>
    <row r="7" spans="1:4">
      <c r="B7" s="278" t="s">
        <v>3</v>
      </c>
      <c r="C7" s="260">
        <v>32</v>
      </c>
      <c r="D7" s="260">
        <v>49</v>
      </c>
    </row>
    <row r="20" spans="1:4">
      <c r="A20" s="448" t="s">
        <v>271</v>
      </c>
      <c r="B20" s="448"/>
      <c r="C20" s="448"/>
      <c r="D20" s="448"/>
    </row>
    <row r="26" spans="1:4" ht="13.5" customHeight="1"/>
  </sheetData>
  <mergeCells count="2">
    <mergeCell ref="A1:D2"/>
    <mergeCell ref="A20:D20"/>
  </mergeCells>
  <pageMargins left="0.70866141732283461" right="0.70866141732283461" top="0.74803149606299213" bottom="0.74803149606299213" header="0.31496062992125984" footer="0.31496062992125984"/>
  <pageSetup paperSize="11" orientation="portrait" r:id="rId1"/>
  <drawing r:id="rId2"/>
</worksheet>
</file>

<file path=xl/worksheets/sheet114.xml><?xml version="1.0" encoding="utf-8"?>
<worksheet xmlns="http://schemas.openxmlformats.org/spreadsheetml/2006/main" xmlns:r="http://schemas.openxmlformats.org/officeDocument/2006/relationships">
  <sheetPr>
    <tabColor theme="9" tint="-0.249977111117893"/>
  </sheetPr>
  <dimension ref="A12:D18"/>
  <sheetViews>
    <sheetView view="pageLayout" topLeftCell="A4" zoomScaleNormal="100" workbookViewId="0">
      <selection activeCell="G9" sqref="G9:H9"/>
    </sheetView>
  </sheetViews>
  <sheetFormatPr baseColWidth="10" defaultRowHeight="15"/>
  <cols>
    <col min="1" max="1" width="14.5703125" customWidth="1"/>
    <col min="4" max="4" width="17.140625" customWidth="1"/>
  </cols>
  <sheetData>
    <row r="12" spans="1:4" hidden="1"/>
    <row r="13" spans="1:4" ht="1.5" customHeight="1"/>
    <row r="16" spans="1:4">
      <c r="A16" s="439"/>
      <c r="B16" s="439"/>
      <c r="C16" s="439"/>
      <c r="D16" s="439"/>
    </row>
    <row r="17" spans="1:4">
      <c r="A17" s="439"/>
      <c r="B17" s="439"/>
      <c r="C17" s="439"/>
      <c r="D17" s="439"/>
    </row>
    <row r="18" spans="1:4" ht="21" customHeight="1">
      <c r="A18" s="439"/>
      <c r="B18" s="439"/>
      <c r="C18" s="439"/>
      <c r="D18" s="439"/>
    </row>
  </sheetData>
  <mergeCells count="2">
    <mergeCell ref="A16:D17"/>
    <mergeCell ref="A18:D18"/>
  </mergeCells>
  <printOptions horizontalCentered="1" verticalCentered="1"/>
  <pageMargins left="0.70866141732283472" right="0.70866141732283472" top="0.74803149606299213" bottom="0.74803149606299213" header="0.31496062992125984" footer="0.31496062992125984"/>
  <pageSetup paperSize="11" orientation="portrait" r:id="rId1"/>
  <drawing r:id="rId2"/>
</worksheet>
</file>

<file path=xl/worksheets/sheet115.xml><?xml version="1.0" encoding="utf-8"?>
<worksheet xmlns="http://schemas.openxmlformats.org/spreadsheetml/2006/main" xmlns:r="http://schemas.openxmlformats.org/officeDocument/2006/relationships">
  <sheetPr>
    <tabColor theme="9" tint="-0.249977111117893"/>
  </sheetPr>
  <dimension ref="A1"/>
  <sheetViews>
    <sheetView view="pageLayout" zoomScaleNormal="100" workbookViewId="0">
      <selection activeCell="H14" sqref="H14"/>
    </sheetView>
  </sheetViews>
  <sheetFormatPr baseColWidth="10" defaultRowHeight="15"/>
  <sheetData/>
  <pageMargins left="0.31496062992125984" right="0.31496062992125984" top="0.19685039370078741" bottom="0.19685039370078741" header="0.31496062992125984" footer="0.31496062992125984"/>
  <pageSetup paperSize="11" orientation="portrait" r:id="rId1"/>
  <drawing r:id="rId2"/>
</worksheet>
</file>

<file path=xl/worksheets/sheet116.xml><?xml version="1.0" encoding="utf-8"?>
<worksheet xmlns="http://schemas.openxmlformats.org/spreadsheetml/2006/main" xmlns:r="http://schemas.openxmlformats.org/officeDocument/2006/relationships">
  <sheetPr>
    <tabColor theme="9" tint="-0.249977111117893"/>
  </sheetPr>
  <dimension ref="A1:G15"/>
  <sheetViews>
    <sheetView view="pageLayout" topLeftCell="A10" zoomScaleNormal="100" workbookViewId="0">
      <selection activeCell="J16" sqref="J16"/>
    </sheetView>
  </sheetViews>
  <sheetFormatPr baseColWidth="10" defaultRowHeight="15"/>
  <cols>
    <col min="1" max="1" width="20" customWidth="1"/>
    <col min="2" max="7" width="5.85546875" customWidth="1"/>
  </cols>
  <sheetData>
    <row r="1" spans="1:7" ht="51" customHeight="1">
      <c r="A1" s="518" t="s">
        <v>341</v>
      </c>
      <c r="B1" s="518"/>
      <c r="C1" s="518"/>
      <c r="D1" s="518"/>
      <c r="E1" s="518"/>
      <c r="F1" s="518"/>
      <c r="G1" s="518"/>
    </row>
    <row r="2" spans="1:7" ht="18" customHeight="1">
      <c r="A2" s="380"/>
      <c r="B2" s="519" t="s">
        <v>4</v>
      </c>
      <c r="C2" s="519"/>
      <c r="D2" s="519" t="s">
        <v>5</v>
      </c>
      <c r="E2" s="519"/>
      <c r="F2" s="519" t="s">
        <v>3</v>
      </c>
      <c r="G2" s="519"/>
    </row>
    <row r="3" spans="1:7" ht="39.75" customHeight="1">
      <c r="A3" s="383" t="s">
        <v>342</v>
      </c>
      <c r="B3" s="520">
        <v>0.49617728097495795</v>
      </c>
      <c r="C3" s="520"/>
      <c r="D3" s="520">
        <v>0.51374150918949857</v>
      </c>
      <c r="E3" s="520"/>
      <c r="F3" s="520">
        <v>0.5022604362443791</v>
      </c>
      <c r="G3" s="520"/>
    </row>
    <row r="4" spans="1:7" ht="39.75" customHeight="1">
      <c r="A4" s="384" t="s">
        <v>343</v>
      </c>
      <c r="B4" s="520">
        <v>0.45972994193825661</v>
      </c>
      <c r="C4" s="520"/>
      <c r="D4" s="520">
        <v>0.46433788020592504</v>
      </c>
      <c r="E4" s="520"/>
      <c r="F4" s="520">
        <v>0.46134055986163069</v>
      </c>
      <c r="G4" s="520"/>
    </row>
    <row r="5" spans="1:7" ht="39.75" customHeight="1">
      <c r="A5" s="384" t="s">
        <v>344</v>
      </c>
      <c r="B5" s="520">
        <v>0.17902422645741597</v>
      </c>
      <c r="C5" s="520"/>
      <c r="D5" s="520">
        <v>0.19823655267005352</v>
      </c>
      <c r="E5" s="520"/>
      <c r="F5" s="520">
        <v>0.18567818027825223</v>
      </c>
      <c r="G5" s="520"/>
    </row>
    <row r="6" spans="1:7" ht="39.75" customHeight="1">
      <c r="A6" s="384" t="s">
        <v>345</v>
      </c>
      <c r="B6" s="520">
        <v>0.18234189534184753</v>
      </c>
      <c r="C6" s="520"/>
      <c r="D6" s="520">
        <v>8.1028054112738945E-2</v>
      </c>
      <c r="E6" s="520"/>
      <c r="F6" s="520">
        <v>0.1511182008793909</v>
      </c>
      <c r="G6" s="520"/>
    </row>
    <row r="7" spans="1:7" ht="39.75" customHeight="1">
      <c r="A7" s="384" t="s">
        <v>346</v>
      </c>
      <c r="B7" s="520">
        <v>0.20678324486274405</v>
      </c>
      <c r="C7" s="520"/>
      <c r="D7" s="520">
        <v>0.31178714330723223</v>
      </c>
      <c r="E7" s="520"/>
      <c r="F7" s="520">
        <v>0.224</v>
      </c>
      <c r="G7" s="520"/>
    </row>
    <row r="8" spans="1:7" ht="39.75" customHeight="1">
      <c r="A8" s="384" t="s">
        <v>313</v>
      </c>
      <c r="B8" s="520">
        <v>0.15599306202718743</v>
      </c>
      <c r="C8" s="520"/>
      <c r="D8" s="520">
        <v>7.0564557979264267E-2</v>
      </c>
      <c r="E8" s="520"/>
      <c r="F8" s="520">
        <v>0.12640594620234422</v>
      </c>
      <c r="G8" s="520"/>
    </row>
    <row r="9" spans="1:7" ht="39.75" customHeight="1">
      <c r="A9" s="384" t="s">
        <v>312</v>
      </c>
      <c r="B9" s="520">
        <v>0.58275789353610186</v>
      </c>
      <c r="C9" s="520"/>
      <c r="D9" s="520">
        <v>0.54962847510195267</v>
      </c>
      <c r="E9" s="520"/>
      <c r="F9" s="520">
        <v>0.57128392531735883</v>
      </c>
      <c r="G9" s="520"/>
    </row>
    <row r="10" spans="1:7">
      <c r="A10" s="225"/>
      <c r="B10" s="225"/>
      <c r="C10" s="225"/>
      <c r="D10" s="225"/>
      <c r="E10" s="225"/>
      <c r="F10" s="225"/>
      <c r="G10" s="225"/>
    </row>
    <row r="11" spans="1:7">
      <c r="A11" s="406" t="s">
        <v>327</v>
      </c>
    </row>
    <row r="13" spans="1:7">
      <c r="A13" s="479"/>
      <c r="B13" s="479"/>
      <c r="C13" s="479"/>
      <c r="D13" s="479"/>
    </row>
    <row r="15" spans="1:7" ht="16.5" customHeight="1">
      <c r="A15" s="87"/>
    </row>
  </sheetData>
  <mergeCells count="26">
    <mergeCell ref="A13:D13"/>
    <mergeCell ref="B8:C8"/>
    <mergeCell ref="D8:E8"/>
    <mergeCell ref="F8:G8"/>
    <mergeCell ref="B9:C9"/>
    <mergeCell ref="D9:E9"/>
    <mergeCell ref="F9:G9"/>
    <mergeCell ref="B6:C6"/>
    <mergeCell ref="D6:E6"/>
    <mergeCell ref="F6:G6"/>
    <mergeCell ref="B7:C7"/>
    <mergeCell ref="D7:E7"/>
    <mergeCell ref="F7:G7"/>
    <mergeCell ref="B4:C4"/>
    <mergeCell ref="D4:E4"/>
    <mergeCell ref="F4:G4"/>
    <mergeCell ref="B5:C5"/>
    <mergeCell ref="D5:E5"/>
    <mergeCell ref="F5:G5"/>
    <mergeCell ref="A1:G1"/>
    <mergeCell ref="B2:C2"/>
    <mergeCell ref="D2:E2"/>
    <mergeCell ref="F2:G2"/>
    <mergeCell ref="B3:C3"/>
    <mergeCell ref="D3:E3"/>
    <mergeCell ref="F3:G3"/>
  </mergeCells>
  <pageMargins left="0.70866141732283461" right="0.70866141732283461" top="0.74803149606299213" bottom="0.74803149606299213" header="0.31496062992125984" footer="0.31496062992125984"/>
  <pageSetup paperSize="11" orientation="portrait" r:id="rId1"/>
  <drawing r:id="rId2"/>
</worksheet>
</file>

<file path=xl/worksheets/sheet117.xml><?xml version="1.0" encoding="utf-8"?>
<worksheet xmlns="http://schemas.openxmlformats.org/spreadsheetml/2006/main" xmlns:r="http://schemas.openxmlformats.org/officeDocument/2006/relationships">
  <sheetPr>
    <tabColor theme="9" tint="-0.249977111117893"/>
  </sheetPr>
  <dimension ref="A1:G15"/>
  <sheetViews>
    <sheetView view="pageLayout" topLeftCell="A10" zoomScaleNormal="100" workbookViewId="0">
      <selection activeCell="J16" sqref="J16"/>
    </sheetView>
  </sheetViews>
  <sheetFormatPr baseColWidth="10" defaultRowHeight="15"/>
  <cols>
    <col min="1" max="1" width="20" customWidth="1"/>
    <col min="2" max="7" width="5.85546875" customWidth="1"/>
  </cols>
  <sheetData>
    <row r="1" spans="1:7" ht="51" customHeight="1">
      <c r="A1" s="518" t="s">
        <v>379</v>
      </c>
      <c r="B1" s="518"/>
      <c r="C1" s="518"/>
      <c r="D1" s="518"/>
      <c r="E1" s="518"/>
      <c r="F1" s="518"/>
      <c r="G1" s="518"/>
    </row>
    <row r="2" spans="1:7" ht="18" customHeight="1">
      <c r="A2" s="380"/>
      <c r="B2" s="381" t="s">
        <v>347</v>
      </c>
      <c r="C2" s="381" t="s">
        <v>323</v>
      </c>
      <c r="D2" s="381" t="s">
        <v>15</v>
      </c>
      <c r="E2" s="381" t="s">
        <v>348</v>
      </c>
      <c r="F2" s="381" t="s">
        <v>337</v>
      </c>
      <c r="G2" s="381" t="s">
        <v>38</v>
      </c>
    </row>
    <row r="3" spans="1:7" ht="39.75" customHeight="1">
      <c r="A3" s="383" t="s">
        <v>342</v>
      </c>
      <c r="B3" s="407">
        <v>0.59398215765736972</v>
      </c>
      <c r="C3" s="407">
        <v>0.57875804011541554</v>
      </c>
      <c r="D3" s="407">
        <v>0.60736427234079982</v>
      </c>
      <c r="E3" s="407">
        <v>0.57790499281760488</v>
      </c>
      <c r="F3" s="407">
        <v>0.54929283331342771</v>
      </c>
      <c r="G3" s="407">
        <v>0.53323725339871297</v>
      </c>
    </row>
    <row r="4" spans="1:7" ht="39.75" customHeight="1">
      <c r="A4" s="384" t="s">
        <v>343</v>
      </c>
      <c r="B4" s="407">
        <v>0.60252198530909162</v>
      </c>
      <c r="C4" s="407">
        <v>0.58388683676591768</v>
      </c>
      <c r="D4" s="407">
        <v>0.58442195636301386</v>
      </c>
      <c r="E4" s="407">
        <v>0.55836161771896509</v>
      </c>
      <c r="F4" s="407">
        <v>0.53595311101079546</v>
      </c>
      <c r="G4" s="407">
        <v>0.49844308980310759</v>
      </c>
    </row>
    <row r="5" spans="1:7" ht="39.75" customHeight="1">
      <c r="A5" s="384" t="s">
        <v>344</v>
      </c>
      <c r="B5" s="407">
        <v>0.4928064879811776</v>
      </c>
      <c r="C5" s="407">
        <v>0.26048020321836557</v>
      </c>
      <c r="D5" s="407">
        <v>0.20245292943979951</v>
      </c>
      <c r="E5" s="407">
        <v>0.14670972218667974</v>
      </c>
      <c r="F5" s="407">
        <v>0.13860292552736256</v>
      </c>
      <c r="G5" s="407">
        <v>0.15512796804618859</v>
      </c>
    </row>
    <row r="6" spans="1:7" ht="39.75" customHeight="1">
      <c r="A6" s="384" t="s">
        <v>345</v>
      </c>
      <c r="B6" s="407">
        <v>0.32166062500606091</v>
      </c>
      <c r="C6" s="407">
        <v>0.13505314969739304</v>
      </c>
      <c r="D6" s="407">
        <v>0.21877490733705318</v>
      </c>
      <c r="E6" s="407">
        <v>0.18546805827695129</v>
      </c>
      <c r="F6" s="407">
        <v>0.13610635094397747</v>
      </c>
      <c r="G6" s="407">
        <v>0.15810978527417793</v>
      </c>
    </row>
    <row r="7" spans="1:7" ht="39.75" customHeight="1">
      <c r="A7" s="384" t="s">
        <v>346</v>
      </c>
      <c r="B7" s="407">
        <v>0.2526080181630363</v>
      </c>
      <c r="C7" s="407">
        <v>0.18673676774573095</v>
      </c>
      <c r="D7" s="407">
        <v>6.2113697333665778E-2</v>
      </c>
      <c r="E7" s="407">
        <v>0.43847415137225682</v>
      </c>
      <c r="F7" s="385" t="s">
        <v>349</v>
      </c>
      <c r="G7" s="385" t="s">
        <v>349</v>
      </c>
    </row>
    <row r="8" spans="1:7" ht="39.75" customHeight="1">
      <c r="A8" s="384" t="s">
        <v>313</v>
      </c>
      <c r="B8" s="407">
        <v>0.27450307435109172</v>
      </c>
      <c r="C8" s="407">
        <v>0.17663995478042754</v>
      </c>
      <c r="D8" s="407">
        <v>0.1483358344851993</v>
      </c>
      <c r="E8" s="407">
        <v>0.13435054625009127</v>
      </c>
      <c r="F8" s="407">
        <v>0.1257121896006311</v>
      </c>
      <c r="G8" s="407">
        <v>0.11592324962040991</v>
      </c>
    </row>
    <row r="9" spans="1:7" ht="39.75" customHeight="1">
      <c r="A9" s="384" t="s">
        <v>312</v>
      </c>
      <c r="B9" s="407">
        <v>0.70669814853501067</v>
      </c>
      <c r="C9" s="407">
        <v>0.65769913089729992</v>
      </c>
      <c r="D9" s="407">
        <v>0.6765746580501415</v>
      </c>
      <c r="E9" s="407">
        <v>0.63211073135132401</v>
      </c>
      <c r="F9" s="407">
        <v>0.60948561822635261</v>
      </c>
      <c r="G9" s="407">
        <v>0.60694394132788809</v>
      </c>
    </row>
    <row r="10" spans="1:7">
      <c r="A10" s="225"/>
      <c r="B10" s="225"/>
      <c r="C10" s="225"/>
      <c r="D10" s="225"/>
      <c r="E10" s="225"/>
      <c r="F10" s="225"/>
      <c r="G10" s="225"/>
    </row>
    <row r="11" spans="1:7">
      <c r="A11" s="406" t="s">
        <v>327</v>
      </c>
      <c r="B11" s="18"/>
      <c r="C11" s="18"/>
      <c r="D11" s="18"/>
    </row>
    <row r="12" spans="1:7">
      <c r="A12" s="18"/>
      <c r="B12" s="18"/>
      <c r="C12" s="18"/>
      <c r="D12" s="18"/>
    </row>
    <row r="13" spans="1:7">
      <c r="A13" s="521"/>
      <c r="B13" s="521"/>
      <c r="C13" s="521"/>
      <c r="D13" s="521"/>
    </row>
    <row r="15" spans="1:7" ht="18.75" customHeight="1">
      <c r="A15" s="87"/>
    </row>
  </sheetData>
  <mergeCells count="2">
    <mergeCell ref="A1:G1"/>
    <mergeCell ref="A13:D13"/>
  </mergeCells>
  <pageMargins left="0.70866141732283461" right="0.70866141732283461" top="0.74803149606299213" bottom="0.74803149606299213" header="0.31496062992125984" footer="0.31496062992125984"/>
  <pageSetup paperSize="11" orientation="portrait" r:id="rId1"/>
  <drawing r:id="rId2"/>
</worksheet>
</file>

<file path=xl/worksheets/sheet118.xml><?xml version="1.0" encoding="utf-8"?>
<worksheet xmlns="http://schemas.openxmlformats.org/spreadsheetml/2006/main" xmlns:r="http://schemas.openxmlformats.org/officeDocument/2006/relationships">
  <sheetPr>
    <tabColor theme="9" tint="-0.249977111117893"/>
  </sheetPr>
  <dimension ref="A1:F15"/>
  <sheetViews>
    <sheetView view="pageLayout" topLeftCell="A9" zoomScaleNormal="100" workbookViewId="0">
      <selection activeCell="H13" sqref="H13"/>
    </sheetView>
  </sheetViews>
  <sheetFormatPr baseColWidth="10" defaultRowHeight="15"/>
  <cols>
    <col min="1" max="1" width="20" customWidth="1"/>
    <col min="2" max="4" width="5.85546875" customWidth="1"/>
    <col min="5" max="5" width="7.140625" customWidth="1"/>
    <col min="6" max="6" width="9.28515625" customWidth="1"/>
  </cols>
  <sheetData>
    <row r="1" spans="1:6" ht="65.25" customHeight="1">
      <c r="A1" s="522" t="s">
        <v>378</v>
      </c>
      <c r="B1" s="523"/>
      <c r="C1" s="523"/>
      <c r="D1" s="523"/>
      <c r="E1" s="523"/>
      <c r="F1" s="523"/>
    </row>
    <row r="2" spans="1:6" ht="18" customHeight="1">
      <c r="A2" s="380"/>
      <c r="B2" s="381" t="s">
        <v>350</v>
      </c>
      <c r="C2" s="381" t="s">
        <v>339</v>
      </c>
      <c r="D2" s="381" t="s">
        <v>351</v>
      </c>
      <c r="E2" s="381" t="s">
        <v>352</v>
      </c>
      <c r="F2" s="381" t="s">
        <v>3</v>
      </c>
    </row>
    <row r="3" spans="1:6" ht="39.75" customHeight="1">
      <c r="A3" s="383" t="s">
        <v>342</v>
      </c>
      <c r="B3" s="407">
        <v>0.50872646491742057</v>
      </c>
      <c r="C3" s="407">
        <v>0.44836619619176254</v>
      </c>
      <c r="D3" s="407">
        <v>0.39953683319664185</v>
      </c>
      <c r="E3" s="407">
        <v>0.28791368568201398</v>
      </c>
      <c r="F3" s="407">
        <v>0.5022604362443791</v>
      </c>
    </row>
    <row r="4" spans="1:6" ht="39.75" customHeight="1">
      <c r="A4" s="384" t="s">
        <v>343</v>
      </c>
      <c r="B4" s="407">
        <v>0.48690000249240911</v>
      </c>
      <c r="C4" s="407">
        <v>0.40208066563498429</v>
      </c>
      <c r="D4" s="407">
        <v>0.33743703228245847</v>
      </c>
      <c r="E4" s="407">
        <v>0.22101732436814181</v>
      </c>
      <c r="F4" s="407">
        <v>0.46134055986163069</v>
      </c>
    </row>
    <row r="5" spans="1:6" ht="39.75" customHeight="1">
      <c r="A5" s="384" t="s">
        <v>344</v>
      </c>
      <c r="B5" s="407">
        <v>0.12383581849875444</v>
      </c>
      <c r="C5" s="407">
        <v>0.12328268601784272</v>
      </c>
      <c r="D5" s="407">
        <v>0.12617376746668704</v>
      </c>
      <c r="E5" s="407">
        <v>0.10732451386183418</v>
      </c>
      <c r="F5" s="407">
        <v>0.18567818027825223</v>
      </c>
    </row>
    <row r="6" spans="1:6" ht="39.75" customHeight="1">
      <c r="A6" s="384" t="s">
        <v>345</v>
      </c>
      <c r="B6" s="407">
        <v>0.16997672816755782</v>
      </c>
      <c r="C6" s="407">
        <v>0.12923392815370138</v>
      </c>
      <c r="D6" s="407">
        <v>0.11589366789003697</v>
      </c>
      <c r="E6" s="407">
        <v>6.3655455777817047E-2</v>
      </c>
      <c r="F6" s="407">
        <v>0.1511182008793909</v>
      </c>
    </row>
    <row r="7" spans="1:6" ht="39.75" customHeight="1">
      <c r="A7" s="384" t="s">
        <v>346</v>
      </c>
      <c r="B7" s="385" t="s">
        <v>349</v>
      </c>
      <c r="C7" s="385" t="s">
        <v>349</v>
      </c>
      <c r="D7" s="385" t="s">
        <v>349</v>
      </c>
      <c r="E7" s="385" t="s">
        <v>349</v>
      </c>
      <c r="F7" s="407">
        <v>0.22448903716322424</v>
      </c>
    </row>
    <row r="8" spans="1:6" ht="39.75" customHeight="1">
      <c r="A8" s="384" t="s">
        <v>313</v>
      </c>
      <c r="B8" s="407">
        <v>0.10889246129029438</v>
      </c>
      <c r="C8" s="407">
        <v>8.5451531172777387E-2</v>
      </c>
      <c r="D8" s="407">
        <v>6.6428577255115695E-2</v>
      </c>
      <c r="E8" s="407">
        <v>4.3583893684179913E-2</v>
      </c>
      <c r="F8" s="407">
        <v>0.12640594620234422</v>
      </c>
    </row>
    <row r="9" spans="1:6" ht="39.75" customHeight="1">
      <c r="A9" s="384" t="s">
        <v>312</v>
      </c>
      <c r="B9" s="407">
        <v>0.59262697438457768</v>
      </c>
      <c r="C9" s="407">
        <v>0.51581536429032182</v>
      </c>
      <c r="D9" s="407">
        <v>0.46815296969602033</v>
      </c>
      <c r="E9" s="407">
        <v>0.33235175611745177</v>
      </c>
      <c r="F9" s="407">
        <v>0.57128392531735883</v>
      </c>
    </row>
    <row r="10" spans="1:6">
      <c r="A10" s="225"/>
      <c r="B10" s="225"/>
      <c r="C10" s="225"/>
      <c r="D10" s="225"/>
      <c r="E10" s="225"/>
      <c r="F10" s="225"/>
    </row>
    <row r="11" spans="1:6">
      <c r="A11" s="406" t="s">
        <v>327</v>
      </c>
    </row>
    <row r="12" spans="1:6">
      <c r="A12" s="18"/>
    </row>
    <row r="13" spans="1:6">
      <c r="A13" s="479"/>
      <c r="B13" s="479"/>
      <c r="C13" s="479"/>
      <c r="D13" s="479"/>
    </row>
    <row r="15" spans="1:6" ht="15" customHeight="1">
      <c r="A15" s="87"/>
    </row>
  </sheetData>
  <mergeCells count="2">
    <mergeCell ref="A1:F1"/>
    <mergeCell ref="A13:D13"/>
  </mergeCells>
  <pageMargins left="0.70866141732283461" right="0.70866141732283461" top="0.74803149606299213" bottom="0.74803149606299213" header="0.31496062992125984" footer="0.31496062992125984"/>
  <pageSetup paperSize="11" orientation="portrait" r:id="rId1"/>
  <drawing r:id="rId2"/>
</worksheet>
</file>

<file path=xl/worksheets/sheet119.xml><?xml version="1.0" encoding="utf-8"?>
<worksheet xmlns="http://schemas.openxmlformats.org/spreadsheetml/2006/main" xmlns:r="http://schemas.openxmlformats.org/officeDocument/2006/relationships">
  <sheetPr>
    <tabColor theme="9" tint="-0.249977111117893"/>
  </sheetPr>
  <dimension ref="A1:D26"/>
  <sheetViews>
    <sheetView view="pageLayout" topLeftCell="A19" zoomScaleNormal="100" workbookViewId="0">
      <selection activeCell="H26" sqref="H26"/>
    </sheetView>
  </sheetViews>
  <sheetFormatPr baseColWidth="10" defaultRowHeight="15"/>
  <cols>
    <col min="1" max="1" width="31.85546875" customWidth="1"/>
    <col min="2" max="2" width="8.42578125" customWidth="1"/>
    <col min="3" max="3" width="6.42578125" customWidth="1"/>
    <col min="4" max="4" width="8.5703125" customWidth="1"/>
  </cols>
  <sheetData>
    <row r="1" spans="1:4" ht="33" customHeight="1">
      <c r="A1" s="518" t="s">
        <v>324</v>
      </c>
      <c r="B1" s="518"/>
      <c r="C1" s="518"/>
      <c r="D1" s="518"/>
    </row>
    <row r="2" spans="1:4" ht="15" customHeight="1">
      <c r="A2" s="518"/>
      <c r="B2" s="518"/>
      <c r="C2" s="518"/>
      <c r="D2" s="518"/>
    </row>
    <row r="3" spans="1:4" ht="15" customHeight="1">
      <c r="A3" s="280"/>
      <c r="B3" s="280" t="s">
        <v>4</v>
      </c>
      <c r="C3" s="280" t="s">
        <v>5</v>
      </c>
      <c r="D3" s="280" t="s">
        <v>3</v>
      </c>
    </row>
    <row r="4" spans="1:4" ht="17.25" customHeight="1">
      <c r="A4" s="392" t="s">
        <v>332</v>
      </c>
      <c r="B4" s="369">
        <v>13.2</v>
      </c>
      <c r="C4" s="369">
        <v>12.3</v>
      </c>
      <c r="D4" s="369">
        <v>12.9</v>
      </c>
    </row>
    <row r="5" spans="1:4" ht="14.25" customHeight="1">
      <c r="A5" s="392" t="s">
        <v>333</v>
      </c>
      <c r="B5" s="369">
        <v>14.8</v>
      </c>
      <c r="C5" s="369">
        <v>11.3</v>
      </c>
      <c r="D5" s="369">
        <v>13.6</v>
      </c>
    </row>
    <row r="6" spans="1:4" ht="14.25" customHeight="1">
      <c r="A6" s="392" t="s">
        <v>369</v>
      </c>
      <c r="B6" s="369">
        <v>23.4</v>
      </c>
      <c r="C6" s="369">
        <v>19.8</v>
      </c>
      <c r="D6" s="369">
        <v>22.2</v>
      </c>
    </row>
    <row r="7" spans="1:4" ht="15.75" customHeight="1">
      <c r="A7" s="392" t="s">
        <v>370</v>
      </c>
      <c r="B7" s="369">
        <v>47.8</v>
      </c>
      <c r="C7" s="369">
        <v>46.8</v>
      </c>
      <c r="D7" s="369">
        <v>47.5</v>
      </c>
    </row>
    <row r="8" spans="1:4" ht="15.75" customHeight="1">
      <c r="A8" s="392" t="s">
        <v>371</v>
      </c>
      <c r="B8" s="369">
        <v>52.2</v>
      </c>
      <c r="C8" s="369">
        <v>49.4</v>
      </c>
      <c r="D8" s="369">
        <v>51.3</v>
      </c>
    </row>
    <row r="9" spans="1:4" ht="21.75" customHeight="1">
      <c r="A9" s="392" t="s">
        <v>372</v>
      </c>
      <c r="B9" s="369">
        <v>14.2</v>
      </c>
      <c r="C9" s="369">
        <v>14.4</v>
      </c>
      <c r="D9" s="369">
        <v>14.3</v>
      </c>
    </row>
    <row r="10" spans="1:4" ht="15" customHeight="1">
      <c r="A10" s="392" t="s">
        <v>373</v>
      </c>
      <c r="B10" s="369">
        <v>15.5</v>
      </c>
      <c r="C10" s="369">
        <v>9.4</v>
      </c>
      <c r="D10" s="369">
        <v>13.8</v>
      </c>
    </row>
    <row r="11" spans="1:4" ht="15" customHeight="1">
      <c r="A11" s="365" t="s">
        <v>312</v>
      </c>
      <c r="B11" s="367">
        <v>55</v>
      </c>
      <c r="C11" s="367">
        <v>58.3</v>
      </c>
      <c r="D11" s="366">
        <v>57.1</v>
      </c>
    </row>
    <row r="12" spans="1:4" ht="4.5" customHeight="1">
      <c r="A12" s="225"/>
      <c r="B12" s="225"/>
      <c r="C12" s="225"/>
      <c r="D12" s="225"/>
    </row>
    <row r="13" spans="1:4" ht="13.5" customHeight="1">
      <c r="A13" s="371" t="s">
        <v>327</v>
      </c>
      <c r="B13" s="370"/>
      <c r="C13" s="370"/>
      <c r="D13" s="370"/>
    </row>
    <row r="14" spans="1:4" ht="24.75" customHeight="1">
      <c r="A14" s="518" t="s">
        <v>324</v>
      </c>
      <c r="B14" s="518"/>
      <c r="C14" s="518"/>
      <c r="D14" s="518"/>
    </row>
    <row r="15" spans="1:4" ht="19.5" customHeight="1">
      <c r="A15" s="518"/>
      <c r="B15" s="518"/>
      <c r="C15" s="518"/>
      <c r="D15" s="518"/>
    </row>
    <row r="16" spans="1:4" ht="28.5" customHeight="1">
      <c r="A16" s="371"/>
      <c r="B16" s="370"/>
      <c r="C16" s="370"/>
      <c r="D16" s="370"/>
    </row>
    <row r="17" spans="1:4" ht="28.5" customHeight="1">
      <c r="A17" s="371"/>
      <c r="B17" s="370"/>
      <c r="C17" s="370"/>
      <c r="D17" s="370"/>
    </row>
    <row r="18" spans="1:4" ht="28.5" customHeight="1">
      <c r="A18" s="371"/>
      <c r="B18" s="370"/>
      <c r="C18" s="370"/>
      <c r="D18" s="370"/>
    </row>
    <row r="19" spans="1:4" ht="28.5" customHeight="1">
      <c r="A19" s="371"/>
      <c r="B19" s="370"/>
      <c r="C19" s="370"/>
      <c r="D19" s="370"/>
    </row>
    <row r="20" spans="1:4" ht="28.5" customHeight="1">
      <c r="A20" s="371"/>
      <c r="B20" s="370"/>
      <c r="C20" s="370"/>
      <c r="D20" s="370"/>
    </row>
    <row r="21" spans="1:4" ht="7.5" customHeight="1"/>
    <row r="22" spans="1:4" ht="7.5" customHeight="1"/>
    <row r="23" spans="1:4" ht="7.5" customHeight="1"/>
    <row r="24" spans="1:4" ht="7.5" customHeight="1">
      <c r="A24" s="371"/>
      <c r="B24" s="370"/>
    </row>
    <row r="25" spans="1:4" ht="11.25" customHeight="1">
      <c r="A25" s="371"/>
    </row>
    <row r="26" spans="1:4">
      <c r="A26" s="371" t="s">
        <v>327</v>
      </c>
    </row>
  </sheetData>
  <mergeCells count="2">
    <mergeCell ref="A1:D2"/>
    <mergeCell ref="A14:D15"/>
  </mergeCells>
  <pageMargins left="0.70866141732283461" right="0.70866141732283461" top="0.74803149606299213" bottom="0.74803149606299213" header="0.31496062992125984" footer="0.31496062992125984"/>
  <pageSetup paperSize="11" orientation="portrait" r:id="rId1"/>
  <drawing r:id="rId2"/>
</worksheet>
</file>

<file path=xl/worksheets/sheet120.xml><?xml version="1.0" encoding="utf-8"?>
<worksheet xmlns="http://schemas.openxmlformats.org/spreadsheetml/2006/main" xmlns:r="http://schemas.openxmlformats.org/officeDocument/2006/relationships">
  <sheetPr>
    <tabColor theme="9" tint="-0.249977111117893"/>
  </sheetPr>
  <dimension ref="A1:G15"/>
  <sheetViews>
    <sheetView view="pageLayout" topLeftCell="A10" zoomScaleNormal="100" workbookViewId="0">
      <selection activeCell="J12" sqref="J12:K12"/>
    </sheetView>
  </sheetViews>
  <sheetFormatPr baseColWidth="10" defaultRowHeight="15"/>
  <cols>
    <col min="1" max="1" width="18.7109375" customWidth="1"/>
    <col min="2" max="7" width="6" customWidth="1"/>
    <col min="8" max="8" width="10.7109375" customWidth="1"/>
  </cols>
  <sheetData>
    <row r="1" spans="1:7" ht="51.75" customHeight="1">
      <c r="A1" s="518" t="s">
        <v>381</v>
      </c>
      <c r="B1" s="518"/>
      <c r="C1" s="518"/>
      <c r="D1" s="518"/>
      <c r="E1" s="518"/>
      <c r="F1" s="518"/>
      <c r="G1" s="518"/>
    </row>
    <row r="2" spans="1:7" ht="12" customHeight="1">
      <c r="A2" s="518"/>
      <c r="B2" s="518"/>
      <c r="C2" s="518"/>
      <c r="D2" s="518"/>
      <c r="E2" s="518"/>
      <c r="F2" s="518"/>
      <c r="G2" s="518"/>
    </row>
    <row r="3" spans="1:7" ht="21.75" customHeight="1">
      <c r="A3" s="378"/>
      <c r="B3" s="410" t="s">
        <v>13</v>
      </c>
      <c r="C3" s="410" t="s">
        <v>323</v>
      </c>
      <c r="D3" s="410" t="s">
        <v>15</v>
      </c>
      <c r="E3" s="410" t="s">
        <v>16</v>
      </c>
      <c r="F3" s="410" t="s">
        <v>337</v>
      </c>
      <c r="G3" s="410" t="s">
        <v>38</v>
      </c>
    </row>
    <row r="4" spans="1:7" ht="40.5" customHeight="1">
      <c r="A4" s="376" t="s">
        <v>332</v>
      </c>
      <c r="B4" s="379">
        <v>0.17062372653899444</v>
      </c>
      <c r="C4" s="379">
        <v>0.14397783599901637</v>
      </c>
      <c r="D4" s="379">
        <v>0.15469681030834756</v>
      </c>
      <c r="E4" s="379">
        <v>0.15009548130654862</v>
      </c>
      <c r="F4" s="379">
        <v>0.1460854842448934</v>
      </c>
      <c r="G4" s="379">
        <v>0.14909553856463692</v>
      </c>
    </row>
    <row r="5" spans="1:7" ht="40.5" customHeight="1">
      <c r="A5" s="376" t="s">
        <v>333</v>
      </c>
      <c r="B5" s="379">
        <v>0.23306676452702649</v>
      </c>
      <c r="C5" s="379">
        <v>0.20617077789811397</v>
      </c>
      <c r="D5" s="379">
        <v>0.17121853097215292</v>
      </c>
      <c r="E5" s="379">
        <v>0.17415272068835772</v>
      </c>
      <c r="F5" s="379">
        <v>0.14844678363881803</v>
      </c>
      <c r="G5" s="379">
        <v>0.11940686740397113</v>
      </c>
    </row>
    <row r="6" spans="1:7" ht="40.5" customHeight="1">
      <c r="A6" s="376" t="s">
        <v>325</v>
      </c>
      <c r="B6" s="379">
        <v>0.33430327831401241</v>
      </c>
      <c r="C6" s="379">
        <v>0.28214499462767406</v>
      </c>
      <c r="D6" s="379">
        <v>0.2725571226611882</v>
      </c>
      <c r="E6" s="379">
        <v>0.26362932551424689</v>
      </c>
      <c r="F6" s="379">
        <v>0.24729390190396572</v>
      </c>
      <c r="G6" s="379">
        <v>0.22136731710785404</v>
      </c>
    </row>
    <row r="7" spans="1:7" ht="40.5" customHeight="1">
      <c r="A7" s="376" t="s">
        <v>334</v>
      </c>
      <c r="B7" s="379">
        <v>0.61614612039371597</v>
      </c>
      <c r="C7" s="379">
        <v>0.56615436194114288</v>
      </c>
      <c r="D7" s="379">
        <v>0.58496867593691382</v>
      </c>
      <c r="E7" s="379">
        <v>0.55744141224717014</v>
      </c>
      <c r="F7" s="379">
        <v>0.52237461235417215</v>
      </c>
      <c r="G7" s="379">
        <v>0.5010203286820587</v>
      </c>
    </row>
    <row r="8" spans="1:7" ht="40.5" customHeight="1">
      <c r="A8" s="376" t="s">
        <v>371</v>
      </c>
      <c r="B8" s="379">
        <v>0.6700276399038535</v>
      </c>
      <c r="C8" s="379">
        <v>0.61091111066721415</v>
      </c>
      <c r="D8" s="379">
        <v>0.62404821802318533</v>
      </c>
      <c r="E8" s="379">
        <v>0.59836219921546241</v>
      </c>
      <c r="F8" s="379">
        <v>0.56475402034855182</v>
      </c>
      <c r="G8" s="379">
        <v>0.53554535259860803</v>
      </c>
    </row>
    <row r="9" spans="1:7" ht="40.5" customHeight="1">
      <c r="A9" s="376" t="s">
        <v>335</v>
      </c>
      <c r="B9" s="379">
        <v>9.0690616741242736E-2</v>
      </c>
      <c r="C9" s="379">
        <v>0.12088420823913922</v>
      </c>
      <c r="D9" s="379">
        <v>0.17587946066567209</v>
      </c>
      <c r="E9" s="379">
        <v>0.16739608608370443</v>
      </c>
      <c r="F9" s="379">
        <v>0.15974453299829283</v>
      </c>
      <c r="G9" s="379">
        <v>0.18316127996999745</v>
      </c>
    </row>
    <row r="10" spans="1:7" ht="40.5" customHeight="1">
      <c r="A10" s="376" t="s">
        <v>326</v>
      </c>
      <c r="B10" s="379">
        <v>0.29425433696836162</v>
      </c>
      <c r="C10" s="379">
        <v>0.21178805215793606</v>
      </c>
      <c r="D10" s="379">
        <v>0.16628041988030204</v>
      </c>
      <c r="E10" s="379">
        <v>0.1322029586237799</v>
      </c>
      <c r="F10" s="379">
        <v>0.12071104278564684</v>
      </c>
      <c r="G10" s="379">
        <v>0.11555375545426601</v>
      </c>
    </row>
    <row r="11" spans="1:7" ht="40.5" customHeight="1">
      <c r="A11" s="376" t="s">
        <v>338</v>
      </c>
      <c r="B11" s="379">
        <v>0.70669814853501067</v>
      </c>
      <c r="C11" s="379">
        <v>0.65769913089729992</v>
      </c>
      <c r="D11" s="379">
        <v>0.6765746580501415</v>
      </c>
      <c r="E11" s="379">
        <v>0.63211073135132401</v>
      </c>
      <c r="F11" s="379">
        <v>0.60948561822635261</v>
      </c>
      <c r="G11" s="379">
        <v>0.60694394132788809</v>
      </c>
    </row>
    <row r="12" spans="1:7">
      <c r="A12" s="225"/>
      <c r="B12" s="225"/>
      <c r="C12" s="225"/>
      <c r="D12" s="225"/>
      <c r="E12" s="225"/>
      <c r="F12" s="225"/>
      <c r="G12" s="225"/>
    </row>
    <row r="13" spans="1:7" ht="21.75" customHeight="1">
      <c r="A13" s="371" t="s">
        <v>327</v>
      </c>
      <c r="B13" s="370"/>
      <c r="C13" s="370"/>
      <c r="D13" s="370"/>
    </row>
    <row r="14" spans="1:7" ht="7.5" customHeight="1"/>
    <row r="15" spans="1:7" ht="7.5" customHeight="1"/>
  </sheetData>
  <mergeCells count="1">
    <mergeCell ref="A1:G2"/>
  </mergeCells>
  <pageMargins left="0.70866141732283461" right="0.70866141732283461" top="0.74803149606299213" bottom="0.74803149606299213" header="0.31496062992125984" footer="0.31496062992125984"/>
  <pageSetup paperSize="11" orientation="portrait" r:id="rId1"/>
  <drawing r:id="rId2"/>
</worksheet>
</file>

<file path=xl/worksheets/sheet121.xml><?xml version="1.0" encoding="utf-8"?>
<worksheet xmlns="http://schemas.openxmlformats.org/spreadsheetml/2006/main" xmlns:r="http://schemas.openxmlformats.org/officeDocument/2006/relationships">
  <sheetPr>
    <tabColor theme="9" tint="-0.249977111117893"/>
  </sheetPr>
  <dimension ref="A1:F16"/>
  <sheetViews>
    <sheetView view="pageLayout" topLeftCell="A10" zoomScaleNormal="100" workbookViewId="0">
      <selection activeCell="G13" sqref="G13"/>
    </sheetView>
  </sheetViews>
  <sheetFormatPr baseColWidth="10" defaultRowHeight="15"/>
  <cols>
    <col min="1" max="1" width="16.28515625" customWidth="1"/>
    <col min="2" max="4" width="6.140625" customWidth="1"/>
    <col min="5" max="5" width="10.42578125" customWidth="1"/>
    <col min="6" max="6" width="10.5703125" customWidth="1"/>
  </cols>
  <sheetData>
    <row r="1" spans="1:6">
      <c r="A1" s="518" t="s">
        <v>380</v>
      </c>
      <c r="B1" s="518"/>
      <c r="C1" s="518"/>
      <c r="D1" s="518"/>
      <c r="E1" s="518"/>
      <c r="F1" s="518"/>
    </row>
    <row r="2" spans="1:6" ht="44.25" customHeight="1">
      <c r="A2" s="518"/>
      <c r="B2" s="518"/>
      <c r="C2" s="518"/>
      <c r="D2" s="518"/>
      <c r="E2" s="518"/>
      <c r="F2" s="518"/>
    </row>
    <row r="3" spans="1:6" ht="28.5" customHeight="1">
      <c r="A3" s="380"/>
      <c r="B3" s="411" t="s">
        <v>19</v>
      </c>
      <c r="C3" s="411" t="s">
        <v>339</v>
      </c>
      <c r="D3" s="411" t="s">
        <v>21</v>
      </c>
      <c r="E3" s="411" t="s">
        <v>340</v>
      </c>
      <c r="F3" s="411" t="s">
        <v>3</v>
      </c>
    </row>
    <row r="4" spans="1:6" ht="32.25" customHeight="1">
      <c r="A4" s="382" t="s">
        <v>332</v>
      </c>
      <c r="B4" s="407">
        <v>0.12949149608638166</v>
      </c>
      <c r="C4" s="407">
        <v>0.11288673809911869</v>
      </c>
      <c r="D4" s="407">
        <v>0.11052589973718142</v>
      </c>
      <c r="E4" s="407">
        <v>5.6242653385320196E-2</v>
      </c>
      <c r="F4" s="407">
        <v>0.12887950367393336</v>
      </c>
    </row>
    <row r="5" spans="1:6" ht="35.25" customHeight="1">
      <c r="A5" s="382" t="s">
        <v>333</v>
      </c>
      <c r="B5" s="407">
        <v>0.12312961767990485</v>
      </c>
      <c r="C5" s="407">
        <v>9.1628155131551162E-2</v>
      </c>
      <c r="D5" s="407">
        <v>5.1872377966560287E-2</v>
      </c>
      <c r="E5" s="407">
        <v>3.7039844389894411E-2</v>
      </c>
      <c r="F5" s="407">
        <v>0.13590087411377505</v>
      </c>
    </row>
    <row r="6" spans="1:6" ht="50.25" customHeight="1">
      <c r="A6" s="382" t="s">
        <v>325</v>
      </c>
      <c r="B6" s="407">
        <v>0.21721556670321221</v>
      </c>
      <c r="C6" s="407">
        <v>0.18163982867551728</v>
      </c>
      <c r="D6" s="407">
        <v>0.14793338704619899</v>
      </c>
      <c r="E6" s="407">
        <v>8.5030937554868971E-2</v>
      </c>
      <c r="F6" s="407">
        <v>0.22180996322454088</v>
      </c>
    </row>
    <row r="7" spans="1:6" ht="40.5" customHeight="1">
      <c r="A7" s="382" t="s">
        <v>334</v>
      </c>
      <c r="B7" s="407">
        <v>0.47507257997431651</v>
      </c>
      <c r="C7" s="407">
        <v>0.40494091331928045</v>
      </c>
      <c r="D7" s="407">
        <v>0.33191299042742756</v>
      </c>
      <c r="E7" s="407">
        <v>0.23919106984818575</v>
      </c>
      <c r="F7" s="407">
        <v>0.47450238355750662</v>
      </c>
    </row>
    <row r="8" spans="1:6" ht="48" customHeight="1">
      <c r="A8" s="382" t="s">
        <v>371</v>
      </c>
      <c r="B8" s="407">
        <v>0.51748223461150089</v>
      </c>
      <c r="C8" s="407">
        <v>0.43814287468245305</v>
      </c>
      <c r="D8" s="407">
        <v>0.37344143891453546</v>
      </c>
      <c r="E8" s="407">
        <v>0.25945617236016472</v>
      </c>
      <c r="F8" s="407">
        <v>0.51270635749898064</v>
      </c>
    </row>
    <row r="9" spans="1:6" ht="37.5" customHeight="1">
      <c r="A9" s="382" t="s">
        <v>335</v>
      </c>
      <c r="B9" s="407">
        <v>0.16890735339403792</v>
      </c>
      <c r="C9" s="407">
        <v>0.13279555343987573</v>
      </c>
      <c r="D9" s="407">
        <v>0.13715643483101761</v>
      </c>
      <c r="E9" s="407">
        <v>0.11085274859527752</v>
      </c>
      <c r="F9" s="407">
        <v>0.14273167591208988</v>
      </c>
    </row>
    <row r="10" spans="1:6" ht="40.5" customHeight="1">
      <c r="A10" s="382" t="s">
        <v>326</v>
      </c>
      <c r="B10" s="407">
        <v>0.10072260408251552</v>
      </c>
      <c r="C10" s="407">
        <v>8.8848670133528027E-2</v>
      </c>
      <c r="D10" s="407">
        <v>6.8082367817354397E-2</v>
      </c>
      <c r="E10" s="407">
        <v>4.2649700949275934E-2</v>
      </c>
      <c r="F10" s="407">
        <v>0.13763475948314158</v>
      </c>
    </row>
    <row r="11" spans="1:6" ht="40.5" customHeight="1">
      <c r="A11" s="382" t="s">
        <v>338</v>
      </c>
      <c r="B11" s="407">
        <v>0.59262697438457768</v>
      </c>
      <c r="C11" s="407">
        <v>0.51581536429032182</v>
      </c>
      <c r="D11" s="407">
        <v>0.46815296969602033</v>
      </c>
      <c r="E11" s="407">
        <v>0.33235175611745177</v>
      </c>
      <c r="F11" s="407">
        <v>0.57128392531735883</v>
      </c>
    </row>
    <row r="12" spans="1:6">
      <c r="A12" s="225"/>
      <c r="B12" s="225"/>
      <c r="C12" s="225"/>
      <c r="D12" s="225"/>
      <c r="E12" s="225"/>
      <c r="F12" s="225"/>
    </row>
    <row r="13" spans="1:6">
      <c r="A13" s="371" t="s">
        <v>327</v>
      </c>
      <c r="B13" s="370"/>
      <c r="C13" s="370"/>
      <c r="D13" s="370"/>
    </row>
    <row r="14" spans="1:6">
      <c r="A14" s="18"/>
    </row>
    <row r="15" spans="1:6">
      <c r="A15" s="18"/>
    </row>
    <row r="16" spans="1:6" ht="19.5" customHeight="1">
      <c r="A16" s="18"/>
    </row>
  </sheetData>
  <mergeCells count="1">
    <mergeCell ref="A1:F2"/>
  </mergeCells>
  <pageMargins left="0.7" right="0.7" top="0.75" bottom="0.75" header="0.3" footer="0.3"/>
  <pageSetup paperSize="11" orientation="portrait" r:id="rId1"/>
  <drawing r:id="rId2"/>
</worksheet>
</file>

<file path=xl/worksheets/sheet122.xml><?xml version="1.0" encoding="utf-8"?>
<worksheet xmlns="http://schemas.openxmlformats.org/spreadsheetml/2006/main" xmlns:r="http://schemas.openxmlformats.org/officeDocument/2006/relationships">
  <sheetPr>
    <tabColor theme="9" tint="-0.249977111117893"/>
  </sheetPr>
  <dimension ref="A1:F14"/>
  <sheetViews>
    <sheetView view="pageLayout" topLeftCell="A10" zoomScaleNormal="100" workbookViewId="0">
      <selection activeCell="H16" sqref="H16:I16"/>
    </sheetView>
  </sheetViews>
  <sheetFormatPr baseColWidth="10" defaultRowHeight="15"/>
  <cols>
    <col min="1" max="1" width="13.7109375" customWidth="1"/>
    <col min="2" max="2" width="9.5703125" customWidth="1"/>
    <col min="3" max="3" width="7.28515625" customWidth="1"/>
    <col min="4" max="4" width="8.7109375" customWidth="1"/>
    <col min="5" max="5" width="6.85546875" customWidth="1"/>
    <col min="6" max="6" width="9.140625" customWidth="1"/>
    <col min="7" max="7" width="10.7109375" customWidth="1"/>
  </cols>
  <sheetData>
    <row r="1" spans="1:6" ht="51.75" customHeight="1">
      <c r="A1" s="518" t="s">
        <v>364</v>
      </c>
      <c r="B1" s="518"/>
      <c r="C1" s="518"/>
      <c r="D1" s="518"/>
      <c r="E1" s="518"/>
      <c r="F1" s="518"/>
    </row>
    <row r="2" spans="1:6" ht="12" customHeight="1">
      <c r="A2" s="518"/>
      <c r="B2" s="518"/>
      <c r="C2" s="518"/>
      <c r="D2" s="518"/>
      <c r="E2" s="518"/>
      <c r="F2" s="518"/>
    </row>
    <row r="3" spans="1:6" ht="12" customHeight="1">
      <c r="A3" s="372"/>
      <c r="B3" s="524" t="s">
        <v>108</v>
      </c>
      <c r="C3" s="524"/>
      <c r="D3" s="524"/>
      <c r="E3" s="524"/>
      <c r="F3" s="524"/>
    </row>
    <row r="4" spans="1:6" ht="21.75" customHeight="1">
      <c r="A4" s="373"/>
      <c r="B4" s="374" t="s">
        <v>328</v>
      </c>
      <c r="C4" s="374" t="s">
        <v>329</v>
      </c>
      <c r="D4" s="374" t="s">
        <v>330</v>
      </c>
      <c r="E4" s="374" t="s">
        <v>331</v>
      </c>
      <c r="F4" s="375" t="s">
        <v>3</v>
      </c>
    </row>
    <row r="5" spans="1:6" ht="28.5" customHeight="1">
      <c r="A5" s="376" t="s">
        <v>332</v>
      </c>
      <c r="B5" s="377">
        <v>3.8637226918621155E-2</v>
      </c>
      <c r="C5" s="377">
        <v>0.1146068016885685</v>
      </c>
      <c r="D5" s="377">
        <v>7.7439988810261984E-2</v>
      </c>
      <c r="E5" s="377">
        <v>8.8937177597617455E-3</v>
      </c>
      <c r="F5" s="377">
        <v>9.9168475448529067E-2</v>
      </c>
    </row>
    <row r="6" spans="1:6" ht="33" customHeight="1">
      <c r="A6" s="376" t="s">
        <v>333</v>
      </c>
      <c r="B6" s="377">
        <v>4.9768953053664015E-2</v>
      </c>
      <c r="C6" s="377">
        <v>7.8979248227204951E-2</v>
      </c>
      <c r="D6" s="377">
        <v>3.0232967279621648E-2</v>
      </c>
      <c r="E6" s="377">
        <v>0</v>
      </c>
      <c r="F6" s="377">
        <v>6.7593346280875752E-2</v>
      </c>
    </row>
    <row r="7" spans="1:6" ht="40.5" customHeight="1">
      <c r="A7" s="376" t="s">
        <v>325</v>
      </c>
      <c r="B7" s="377">
        <v>7.7378843357106861E-2</v>
      </c>
      <c r="C7" s="377">
        <v>0.16469800352922537</v>
      </c>
      <c r="D7" s="377">
        <v>8.6312253414712201E-2</v>
      </c>
      <c r="E7" s="377">
        <v>8.8937177597617455E-3</v>
      </c>
      <c r="F7" s="377">
        <v>0.14183360740400847</v>
      </c>
    </row>
    <row r="8" spans="1:6" ht="40.5" customHeight="1">
      <c r="A8" s="376" t="s">
        <v>334</v>
      </c>
      <c r="B8" s="377">
        <v>0.46663966095093767</v>
      </c>
      <c r="C8" s="377">
        <v>0.49396554564100148</v>
      </c>
      <c r="D8" s="377">
        <v>0.1290739841327318</v>
      </c>
      <c r="E8" s="377">
        <v>1.740287171227483E-2</v>
      </c>
      <c r="F8" s="377">
        <v>0.4282105159063303</v>
      </c>
    </row>
    <row r="9" spans="1:6" ht="48.75" customHeight="1">
      <c r="A9" s="376" t="s">
        <v>374</v>
      </c>
      <c r="B9" s="377">
        <v>0.46663966095093767</v>
      </c>
      <c r="C9" s="377">
        <v>0.50881302839286979</v>
      </c>
      <c r="D9" s="377">
        <v>0.14605291527897649</v>
      </c>
      <c r="E9" s="377">
        <v>1.8849130470412943E-2</v>
      </c>
      <c r="F9" s="377">
        <v>0.44121722562327592</v>
      </c>
    </row>
    <row r="10" spans="1:6" ht="33.75" customHeight="1">
      <c r="A10" s="376" t="s">
        <v>335</v>
      </c>
      <c r="B10" s="377">
        <v>5.0007704382364834E-2</v>
      </c>
      <c r="C10" s="377">
        <v>0.12423803468698628</v>
      </c>
      <c r="D10" s="377">
        <v>5.7756333681899183E-2</v>
      </c>
      <c r="E10" s="377">
        <v>3.4239526099162287E-3</v>
      </c>
      <c r="F10" s="377">
        <v>0.10593675830925314</v>
      </c>
    </row>
    <row r="11" spans="1:6" ht="51.75" customHeight="1">
      <c r="A11" s="376" t="s">
        <v>336</v>
      </c>
      <c r="B11" s="377">
        <v>0.469928247989022</v>
      </c>
      <c r="C11" s="377">
        <v>0.52087933816815035</v>
      </c>
      <c r="D11" s="377">
        <v>0.34094195771208641</v>
      </c>
      <c r="E11" s="377">
        <v>2.3098613711842769E-2</v>
      </c>
      <c r="F11" s="377">
        <v>0.46134055986162958</v>
      </c>
    </row>
    <row r="12" spans="1:6">
      <c r="A12" s="225"/>
      <c r="B12" s="225"/>
      <c r="C12" s="225"/>
      <c r="D12" s="225"/>
      <c r="E12" s="225"/>
      <c r="F12" s="225"/>
    </row>
    <row r="13" spans="1:6" ht="28.5" customHeight="1">
      <c r="A13" s="371" t="s">
        <v>327</v>
      </c>
      <c r="B13" s="370"/>
      <c r="C13" s="370"/>
      <c r="D13" s="370"/>
    </row>
    <row r="14" spans="1:6" ht="7.5" customHeight="1"/>
  </sheetData>
  <mergeCells count="2">
    <mergeCell ref="A1:F2"/>
    <mergeCell ref="B3:F3"/>
  </mergeCells>
  <pageMargins left="0.70866141732283461" right="0.70866141732283461" top="0.74803149606299213" bottom="0.74803149606299213" header="0.31496062992125984" footer="0.31496062992125984"/>
  <pageSetup paperSize="11" orientation="portrait" r:id="rId1"/>
  <drawing r:id="rId2"/>
</worksheet>
</file>

<file path=xl/worksheets/sheet123.xml><?xml version="1.0" encoding="utf-8"?>
<worksheet xmlns="http://schemas.openxmlformats.org/spreadsheetml/2006/main" xmlns:r="http://schemas.openxmlformats.org/officeDocument/2006/relationships">
  <sheetPr>
    <tabColor theme="9" tint="-0.249977111117893"/>
  </sheetPr>
  <dimension ref="A1:N18"/>
  <sheetViews>
    <sheetView showWhiteSpace="0" view="pageLayout" topLeftCell="A16" zoomScaleNormal="100" workbookViewId="0">
      <selection activeCell="J1" sqref="J1:J1048576"/>
    </sheetView>
  </sheetViews>
  <sheetFormatPr baseColWidth="10" defaultRowHeight="15"/>
  <cols>
    <col min="1" max="1" width="18" customWidth="1"/>
    <col min="2" max="6" width="5.85546875" customWidth="1"/>
    <col min="7" max="7" width="8.42578125" customWidth="1"/>
  </cols>
  <sheetData>
    <row r="1" spans="1:14" ht="49.5" customHeight="1">
      <c r="A1" s="518" t="s">
        <v>367</v>
      </c>
      <c r="B1" s="518"/>
      <c r="C1" s="518"/>
      <c r="D1" s="518"/>
      <c r="E1" s="518"/>
      <c r="F1" s="518"/>
      <c r="G1" s="518"/>
    </row>
    <row r="2" spans="1:14" ht="13.5" customHeight="1">
      <c r="A2" s="380"/>
      <c r="B2" s="519" t="s">
        <v>4</v>
      </c>
      <c r="C2" s="519"/>
      <c r="D2" s="519" t="s">
        <v>5</v>
      </c>
      <c r="E2" s="519"/>
      <c r="F2" s="519" t="s">
        <v>3</v>
      </c>
      <c r="G2" s="519"/>
    </row>
    <row r="3" spans="1:14" ht="13.5" customHeight="1">
      <c r="A3" s="380"/>
      <c r="B3" s="381">
        <v>2009</v>
      </c>
      <c r="C3" s="381">
        <v>2019</v>
      </c>
      <c r="D3" s="381">
        <v>2009</v>
      </c>
      <c r="E3" s="381">
        <v>2019</v>
      </c>
      <c r="F3" s="381">
        <v>2009</v>
      </c>
      <c r="G3" s="381">
        <v>2019</v>
      </c>
    </row>
    <row r="4" spans="1:14" ht="24.75" customHeight="1">
      <c r="A4" s="412" t="s">
        <v>365</v>
      </c>
      <c r="B4" s="402">
        <v>0.52199533415091159</v>
      </c>
      <c r="C4" s="402">
        <v>0.51419007857519972</v>
      </c>
      <c r="D4" s="402">
        <v>0.49152875561984383</v>
      </c>
      <c r="E4" s="402">
        <v>0.5333227468048074</v>
      </c>
      <c r="F4" s="402">
        <v>0.50968380808009361</v>
      </c>
      <c r="G4" s="402">
        <v>0.52068137704189454</v>
      </c>
      <c r="H4" s="525"/>
      <c r="I4" s="525"/>
      <c r="J4" s="525"/>
      <c r="K4" s="525"/>
      <c r="L4" s="525"/>
      <c r="M4" s="525"/>
      <c r="N4" s="525"/>
    </row>
    <row r="5" spans="1:14" ht="14.25" customHeight="1">
      <c r="A5" s="413" t="s">
        <v>345</v>
      </c>
      <c r="B5" s="402">
        <v>0.22650219729846469</v>
      </c>
      <c r="C5" s="402">
        <v>0.18224952963442109</v>
      </c>
      <c r="D5" s="402">
        <v>6.3807913596488325E-2</v>
      </c>
      <c r="E5" s="402">
        <v>8.6607674506461063E-2</v>
      </c>
      <c r="F5" s="402">
        <v>0.15973730940698974</v>
      </c>
      <c r="G5" s="402">
        <v>0.15415653077751443</v>
      </c>
      <c r="H5" s="525"/>
      <c r="I5" s="525"/>
      <c r="J5" s="525"/>
      <c r="K5" s="525"/>
      <c r="L5" s="525"/>
      <c r="M5" s="525"/>
      <c r="N5" s="525"/>
    </row>
    <row r="6" spans="1:14" ht="36.75" customHeight="1">
      <c r="A6" s="413" t="s">
        <v>346</v>
      </c>
      <c r="B6" s="402">
        <v>0.25270991098908852</v>
      </c>
      <c r="C6" s="402">
        <v>0.17940196320981061</v>
      </c>
      <c r="D6" s="402">
        <v>0.14034737724977708</v>
      </c>
      <c r="E6" s="402">
        <v>0.26237943350594173</v>
      </c>
      <c r="F6" s="402">
        <v>0.24157728456178787</v>
      </c>
      <c r="G6" s="402">
        <v>0.1888007249802813</v>
      </c>
    </row>
    <row r="7" spans="1:14" ht="12.75" customHeight="1">
      <c r="A7" s="413" t="s">
        <v>366</v>
      </c>
      <c r="B7" s="402">
        <v>0.40621396535169668</v>
      </c>
      <c r="C7" s="402">
        <v>0.15585334836646542</v>
      </c>
      <c r="D7" s="402">
        <v>0.21463729486496536</v>
      </c>
      <c r="E7" s="402">
        <v>6.7397579888259354E-2</v>
      </c>
      <c r="F7" s="402">
        <v>0.32879794796554934</v>
      </c>
      <c r="G7" s="402">
        <v>0.12584222877761045</v>
      </c>
      <c r="N7" s="62"/>
    </row>
    <row r="8" spans="1:14" ht="24" customHeight="1">
      <c r="A8" s="384" t="s">
        <v>312</v>
      </c>
      <c r="B8" s="403">
        <v>0.67488064424973004</v>
      </c>
      <c r="C8" s="403">
        <v>0.57113821756224459</v>
      </c>
      <c r="D8" s="403">
        <v>0.55993252678915928</v>
      </c>
      <c r="E8" s="403">
        <v>0.55327197476551992</v>
      </c>
      <c r="F8" s="403">
        <v>0.62843017907970944</v>
      </c>
      <c r="G8" s="403">
        <v>0.56507658971817498</v>
      </c>
    </row>
    <row r="9" spans="1:14">
      <c r="A9" s="225"/>
      <c r="B9" s="225"/>
      <c r="C9" s="225"/>
      <c r="D9" s="225"/>
      <c r="E9" s="225"/>
      <c r="F9" s="225"/>
      <c r="G9" s="225"/>
    </row>
    <row r="10" spans="1:14">
      <c r="A10" s="406" t="s">
        <v>327</v>
      </c>
      <c r="B10" s="18"/>
      <c r="C10" s="18"/>
      <c r="D10" s="18"/>
    </row>
    <row r="11" spans="1:14" ht="42.75" customHeight="1">
      <c r="A11" s="518"/>
      <c r="B11" s="518"/>
      <c r="C11" s="518"/>
      <c r="D11" s="518"/>
      <c r="E11" s="518"/>
      <c r="F11" s="518"/>
      <c r="G11" s="518"/>
    </row>
    <row r="12" spans="1:14" ht="61.5" customHeight="1">
      <c r="A12" s="525"/>
      <c r="B12" s="525"/>
      <c r="C12" s="525"/>
      <c r="D12" s="525"/>
      <c r="E12" s="525"/>
      <c r="F12" s="525"/>
      <c r="G12" s="525"/>
    </row>
    <row r="13" spans="1:14" ht="61.5" customHeight="1">
      <c r="A13" s="525"/>
      <c r="B13" s="525"/>
      <c r="C13" s="525"/>
      <c r="D13" s="525"/>
      <c r="E13" s="525"/>
      <c r="F13" s="525"/>
      <c r="G13" s="525"/>
    </row>
    <row r="14" spans="1:14" ht="7.5" customHeight="1">
      <c r="A14" s="525"/>
      <c r="B14" s="525"/>
      <c r="C14" s="525"/>
      <c r="D14" s="525"/>
      <c r="E14" s="525"/>
      <c r="F14" s="525"/>
      <c r="G14" s="525"/>
    </row>
    <row r="15" spans="1:14" ht="1.5" customHeight="1">
      <c r="A15" s="525"/>
      <c r="B15" s="525"/>
      <c r="C15" s="525"/>
      <c r="D15" s="525"/>
      <c r="E15" s="525"/>
      <c r="F15" s="525"/>
      <c r="G15" s="525"/>
    </row>
    <row r="16" spans="1:14" ht="21" customHeight="1">
      <c r="A16" s="525"/>
      <c r="B16" s="525"/>
      <c r="C16" s="525"/>
      <c r="D16" s="525"/>
      <c r="E16" s="525"/>
      <c r="F16" s="525"/>
      <c r="G16" s="525"/>
    </row>
    <row r="17" spans="1:7">
      <c r="A17" s="526" t="s">
        <v>399</v>
      </c>
      <c r="B17" s="526"/>
      <c r="C17" s="526"/>
      <c r="D17" s="526"/>
      <c r="E17" s="526"/>
      <c r="F17" s="526"/>
      <c r="G17" s="526"/>
    </row>
    <row r="18" spans="1:7" ht="20.25" customHeight="1">
      <c r="A18" s="526"/>
      <c r="B18" s="526"/>
      <c r="C18" s="526"/>
      <c r="D18" s="526"/>
      <c r="E18" s="526"/>
      <c r="F18" s="526"/>
      <c r="G18" s="526"/>
    </row>
  </sheetData>
  <mergeCells count="8">
    <mergeCell ref="H4:N5"/>
    <mergeCell ref="A11:G11"/>
    <mergeCell ref="A17:G18"/>
    <mergeCell ref="A12:G16"/>
    <mergeCell ref="A1:G1"/>
    <mergeCell ref="B2:C2"/>
    <mergeCell ref="D2:E2"/>
    <mergeCell ref="F2:G2"/>
  </mergeCells>
  <pageMargins left="0.70866141732283461" right="0.70866141732283461" top="0.74803149606299213" bottom="0.74803149606299213" header="0.31496062992125984" footer="0.31496062992125984"/>
  <pageSetup paperSize="11" orientation="portrait" r:id="rId1"/>
  <drawing r:id="rId2"/>
</worksheet>
</file>

<file path=xl/worksheets/sheet124.xml><?xml version="1.0" encoding="utf-8"?>
<worksheet xmlns="http://schemas.openxmlformats.org/spreadsheetml/2006/main" xmlns:r="http://schemas.openxmlformats.org/officeDocument/2006/relationships">
  <sheetPr>
    <tabColor theme="9" tint="-0.249977111117893"/>
  </sheetPr>
  <dimension ref="A1:M20"/>
  <sheetViews>
    <sheetView view="pageLayout" topLeftCell="A13" zoomScaleNormal="100" workbookViewId="0">
      <selection activeCell="J13" sqref="J13"/>
    </sheetView>
  </sheetViews>
  <sheetFormatPr baseColWidth="10" defaultRowHeight="15"/>
  <cols>
    <col min="1" max="1" width="20" customWidth="1"/>
    <col min="2" max="6" width="5.85546875" customWidth="1"/>
    <col min="7" max="7" width="6.42578125" customWidth="1"/>
  </cols>
  <sheetData>
    <row r="1" spans="1:13" ht="43.5" customHeight="1">
      <c r="A1" s="518" t="s">
        <v>368</v>
      </c>
      <c r="B1" s="518"/>
      <c r="C1" s="518"/>
      <c r="D1" s="518"/>
      <c r="E1" s="518"/>
      <c r="F1" s="518"/>
      <c r="G1" s="518"/>
    </row>
    <row r="2" spans="1:13" ht="18" customHeight="1">
      <c r="A2" s="380"/>
      <c r="B2" s="519" t="s">
        <v>4</v>
      </c>
      <c r="C2" s="519"/>
      <c r="D2" s="519" t="s">
        <v>5</v>
      </c>
      <c r="E2" s="519"/>
      <c r="F2" s="519" t="s">
        <v>3</v>
      </c>
      <c r="G2" s="519"/>
    </row>
    <row r="3" spans="1:13" ht="18" customHeight="1">
      <c r="A3" s="380"/>
      <c r="B3" s="381">
        <v>2009</v>
      </c>
      <c r="C3" s="381">
        <v>2019</v>
      </c>
      <c r="D3" s="381">
        <v>2009</v>
      </c>
      <c r="E3" s="381">
        <v>2019</v>
      </c>
      <c r="F3" s="381">
        <v>2009</v>
      </c>
      <c r="G3" s="381">
        <v>2019</v>
      </c>
    </row>
    <row r="4" spans="1:13" ht="18" customHeight="1">
      <c r="A4" s="376" t="s">
        <v>334</v>
      </c>
      <c r="B4" s="404">
        <v>0.61661961293679801</v>
      </c>
      <c r="C4" s="404">
        <v>0.49268924266415404</v>
      </c>
      <c r="D4" s="404">
        <v>0.51782269264637937</v>
      </c>
      <c r="E4" s="404">
        <v>0.48688938185118991</v>
      </c>
      <c r="F4" s="404">
        <v>0.57669583683468184</v>
      </c>
      <c r="G4" s="404">
        <v>0.49072147595485965</v>
      </c>
    </row>
    <row r="5" spans="1:13" ht="15.75" customHeight="1">
      <c r="A5" s="376" t="s">
        <v>332</v>
      </c>
      <c r="B5" s="404">
        <v>0.19396923441511751</v>
      </c>
      <c r="C5" s="404">
        <v>0.13404472157073824</v>
      </c>
      <c r="D5" s="404">
        <v>9.0273095094730374E-2</v>
      </c>
      <c r="E5" s="404">
        <v>0.13162137137410071</v>
      </c>
      <c r="F5" s="404">
        <v>0.15206568684793445</v>
      </c>
      <c r="G5" s="404">
        <v>0.13322253152244465</v>
      </c>
    </row>
    <row r="6" spans="1:13" ht="14.25" customHeight="1">
      <c r="A6" s="376" t="s">
        <v>333</v>
      </c>
      <c r="B6" s="404">
        <v>9.7573437317363787E-2</v>
      </c>
      <c r="C6" s="404">
        <v>0.15333972828437201</v>
      </c>
      <c r="D6" s="404">
        <v>7.0828142573206784E-2</v>
      </c>
      <c r="E6" s="404">
        <v>0.1151203945748925</v>
      </c>
      <c r="F6" s="404">
        <v>8.6765679787959155E-2</v>
      </c>
      <c r="G6" s="404">
        <v>0.14037273908406722</v>
      </c>
    </row>
    <row r="7" spans="1:13" ht="12" customHeight="1">
      <c r="A7" s="376" t="s">
        <v>335</v>
      </c>
      <c r="B7" s="404">
        <v>6.3214776093623137E-2</v>
      </c>
      <c r="C7" s="404">
        <v>0.15072441818789317</v>
      </c>
      <c r="D7" s="404">
        <v>0.12700793496625562</v>
      </c>
      <c r="E7" s="404">
        <v>0.15055253210883779</v>
      </c>
      <c r="F7" s="404">
        <v>8.1792379433694468E-2</v>
      </c>
      <c r="G7" s="404">
        <v>0.15066610097734956</v>
      </c>
      <c r="M7" s="62"/>
    </row>
    <row r="8" spans="1:13" ht="26.25" customHeight="1">
      <c r="A8" s="376" t="s">
        <v>338</v>
      </c>
      <c r="B8" s="405">
        <v>0.67488064424973004</v>
      </c>
      <c r="C8" s="405">
        <v>0.57113821756224459</v>
      </c>
      <c r="D8" s="405">
        <v>0.55993252678915928</v>
      </c>
      <c r="E8" s="405">
        <v>0.55327197476551992</v>
      </c>
      <c r="F8" s="405">
        <v>0.62843017907970944</v>
      </c>
      <c r="G8" s="405">
        <v>0.56507658971817498</v>
      </c>
    </row>
    <row r="9" spans="1:13">
      <c r="A9" s="225"/>
      <c r="B9" s="225"/>
      <c r="C9" s="225"/>
      <c r="D9" s="225"/>
      <c r="E9" s="225"/>
      <c r="F9" s="225"/>
      <c r="G9" s="225"/>
    </row>
    <row r="10" spans="1:13">
      <c r="A10" s="406" t="s">
        <v>327</v>
      </c>
    </row>
    <row r="11" spans="1:13" ht="17.25" customHeight="1"/>
    <row r="13" spans="1:13" ht="44.25" customHeight="1">
      <c r="A13" s="518"/>
      <c r="B13" s="518"/>
      <c r="C13" s="518"/>
      <c r="D13" s="518"/>
      <c r="E13" s="518"/>
      <c r="F13" s="518"/>
      <c r="G13" s="518"/>
    </row>
    <row r="14" spans="1:13" ht="44.25" customHeight="1">
      <c r="A14" s="87"/>
    </row>
    <row r="15" spans="1:13" ht="44.25" customHeight="1">
      <c r="A15" s="87"/>
    </row>
    <row r="16" spans="1:13" ht="44.25" customHeight="1">
      <c r="A16" s="87"/>
    </row>
    <row r="17" spans="1:7" ht="15.75" customHeight="1">
      <c r="A17" s="526" t="s">
        <v>382</v>
      </c>
      <c r="B17" s="526"/>
      <c r="C17" s="526"/>
      <c r="D17" s="526"/>
      <c r="E17" s="526"/>
      <c r="F17" s="526"/>
      <c r="G17" s="526"/>
    </row>
    <row r="18" spans="1:7" ht="22.5" customHeight="1">
      <c r="A18" s="526"/>
      <c r="B18" s="526"/>
      <c r="C18" s="526"/>
      <c r="D18" s="526"/>
      <c r="E18" s="526"/>
      <c r="F18" s="526"/>
      <c r="G18" s="526"/>
    </row>
    <row r="19" spans="1:7" ht="16.5" customHeight="1"/>
    <row r="20" spans="1:7" ht="18" customHeight="1"/>
  </sheetData>
  <mergeCells count="6">
    <mergeCell ref="A17:G18"/>
    <mergeCell ref="A13:G13"/>
    <mergeCell ref="A1:G1"/>
    <mergeCell ref="B2:C2"/>
    <mergeCell ref="D2:E2"/>
    <mergeCell ref="F2:G2"/>
  </mergeCells>
  <pageMargins left="0.70866141732283461" right="0.70866141732283461" top="0.74803149606299213" bottom="0.74803149606299213" header="0.31496062992125984" footer="0.31496062992125984"/>
  <pageSetup paperSize="11" orientation="portrait" r:id="rId1"/>
  <drawing r:id="rId2"/>
</worksheet>
</file>

<file path=xl/worksheets/sheet125.xml><?xml version="1.0" encoding="utf-8"?>
<worksheet xmlns="http://schemas.openxmlformats.org/spreadsheetml/2006/main" xmlns:r="http://schemas.openxmlformats.org/officeDocument/2006/relationships">
  <sheetPr>
    <tabColor theme="9" tint="-0.249977111117893"/>
  </sheetPr>
  <dimension ref="A1:E24"/>
  <sheetViews>
    <sheetView view="pageLayout" topLeftCell="A10" zoomScaleNormal="100" workbookViewId="0">
      <selection activeCell="F21" sqref="F21"/>
    </sheetView>
  </sheetViews>
  <sheetFormatPr baseColWidth="10" defaultRowHeight="15"/>
  <cols>
    <col min="1" max="1" width="10.5703125" customWidth="1"/>
    <col min="2" max="2" width="9.42578125" customWidth="1"/>
    <col min="3" max="3" width="15.28515625" customWidth="1"/>
    <col min="4" max="4" width="9.28515625" customWidth="1"/>
    <col min="5" max="5" width="11" customWidth="1"/>
  </cols>
  <sheetData>
    <row r="1" spans="1:5" ht="33.75" customHeight="1">
      <c r="A1" s="518" t="s">
        <v>353</v>
      </c>
      <c r="B1" s="518"/>
      <c r="C1" s="518"/>
      <c r="D1" s="518"/>
      <c r="E1" s="518"/>
    </row>
    <row r="2" spans="1:5" ht="15" customHeight="1">
      <c r="A2" s="386"/>
      <c r="B2" s="386"/>
      <c r="C2" s="527" t="s">
        <v>354</v>
      </c>
      <c r="D2" s="527"/>
      <c r="E2" s="527"/>
    </row>
    <row r="3" spans="1:5" ht="32.25" customHeight="1">
      <c r="A3" s="387"/>
      <c r="B3" s="387"/>
      <c r="C3" s="388" t="s">
        <v>355</v>
      </c>
      <c r="D3" s="389" t="s">
        <v>332</v>
      </c>
      <c r="E3" s="390" t="s">
        <v>333</v>
      </c>
    </row>
    <row r="4" spans="1:5" ht="21" customHeight="1">
      <c r="A4" s="528" t="s">
        <v>39</v>
      </c>
      <c r="B4" s="368" t="s">
        <v>304</v>
      </c>
      <c r="C4" s="391">
        <v>0.38852316599126541</v>
      </c>
      <c r="D4" s="391">
        <v>0.36349599202229238</v>
      </c>
      <c r="E4" s="391">
        <v>6.6951653220634857E-2</v>
      </c>
    </row>
    <row r="5" spans="1:5" ht="21" customHeight="1">
      <c r="A5" s="528"/>
      <c r="B5" s="368" t="s">
        <v>5</v>
      </c>
      <c r="C5" s="391">
        <v>0.34319435570618373</v>
      </c>
      <c r="D5" s="391">
        <v>0.33129628369599673</v>
      </c>
      <c r="E5" s="391">
        <v>3.8923470037244258E-2</v>
      </c>
    </row>
    <row r="6" spans="1:5" ht="21" customHeight="1">
      <c r="A6" s="528"/>
      <c r="B6" s="392" t="s">
        <v>3</v>
      </c>
      <c r="C6" s="393">
        <v>0.37282408785506971</v>
      </c>
      <c r="D6" s="393">
        <v>0.35234401750988065</v>
      </c>
      <c r="E6" s="393">
        <v>5.7244435337694355E-2</v>
      </c>
    </row>
    <row r="7" spans="1:5" ht="15.75" customHeight="1">
      <c r="A7" s="225"/>
      <c r="B7" s="225"/>
      <c r="C7" s="225"/>
      <c r="D7" s="225"/>
      <c r="E7" s="225"/>
    </row>
    <row r="8" spans="1:5" ht="16.5" customHeight="1">
      <c r="A8" s="371" t="s">
        <v>327</v>
      </c>
      <c r="B8" s="371"/>
      <c r="C8" s="370"/>
      <c r="D8" s="370"/>
      <c r="E8" s="370"/>
    </row>
    <row r="9" spans="1:5" ht="15" customHeight="1">
      <c r="A9" s="518" t="s">
        <v>353</v>
      </c>
      <c r="B9" s="518"/>
      <c r="C9" s="518"/>
      <c r="D9" s="518"/>
      <c r="E9" s="518"/>
    </row>
    <row r="10" spans="1:5" ht="15" customHeight="1">
      <c r="A10" s="518"/>
      <c r="B10" s="518"/>
      <c r="C10" s="518"/>
      <c r="D10" s="518"/>
      <c r="E10" s="518"/>
    </row>
    <row r="11" spans="1:5" ht="4.5" customHeight="1">
      <c r="A11" s="371"/>
      <c r="B11" s="371"/>
      <c r="C11" s="370"/>
      <c r="D11" s="370"/>
      <c r="E11" s="370"/>
    </row>
    <row r="12" spans="1:5" ht="13.5" customHeight="1">
      <c r="A12" s="371"/>
      <c r="B12" s="371"/>
      <c r="C12" s="370"/>
      <c r="D12" s="370"/>
      <c r="E12" s="370"/>
    </row>
    <row r="13" spans="1:5" ht="24.75" customHeight="1">
      <c r="A13" s="371"/>
      <c r="B13" s="371"/>
      <c r="C13" s="370"/>
      <c r="D13" s="370"/>
      <c r="E13" s="370"/>
    </row>
    <row r="14" spans="1:5" ht="19.5" customHeight="1">
      <c r="A14" s="371"/>
      <c r="B14" s="371"/>
      <c r="C14" s="370"/>
      <c r="D14" s="370"/>
      <c r="E14" s="370"/>
    </row>
    <row r="15" spans="1:5" ht="28.5" customHeight="1">
      <c r="A15" s="371"/>
      <c r="B15" s="371"/>
      <c r="C15" s="370"/>
      <c r="D15" s="370"/>
      <c r="E15" s="370"/>
    </row>
    <row r="16" spans="1:5" ht="28.5" customHeight="1"/>
    <row r="17" spans="1:3" ht="28.5" customHeight="1"/>
    <row r="18" spans="1:3" ht="28.5" customHeight="1"/>
    <row r="19" spans="1:3" ht="28.5" customHeight="1">
      <c r="A19" s="371" t="s">
        <v>327</v>
      </c>
      <c r="B19" s="371"/>
      <c r="C19" s="370"/>
    </row>
    <row r="20" spans="1:3" ht="7.5" customHeight="1"/>
    <row r="21" spans="1:3" ht="7.5" customHeight="1"/>
    <row r="22" spans="1:3" ht="7.5" customHeight="1"/>
    <row r="23" spans="1:3" ht="13.5" customHeight="1"/>
    <row r="24" spans="1:3" ht="7.5" customHeight="1"/>
  </sheetData>
  <mergeCells count="4">
    <mergeCell ref="A1:E1"/>
    <mergeCell ref="C2:E2"/>
    <mergeCell ref="A4:A6"/>
    <mergeCell ref="A9:E10"/>
  </mergeCells>
  <pageMargins left="0.70866141732283461" right="0.70866141732283461" top="0.74803149606299213" bottom="0.74803149606299213" header="0.31496062992125984" footer="0.31496062992125984"/>
  <pageSetup paperSize="11" orientation="portrait" r:id="rId1"/>
  <drawing r:id="rId2"/>
</worksheet>
</file>

<file path=xl/worksheets/sheet126.xml><?xml version="1.0" encoding="utf-8"?>
<worksheet xmlns="http://schemas.openxmlformats.org/spreadsheetml/2006/main" xmlns:r="http://schemas.openxmlformats.org/officeDocument/2006/relationships">
  <sheetPr>
    <tabColor theme="9" tint="-0.249977111117893"/>
  </sheetPr>
  <dimension ref="A1:O15"/>
  <sheetViews>
    <sheetView view="pageLayout" topLeftCell="A7" zoomScaleNormal="100" workbookViewId="0">
      <selection activeCell="E10" sqref="E10"/>
    </sheetView>
  </sheetViews>
  <sheetFormatPr baseColWidth="10" defaultRowHeight="15"/>
  <cols>
    <col min="1" max="1" width="20.42578125" customWidth="1"/>
    <col min="2" max="2" width="9.42578125" customWidth="1"/>
    <col min="3" max="3" width="15.28515625" customWidth="1"/>
    <col min="4" max="4" width="10.28515625" customWidth="1"/>
  </cols>
  <sheetData>
    <row r="1" spans="1:15" ht="67.5" customHeight="1">
      <c r="A1" s="518" t="s">
        <v>375</v>
      </c>
      <c r="B1" s="518"/>
      <c r="C1" s="518"/>
      <c r="D1" s="518"/>
    </row>
    <row r="2" spans="1:15" ht="15" customHeight="1">
      <c r="A2" s="386"/>
      <c r="B2" s="386"/>
      <c r="C2" s="394" t="s">
        <v>356</v>
      </c>
      <c r="D2" s="394"/>
    </row>
    <row r="3" spans="1:15" ht="112.5" customHeight="1">
      <c r="A3" s="395"/>
      <c r="B3" s="396" t="s">
        <v>357</v>
      </c>
      <c r="C3" s="396" t="s">
        <v>358</v>
      </c>
      <c r="D3" s="396" t="s">
        <v>359</v>
      </c>
      <c r="G3" s="397"/>
      <c r="H3" s="397"/>
      <c r="I3" s="397"/>
      <c r="J3" s="397"/>
      <c r="K3" s="397"/>
      <c r="L3" s="397"/>
      <c r="M3" s="397"/>
      <c r="N3" s="397"/>
      <c r="O3" s="397"/>
    </row>
    <row r="4" spans="1:15" ht="33" customHeight="1">
      <c r="A4" s="398" t="s">
        <v>360</v>
      </c>
      <c r="B4" s="399">
        <v>0.4808443995729168</v>
      </c>
      <c r="C4" s="399">
        <v>0.10437929782227102</v>
      </c>
      <c r="D4" s="399">
        <v>8.7942411487711512E-3</v>
      </c>
    </row>
    <row r="5" spans="1:15" ht="33" customHeight="1">
      <c r="A5" s="398" t="s">
        <v>332</v>
      </c>
      <c r="B5" s="399">
        <v>0.66951131256446961</v>
      </c>
      <c r="C5" s="399">
        <v>0.12996427405614902</v>
      </c>
      <c r="D5" s="399">
        <v>8.931547037095814E-3</v>
      </c>
    </row>
    <row r="6" spans="1:15" ht="33" customHeight="1">
      <c r="A6" s="398" t="s">
        <v>333</v>
      </c>
      <c r="B6" s="399">
        <v>0.29216782634124777</v>
      </c>
      <c r="C6" s="399">
        <v>2.9772001943396534E-2</v>
      </c>
      <c r="D6" s="399">
        <v>4.1753870587392349E-3</v>
      </c>
    </row>
    <row r="7" spans="1:15" ht="33" customHeight="1">
      <c r="A7" s="398" t="s">
        <v>361</v>
      </c>
      <c r="B7" s="399">
        <v>0.38161318391243915</v>
      </c>
      <c r="C7" s="399">
        <v>7.4953612265280287E-2</v>
      </c>
      <c r="D7" s="399">
        <v>1.4882186471507332E-2</v>
      </c>
    </row>
    <row r="8" spans="1:15" ht="33" customHeight="1">
      <c r="A8" s="398" t="s">
        <v>362</v>
      </c>
      <c r="B8" s="399">
        <v>0.51950195082061379</v>
      </c>
      <c r="C8" s="399">
        <v>0.11337759586316523</v>
      </c>
      <c r="D8" s="399">
        <v>2.9113434774942714E-3</v>
      </c>
    </row>
    <row r="9" spans="1:15" ht="15.75" customHeight="1">
      <c r="A9" s="225"/>
      <c r="B9" s="225"/>
      <c r="C9" s="225"/>
      <c r="D9" s="225"/>
    </row>
    <row r="10" spans="1:15" ht="12.75" customHeight="1">
      <c r="A10" s="371" t="s">
        <v>327</v>
      </c>
      <c r="B10" s="371"/>
      <c r="C10" s="370"/>
      <c r="D10" s="370"/>
    </row>
    <row r="11" spans="1:15" ht="13.5" customHeight="1">
      <c r="A11" s="18"/>
    </row>
    <row r="12" spans="1:15" ht="7.5" customHeight="1">
      <c r="A12" s="18"/>
    </row>
    <row r="13" spans="1:15" ht="7.5" customHeight="1">
      <c r="A13" s="18"/>
    </row>
    <row r="14" spans="1:15" ht="8.25" customHeight="1">
      <c r="A14" s="18"/>
    </row>
    <row r="15" spans="1:15" ht="12" customHeight="1"/>
  </sheetData>
  <mergeCells count="1">
    <mergeCell ref="A1:D1"/>
  </mergeCells>
  <pageMargins left="0.70866141732283461" right="0.70866141732283461" top="0.74803149606299213" bottom="0.74803149606299213" header="0.31496062992125984" footer="0.31496062992125984"/>
  <pageSetup paperSize="11" orientation="portrait" r:id="rId1"/>
  <drawing r:id="rId2"/>
</worksheet>
</file>

<file path=xl/worksheets/sheet127.xml><?xml version="1.0" encoding="utf-8"?>
<worksheet xmlns="http://schemas.openxmlformats.org/spreadsheetml/2006/main" xmlns:r="http://schemas.openxmlformats.org/officeDocument/2006/relationships">
  <sheetPr>
    <tabColor rgb="FF92D050"/>
  </sheetPr>
  <dimension ref="A1:F31"/>
  <sheetViews>
    <sheetView view="pageLayout" topLeftCell="A13" zoomScaleNormal="100" workbookViewId="0">
      <selection activeCell="F5" sqref="F5:G5"/>
    </sheetView>
  </sheetViews>
  <sheetFormatPr baseColWidth="10" defaultRowHeight="15"/>
  <cols>
    <col min="2" max="3" width="12.5703125" customWidth="1"/>
    <col min="4" max="4" width="17.85546875" customWidth="1"/>
  </cols>
  <sheetData>
    <row r="1" spans="1:4">
      <c r="A1" s="529" t="s">
        <v>400</v>
      </c>
      <c r="B1" s="529"/>
      <c r="C1" s="529"/>
      <c r="D1" s="529"/>
    </row>
    <row r="2" spans="1:4">
      <c r="A2" s="529"/>
      <c r="B2" s="529"/>
      <c r="C2" s="529"/>
      <c r="D2" s="529"/>
    </row>
    <row r="3" spans="1:4">
      <c r="A3" s="529"/>
      <c r="B3" s="529"/>
      <c r="C3" s="529"/>
      <c r="D3" s="529"/>
    </row>
    <row r="4" spans="1:4">
      <c r="A4" s="529"/>
      <c r="B4" s="529"/>
      <c r="C4" s="529"/>
      <c r="D4" s="529"/>
    </row>
    <row r="5" spans="1:4">
      <c r="A5" s="529"/>
      <c r="B5" s="529"/>
      <c r="C5" s="529"/>
      <c r="D5" s="529"/>
    </row>
    <row r="6" spans="1:4">
      <c r="A6" s="529"/>
      <c r="B6" s="529"/>
      <c r="C6" s="529"/>
      <c r="D6" s="529"/>
    </row>
    <row r="7" spans="1:4">
      <c r="A7" s="529"/>
      <c r="B7" s="529"/>
      <c r="C7" s="529"/>
      <c r="D7" s="529"/>
    </row>
    <row r="8" spans="1:4">
      <c r="A8" s="529"/>
      <c r="B8" s="529"/>
      <c r="C8" s="529"/>
      <c r="D8" s="529"/>
    </row>
    <row r="9" spans="1:4">
      <c r="A9" s="529"/>
      <c r="B9" s="529"/>
      <c r="C9" s="529"/>
      <c r="D9" s="529"/>
    </row>
    <row r="10" spans="1:4">
      <c r="A10" s="529"/>
      <c r="B10" s="529"/>
      <c r="C10" s="529"/>
      <c r="D10" s="529"/>
    </row>
    <row r="11" spans="1:4">
      <c r="A11" s="529"/>
      <c r="B11" s="529"/>
      <c r="C11" s="529"/>
      <c r="D11" s="529"/>
    </row>
    <row r="12" spans="1:4">
      <c r="A12" s="529"/>
      <c r="B12" s="529"/>
      <c r="C12" s="529"/>
      <c r="D12" s="529"/>
    </row>
    <row r="13" spans="1:4">
      <c r="A13" s="529"/>
      <c r="B13" s="529"/>
      <c r="C13" s="529"/>
      <c r="D13" s="529"/>
    </row>
    <row r="14" spans="1:4">
      <c r="A14" s="529"/>
      <c r="B14" s="529"/>
      <c r="C14" s="529"/>
      <c r="D14" s="529"/>
    </row>
    <row r="15" spans="1:4">
      <c r="A15" s="529"/>
      <c r="B15" s="529"/>
      <c r="C15" s="529"/>
      <c r="D15" s="529"/>
    </row>
    <row r="16" spans="1:4">
      <c r="A16" s="529"/>
      <c r="B16" s="529"/>
      <c r="C16" s="529"/>
      <c r="D16" s="529"/>
    </row>
    <row r="17" spans="1:6" ht="51.75" customHeight="1">
      <c r="A17" s="529"/>
      <c r="B17" s="529"/>
      <c r="C17" s="529"/>
      <c r="D17" s="529"/>
      <c r="E17" s="415"/>
      <c r="F17" s="414"/>
    </row>
    <row r="18" spans="1:6">
      <c r="A18" s="529"/>
      <c r="B18" s="529"/>
      <c r="C18" s="529"/>
      <c r="D18" s="529"/>
    </row>
    <row r="19" spans="1:6">
      <c r="A19" s="529"/>
      <c r="B19" s="529"/>
      <c r="C19" s="529"/>
      <c r="D19" s="529"/>
    </row>
    <row r="20" spans="1:6">
      <c r="A20" s="529"/>
      <c r="B20" s="529"/>
      <c r="C20" s="529"/>
      <c r="D20" s="529"/>
    </row>
    <row r="21" spans="1:6">
      <c r="A21" s="529"/>
      <c r="B21" s="529"/>
      <c r="C21" s="529"/>
      <c r="D21" s="529"/>
    </row>
    <row r="22" spans="1:6">
      <c r="A22" s="529"/>
      <c r="B22" s="529"/>
      <c r="C22" s="529"/>
      <c r="D22" s="529"/>
    </row>
    <row r="23" spans="1:6">
      <c r="A23" s="529"/>
      <c r="B23" s="529"/>
      <c r="C23" s="529"/>
      <c r="D23" s="529"/>
    </row>
    <row r="24" spans="1:6">
      <c r="A24" s="529"/>
      <c r="B24" s="529"/>
      <c r="C24" s="529"/>
      <c r="D24" s="529"/>
    </row>
    <row r="25" spans="1:6">
      <c r="A25" s="529"/>
      <c r="B25" s="529"/>
      <c r="C25" s="529"/>
      <c r="D25" s="529"/>
    </row>
    <row r="26" spans="1:6">
      <c r="A26" s="529"/>
      <c r="B26" s="529"/>
      <c r="C26" s="529"/>
      <c r="D26" s="529"/>
    </row>
    <row r="27" spans="1:6">
      <c r="A27" s="529"/>
      <c r="B27" s="529"/>
      <c r="C27" s="529"/>
      <c r="D27" s="529"/>
    </row>
    <row r="28" spans="1:6">
      <c r="A28" s="529"/>
      <c r="B28" s="529"/>
      <c r="C28" s="529"/>
      <c r="D28" s="529"/>
    </row>
    <row r="29" spans="1:6">
      <c r="A29" s="529"/>
      <c r="B29" s="529"/>
      <c r="C29" s="529"/>
      <c r="D29" s="529"/>
    </row>
    <row r="30" spans="1:6">
      <c r="A30" s="529"/>
      <c r="B30" s="529"/>
      <c r="C30" s="529"/>
      <c r="D30" s="529"/>
    </row>
    <row r="31" spans="1:6">
      <c r="A31" s="529"/>
      <c r="B31" s="529"/>
      <c r="C31" s="529"/>
      <c r="D31" s="529"/>
    </row>
  </sheetData>
  <mergeCells count="1">
    <mergeCell ref="A1:D31"/>
  </mergeCells>
  <printOptions horizontalCentered="1" verticalCentered="1"/>
  <pageMargins left="0.70866141732283472" right="0.70866141732283472" top="0.74803149606299213" bottom="0.74803149606299213" header="0.31496062992125984" footer="0.31496062992125984"/>
  <pageSetup paperSize="11" orientation="portrait" r:id="rId1"/>
</worksheet>
</file>

<file path=xl/worksheets/sheet128.xml><?xml version="1.0" encoding="utf-8"?>
<worksheet xmlns="http://schemas.openxmlformats.org/spreadsheetml/2006/main" xmlns:r="http://schemas.openxmlformats.org/officeDocument/2006/relationships">
  <sheetPr>
    <tabColor rgb="FF92D050"/>
  </sheetPr>
  <dimension ref="A1"/>
  <sheetViews>
    <sheetView topLeftCell="A9" workbookViewId="0">
      <selection activeCell="D33" sqref="A1:D33"/>
    </sheetView>
  </sheetViews>
  <sheetFormatPr baseColWidth="10" defaultRowHeight="15"/>
  <cols>
    <col min="4" max="4" width="21" customWidth="1"/>
  </cols>
  <sheetData/>
  <pageMargins left="0.7" right="0.7" top="0.75" bottom="0.75" header="0.3" footer="0.3"/>
  <pageSetup paperSize="11" orientation="portrait" r:id="rId1"/>
</worksheet>
</file>

<file path=xl/worksheets/sheet129.xml><?xml version="1.0" encoding="utf-8"?>
<worksheet xmlns="http://schemas.openxmlformats.org/spreadsheetml/2006/main" xmlns:r="http://schemas.openxmlformats.org/officeDocument/2006/relationships">
  <sheetPr>
    <tabColor rgb="FF92D050"/>
  </sheetPr>
  <dimension ref="A3:C16"/>
  <sheetViews>
    <sheetView view="pageLayout" topLeftCell="A10" zoomScaleNormal="100" workbookViewId="0">
      <selection activeCell="C27" sqref="A1:C27"/>
    </sheetView>
  </sheetViews>
  <sheetFormatPr baseColWidth="10" defaultRowHeight="15"/>
  <cols>
    <col min="1" max="1" width="24" customWidth="1"/>
    <col min="2" max="2" width="16.28515625" customWidth="1"/>
    <col min="3" max="3" width="15.140625" customWidth="1"/>
  </cols>
  <sheetData>
    <row r="3" spans="1:3">
      <c r="A3" s="152" t="s">
        <v>303</v>
      </c>
      <c r="B3" s="133">
        <v>2007</v>
      </c>
      <c r="C3" s="133">
        <v>2014</v>
      </c>
    </row>
    <row r="4" spans="1:3">
      <c r="A4" s="279" t="s">
        <v>3</v>
      </c>
      <c r="B4" s="80"/>
      <c r="C4" s="80"/>
    </row>
    <row r="5" spans="1:3" ht="21.75" customHeight="1">
      <c r="A5" t="s">
        <v>7</v>
      </c>
      <c r="B5">
        <v>11149</v>
      </c>
      <c r="C5">
        <v>15718</v>
      </c>
    </row>
    <row r="6" spans="1:3" ht="23.25" customHeight="1">
      <c r="A6" t="s">
        <v>50</v>
      </c>
      <c r="B6">
        <v>11801</v>
      </c>
      <c r="C6">
        <v>16939</v>
      </c>
    </row>
    <row r="7" spans="1:3" ht="21" customHeight="1">
      <c r="A7" s="87" t="s">
        <v>3</v>
      </c>
      <c r="B7" s="87">
        <v>11233</v>
      </c>
      <c r="C7" s="87">
        <v>15876</v>
      </c>
    </row>
    <row r="8" spans="1:3">
      <c r="A8" s="80" t="s">
        <v>304</v>
      </c>
      <c r="B8" s="80"/>
      <c r="C8" s="80"/>
    </row>
    <row r="9" spans="1:3" ht="25.5" customHeight="1">
      <c r="A9" t="s">
        <v>7</v>
      </c>
      <c r="B9">
        <v>14003</v>
      </c>
      <c r="C9">
        <v>19646</v>
      </c>
    </row>
    <row r="10" spans="1:3" ht="25.5" customHeight="1">
      <c r="A10" t="s">
        <v>50</v>
      </c>
      <c r="B10">
        <v>13317</v>
      </c>
      <c r="C10">
        <v>18815</v>
      </c>
    </row>
    <row r="11" spans="1:3" ht="27.75" customHeight="1">
      <c r="A11" s="87" t="s">
        <v>3</v>
      </c>
      <c r="B11" s="87">
        <v>13895</v>
      </c>
      <c r="C11" s="87">
        <v>19513</v>
      </c>
    </row>
    <row r="12" spans="1:3">
      <c r="A12" s="80" t="s">
        <v>5</v>
      </c>
      <c r="B12" s="80"/>
      <c r="C12" s="80"/>
    </row>
    <row r="13" spans="1:3" ht="24" customHeight="1">
      <c r="A13" t="s">
        <v>7</v>
      </c>
      <c r="B13">
        <v>7712</v>
      </c>
      <c r="C13">
        <v>10331</v>
      </c>
    </row>
    <row r="14" spans="1:3" ht="26.25" customHeight="1">
      <c r="A14" t="s">
        <v>50</v>
      </c>
      <c r="B14">
        <v>8417</v>
      </c>
      <c r="C14">
        <v>11477</v>
      </c>
    </row>
    <row r="15" spans="1:3" ht="25.5" customHeight="1">
      <c r="A15" s="87" t="s">
        <v>3</v>
      </c>
      <c r="B15" s="87">
        <v>7777</v>
      </c>
      <c r="C15" s="87">
        <v>10425</v>
      </c>
    </row>
    <row r="16" spans="1:3" ht="13.5" customHeight="1">
      <c r="A16" s="75"/>
      <c r="B16" s="75"/>
      <c r="C16" s="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130.xml><?xml version="1.0" encoding="utf-8"?>
<worksheet xmlns="http://schemas.openxmlformats.org/spreadsheetml/2006/main" xmlns:r="http://schemas.openxmlformats.org/officeDocument/2006/relationships">
  <sheetPr>
    <tabColor rgb="FF92D050"/>
  </sheetPr>
  <dimension ref="A3:E26"/>
  <sheetViews>
    <sheetView view="pageLayout" topLeftCell="A16" zoomScaleNormal="100" workbookViewId="0">
      <selection activeCell="E11" sqref="E11"/>
    </sheetView>
  </sheetViews>
  <sheetFormatPr baseColWidth="10" defaultRowHeight="15"/>
  <cols>
    <col min="1" max="1" width="28.85546875" customWidth="1"/>
    <col min="2" max="2" width="12.85546875" customWidth="1"/>
    <col min="3" max="3" width="13.5703125" customWidth="1"/>
  </cols>
  <sheetData>
    <row r="3" spans="1:5" ht="6.75" customHeight="1"/>
    <row r="4" spans="1:5">
      <c r="A4" s="115"/>
      <c r="B4" s="133">
        <v>2007</v>
      </c>
      <c r="C4" s="133">
        <v>2014</v>
      </c>
    </row>
    <row r="5" spans="1:5" ht="21" customHeight="1">
      <c r="A5" t="s">
        <v>7</v>
      </c>
      <c r="B5">
        <v>9.1999999999999993</v>
      </c>
      <c r="C5">
        <v>4.9000000000000004</v>
      </c>
    </row>
    <row r="6" spans="1:5" ht="21" customHeight="1">
      <c r="A6" t="s">
        <v>8</v>
      </c>
      <c r="B6">
        <v>7.4</v>
      </c>
      <c r="C6">
        <v>3.9</v>
      </c>
    </row>
    <row r="7" spans="1:5" ht="21" customHeight="1">
      <c r="A7" s="87" t="s">
        <v>3</v>
      </c>
      <c r="B7" s="87">
        <v>8.9</v>
      </c>
      <c r="C7" s="87">
        <v>4.8</v>
      </c>
    </row>
    <row r="8" spans="1:5" ht="9.75" customHeight="1">
      <c r="A8" s="75"/>
      <c r="B8" s="75"/>
      <c r="C8" s="75"/>
    </row>
    <row r="11" spans="1:5" ht="32.25" customHeight="1">
      <c r="A11" s="492" t="s">
        <v>306</v>
      </c>
      <c r="B11" s="492"/>
      <c r="C11" s="492"/>
      <c r="D11" s="96"/>
      <c r="E11" s="96"/>
    </row>
    <row r="26" spans="1:1">
      <c r="A26" s="207" t="s">
        <v>401</v>
      </c>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31.xml><?xml version="1.0" encoding="utf-8"?>
<worksheet xmlns="http://schemas.openxmlformats.org/spreadsheetml/2006/main" xmlns:r="http://schemas.openxmlformats.org/officeDocument/2006/relationships">
  <sheetPr>
    <tabColor rgb="FF92D050"/>
  </sheetPr>
  <dimension ref="A3:C26"/>
  <sheetViews>
    <sheetView view="pageLayout" topLeftCell="A20" zoomScaleNormal="100" workbookViewId="0">
      <selection activeCell="E27" sqref="E27"/>
    </sheetView>
  </sheetViews>
  <sheetFormatPr baseColWidth="10" defaultRowHeight="15"/>
  <cols>
    <col min="1" max="1" width="32.5703125" customWidth="1"/>
    <col min="2" max="2" width="11.5703125" customWidth="1"/>
    <col min="3" max="3" width="10.85546875" customWidth="1"/>
  </cols>
  <sheetData>
    <row r="3" spans="1:3">
      <c r="A3" s="115" t="s">
        <v>305</v>
      </c>
      <c r="B3" s="133">
        <v>2007</v>
      </c>
      <c r="C3" s="133">
        <v>2014</v>
      </c>
    </row>
    <row r="4" spans="1:3" ht="21" customHeight="1">
      <c r="A4" t="s">
        <v>7</v>
      </c>
      <c r="B4">
        <v>4.9000000000000004</v>
      </c>
      <c r="C4">
        <v>1.6</v>
      </c>
    </row>
    <row r="5" spans="1:3" ht="21" customHeight="1">
      <c r="A5" t="s">
        <v>8</v>
      </c>
      <c r="B5">
        <v>4</v>
      </c>
      <c r="C5">
        <v>1.9</v>
      </c>
    </row>
    <row r="6" spans="1:3" ht="21" customHeight="1">
      <c r="A6" s="87" t="s">
        <v>3</v>
      </c>
      <c r="B6" s="87">
        <v>4.8</v>
      </c>
      <c r="C6" s="87">
        <v>1.6</v>
      </c>
    </row>
    <row r="7" spans="1:3">
      <c r="A7" s="75"/>
      <c r="B7" s="75"/>
      <c r="C7" s="75"/>
    </row>
    <row r="10" spans="1:3" ht="33" customHeight="1">
      <c r="A10" s="492" t="s">
        <v>307</v>
      </c>
      <c r="B10" s="492"/>
      <c r="C10" s="492"/>
    </row>
    <row r="26" spans="1:1">
      <c r="A26" s="207" t="s">
        <v>401</v>
      </c>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32.xml><?xml version="1.0" encoding="utf-8"?>
<worksheet xmlns="http://schemas.openxmlformats.org/spreadsheetml/2006/main" xmlns:r="http://schemas.openxmlformats.org/officeDocument/2006/relationships">
  <sheetPr>
    <tabColor rgb="FF92D050"/>
  </sheetPr>
  <dimension ref="A3:C26"/>
  <sheetViews>
    <sheetView view="pageLayout" topLeftCell="A13" zoomScaleNormal="100" workbookViewId="0">
      <selection activeCell="E26" sqref="E26:E29"/>
    </sheetView>
  </sheetViews>
  <sheetFormatPr baseColWidth="10" defaultRowHeight="15"/>
  <cols>
    <col min="1" max="1" width="26.42578125" customWidth="1"/>
    <col min="2" max="2" width="15.140625" customWidth="1"/>
    <col min="3" max="3" width="14.140625" customWidth="1"/>
  </cols>
  <sheetData>
    <row r="3" spans="1:3">
      <c r="A3" s="115" t="s">
        <v>305</v>
      </c>
      <c r="B3" s="133">
        <v>2007</v>
      </c>
      <c r="C3" s="133">
        <v>2014</v>
      </c>
    </row>
    <row r="4" spans="1:3" ht="21" customHeight="1">
      <c r="A4" t="s">
        <v>7</v>
      </c>
      <c r="B4">
        <v>14.3</v>
      </c>
      <c r="C4">
        <v>9.5</v>
      </c>
    </row>
    <row r="5" spans="1:3" ht="21" customHeight="1">
      <c r="A5" t="s">
        <v>8</v>
      </c>
      <c r="B5">
        <v>15.1</v>
      </c>
      <c r="C5">
        <v>9.6</v>
      </c>
    </row>
    <row r="6" spans="1:3" ht="21" customHeight="1">
      <c r="A6" s="87" t="s">
        <v>3</v>
      </c>
      <c r="B6" s="87">
        <v>14.4</v>
      </c>
      <c r="C6" s="87">
        <v>9.5</v>
      </c>
    </row>
    <row r="7" spans="1:3">
      <c r="A7" s="75"/>
      <c r="B7" s="75"/>
      <c r="C7" s="75"/>
    </row>
    <row r="10" spans="1:3" ht="31.5" customHeight="1">
      <c r="A10" s="492" t="s">
        <v>308</v>
      </c>
      <c r="B10" s="492"/>
      <c r="C10" s="492"/>
    </row>
    <row r="26" spans="1:1">
      <c r="A26" s="207" t="s">
        <v>401</v>
      </c>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33.xml><?xml version="1.0" encoding="utf-8"?>
<worksheet xmlns="http://schemas.openxmlformats.org/spreadsheetml/2006/main" xmlns:r="http://schemas.openxmlformats.org/officeDocument/2006/relationships">
  <sheetPr>
    <tabColor rgb="FF92D050"/>
  </sheetPr>
  <dimension ref="A3:C11"/>
  <sheetViews>
    <sheetView view="pageLayout" topLeftCell="A17" zoomScaleNormal="100" workbookViewId="0">
      <selection activeCell="E25" sqref="E25"/>
    </sheetView>
  </sheetViews>
  <sheetFormatPr baseColWidth="10" defaultRowHeight="15"/>
  <cols>
    <col min="1" max="1" width="28.28515625" customWidth="1"/>
    <col min="2" max="3" width="13.42578125" customWidth="1"/>
  </cols>
  <sheetData>
    <row r="3" spans="1:3" ht="5.25" customHeight="1"/>
    <row r="4" spans="1:3">
      <c r="A4" s="115" t="s">
        <v>305</v>
      </c>
      <c r="B4" s="133">
        <v>2007</v>
      </c>
      <c r="C4" s="133">
        <v>2014</v>
      </c>
    </row>
    <row r="5" spans="1:3" ht="23.25" customHeight="1">
      <c r="A5" t="s">
        <v>7</v>
      </c>
      <c r="B5">
        <v>17.600000000000001</v>
      </c>
      <c r="C5">
        <v>12.8</v>
      </c>
    </row>
    <row r="6" spans="1:3" ht="23.25" customHeight="1">
      <c r="A6" t="s">
        <v>8</v>
      </c>
      <c r="B6">
        <v>16.399999999999999</v>
      </c>
      <c r="C6">
        <v>10.6</v>
      </c>
    </row>
    <row r="7" spans="1:3" ht="23.25" customHeight="1">
      <c r="A7" s="87" t="s">
        <v>3</v>
      </c>
      <c r="B7" s="87">
        <v>17.5</v>
      </c>
      <c r="C7" s="87">
        <v>12.5</v>
      </c>
    </row>
    <row r="8" spans="1:3">
      <c r="A8" s="75"/>
      <c r="B8" s="75"/>
      <c r="C8" s="75"/>
    </row>
    <row r="11" spans="1:3" ht="31.5" customHeight="1">
      <c r="A11" s="492" t="s">
        <v>309</v>
      </c>
      <c r="B11" s="492"/>
      <c r="C11" s="492"/>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34.xml><?xml version="1.0" encoding="utf-8"?>
<worksheet xmlns="http://schemas.openxmlformats.org/spreadsheetml/2006/main" xmlns:r="http://schemas.openxmlformats.org/officeDocument/2006/relationships">
  <sheetPr>
    <tabColor rgb="FF92D050"/>
  </sheetPr>
  <dimension ref="A3:C25"/>
  <sheetViews>
    <sheetView view="pageLayout" topLeftCell="A20" zoomScaleNormal="100" workbookViewId="0">
      <selection activeCell="C31" sqref="A1:C31"/>
    </sheetView>
  </sheetViews>
  <sheetFormatPr baseColWidth="10" defaultRowHeight="15"/>
  <cols>
    <col min="1" max="1" width="26.85546875" customWidth="1"/>
    <col min="2" max="2" width="13" customWidth="1"/>
    <col min="3" max="3" width="15.42578125" customWidth="1"/>
  </cols>
  <sheetData>
    <row r="3" spans="1:3" ht="3" customHeight="1"/>
    <row r="4" spans="1:3">
      <c r="A4" s="115" t="s">
        <v>305</v>
      </c>
      <c r="B4" s="133">
        <v>2007</v>
      </c>
      <c r="C4" s="133">
        <v>2014</v>
      </c>
    </row>
    <row r="5" spans="1:3" ht="21.75" customHeight="1">
      <c r="A5" t="s">
        <v>7</v>
      </c>
      <c r="B5">
        <v>12.6</v>
      </c>
      <c r="C5">
        <v>7.8</v>
      </c>
    </row>
    <row r="6" spans="1:3" ht="21.75" customHeight="1">
      <c r="A6" t="s">
        <v>8</v>
      </c>
      <c r="B6">
        <v>13.4</v>
      </c>
      <c r="C6">
        <v>8.1999999999999993</v>
      </c>
    </row>
    <row r="7" spans="1:3" ht="21.75" customHeight="1">
      <c r="A7" s="87" t="s">
        <v>3</v>
      </c>
      <c r="B7" s="87">
        <v>12.7</v>
      </c>
      <c r="C7" s="87">
        <v>7.9</v>
      </c>
    </row>
    <row r="8" spans="1:3">
      <c r="A8" s="75"/>
      <c r="B8" s="75"/>
      <c r="C8" s="75"/>
    </row>
    <row r="11" spans="1:3" ht="31.5" customHeight="1">
      <c r="A11" s="471" t="s">
        <v>310</v>
      </c>
      <c r="B11" s="471"/>
      <c r="C11" s="471"/>
    </row>
    <row r="25" spans="1:1">
      <c r="A25" s="207" t="s">
        <v>402</v>
      </c>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35.xml><?xml version="1.0" encoding="utf-8"?>
<worksheet xmlns="http://schemas.openxmlformats.org/spreadsheetml/2006/main" xmlns:r="http://schemas.openxmlformats.org/officeDocument/2006/relationships">
  <sheetPr>
    <tabColor rgb="FF92D050"/>
  </sheetPr>
  <dimension ref="A3:C23"/>
  <sheetViews>
    <sheetView view="pageLayout" topLeftCell="A10" zoomScaleNormal="100" workbookViewId="0">
      <selection activeCell="D18" sqref="D18"/>
    </sheetView>
  </sheetViews>
  <sheetFormatPr baseColWidth="10" defaultRowHeight="15"/>
  <cols>
    <col min="1" max="1" width="26.28515625" customWidth="1"/>
    <col min="2" max="3" width="14.42578125" customWidth="1"/>
  </cols>
  <sheetData>
    <row r="3" spans="1:3">
      <c r="A3" s="115" t="s">
        <v>305</v>
      </c>
      <c r="B3" s="133">
        <v>2007</v>
      </c>
      <c r="C3" s="133">
        <v>2014</v>
      </c>
    </row>
    <row r="4" spans="1:3" ht="24.75" customHeight="1">
      <c r="A4" t="s">
        <v>7</v>
      </c>
      <c r="B4">
        <v>23.6</v>
      </c>
      <c r="C4">
        <v>19.600000000000001</v>
      </c>
    </row>
    <row r="5" spans="1:3" ht="24.75" customHeight="1">
      <c r="A5" t="s">
        <v>8</v>
      </c>
      <c r="B5">
        <v>23.2</v>
      </c>
      <c r="C5">
        <v>17.399999999999999</v>
      </c>
    </row>
    <row r="6" spans="1:3" ht="26.25" customHeight="1">
      <c r="A6" s="87" t="s">
        <v>3</v>
      </c>
      <c r="B6" s="87">
        <v>23.6</v>
      </c>
      <c r="C6" s="87">
        <v>19.399999999999999</v>
      </c>
    </row>
    <row r="7" spans="1:3">
      <c r="A7" s="75"/>
      <c r="B7" s="75"/>
      <c r="C7" s="75"/>
    </row>
    <row r="10" spans="1:3" ht="33.75" customHeight="1">
      <c r="A10" s="471" t="s">
        <v>311</v>
      </c>
      <c r="B10" s="471"/>
      <c r="C10" s="471"/>
    </row>
    <row r="23" spans="1:1">
      <c r="A23" s="207" t="s">
        <v>401</v>
      </c>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36.xml><?xml version="1.0" encoding="utf-8"?>
<worksheet xmlns="http://schemas.openxmlformats.org/spreadsheetml/2006/main" xmlns:r="http://schemas.openxmlformats.org/officeDocument/2006/relationships">
  <sheetPr>
    <tabColor rgb="FF92D050"/>
  </sheetPr>
  <dimension ref="A1"/>
  <sheetViews>
    <sheetView view="pageLayout" zoomScaleNormal="100" workbookViewId="0">
      <selection activeCell="E38" sqref="A1:E38"/>
    </sheetView>
  </sheetViews>
  <sheetFormatPr baseColWidth="10" defaultRowHeight="15"/>
  <sheetData/>
  <pageMargins left="0.31496062992125984" right="0.31496062992125984" top="0.19685039370078741" bottom="0.19685039370078741" header="0.31496062992125984" footer="0.31496062992125984"/>
  <pageSetup paperSize="11" orientation="portrait" r:id="rId1"/>
  <drawing r:id="rId2"/>
</worksheet>
</file>

<file path=xl/worksheets/sheet137.xml><?xml version="1.0" encoding="utf-8"?>
<worksheet xmlns="http://schemas.openxmlformats.org/spreadsheetml/2006/main" xmlns:r="http://schemas.openxmlformats.org/officeDocument/2006/relationships">
  <sheetPr>
    <tabColor rgb="FF92D050"/>
  </sheetPr>
  <dimension ref="F1:G1"/>
  <sheetViews>
    <sheetView view="pageLayout" topLeftCell="A13" zoomScaleNormal="100" workbookViewId="0">
      <selection activeCell="N12" sqref="N12"/>
    </sheetView>
  </sheetViews>
  <sheetFormatPr baseColWidth="10" defaultRowHeight="15"/>
  <cols>
    <col min="1" max="1" width="11.42578125" customWidth="1"/>
    <col min="2" max="5" width="0" hidden="1" customWidth="1"/>
    <col min="6" max="7" width="11.42578125" hidden="1" customWidth="1"/>
    <col min="10" max="10" width="21.140625" customWidth="1"/>
  </cols>
  <sheetData/>
  <pageMargins left="0.70866141732283461" right="0.70866141732283461" top="0.74803149606299213" bottom="0.74803149606299213" header="0.31496062992125984" footer="0.31496062992125984"/>
  <pageSetup paperSize="11" orientation="portrait" r:id="rId1"/>
  <drawing r:id="rId2"/>
</worksheet>
</file>

<file path=xl/worksheets/sheet13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138</vt:i4>
      </vt:variant>
      <vt:variant>
        <vt:lpstr>Plages nommées</vt:lpstr>
      </vt:variant>
      <vt:variant>
        <vt:i4>142</vt:i4>
      </vt:variant>
    </vt:vector>
  </HeadingPairs>
  <TitlesOfParts>
    <vt:vector size="280" baseType="lpstr">
      <vt:lpstr>PAGE DE GARDE </vt:lpstr>
      <vt:lpstr>PAGE VIDE1</vt:lpstr>
      <vt:lpstr>SOMMAIRE</vt:lpstr>
      <vt:lpstr>PAGE VIDE 2</vt:lpstr>
      <vt:lpstr>AVANT-PROPOS</vt:lpstr>
      <vt:lpstr>PAGE VIDE 3</vt:lpstr>
      <vt:lpstr>Démographie</vt:lpstr>
      <vt:lpstr>PAGE VIDE 4</vt:lpstr>
      <vt:lpstr>PAGE9 </vt:lpstr>
      <vt:lpstr>PAGE10 </vt:lpstr>
      <vt:lpstr>page11</vt:lpstr>
      <vt:lpstr>page12 </vt:lpstr>
      <vt:lpstr>page13 </vt:lpstr>
      <vt:lpstr>PAGE14</vt:lpstr>
      <vt:lpstr>PAGE15</vt:lpstr>
      <vt:lpstr>PAGE16</vt:lpstr>
      <vt:lpstr>PAGE17</vt:lpstr>
      <vt:lpstr>PAGE18</vt:lpstr>
      <vt:lpstr>PAGE19</vt:lpstr>
      <vt:lpstr>PAGE20</vt:lpstr>
      <vt:lpstr>PAGE21</vt:lpstr>
      <vt:lpstr>22VIDE</vt:lpstr>
      <vt:lpstr>FEMMES CHEFS DE MENAGE ET FEMME</vt:lpstr>
      <vt:lpstr>24VIDE</vt:lpstr>
      <vt:lpstr>PAGE25</vt:lpstr>
      <vt:lpstr>PAGE26</vt:lpstr>
      <vt:lpstr>PAGE27</vt:lpstr>
      <vt:lpstr>PAGE28</vt:lpstr>
      <vt:lpstr>PAGE29</vt:lpstr>
      <vt:lpstr>PAGE30</vt:lpstr>
      <vt:lpstr>PAGE31</vt:lpstr>
      <vt:lpstr>PAGE32</vt:lpstr>
      <vt:lpstr>PAGE33</vt:lpstr>
      <vt:lpstr>PAGE34</vt:lpstr>
      <vt:lpstr>PAGE35</vt:lpstr>
      <vt:lpstr>PAGE36</vt:lpstr>
      <vt:lpstr>PAGE37</vt:lpstr>
      <vt:lpstr>PAGE38</vt:lpstr>
      <vt:lpstr>PAGE 39</vt:lpstr>
      <vt:lpstr>PAGE40</vt:lpstr>
      <vt:lpstr>PAGE41</vt:lpstr>
      <vt:lpstr>PAGE42</vt:lpstr>
      <vt:lpstr>PAGE 43</vt:lpstr>
      <vt:lpstr>PAGE VIDE</vt:lpstr>
      <vt:lpstr>EDUCATION ET ALPHABETISATION</vt:lpstr>
      <vt:lpstr>PAGE VIDE46</vt:lpstr>
      <vt:lpstr>PAGE47</vt:lpstr>
      <vt:lpstr>PAGE48</vt:lpstr>
      <vt:lpstr>PAGE 49</vt:lpstr>
      <vt:lpstr>PAGE 50</vt:lpstr>
      <vt:lpstr>PAGE 51</vt:lpstr>
      <vt:lpstr>PAGE 52</vt:lpstr>
      <vt:lpstr>PAGE 53</vt:lpstr>
      <vt:lpstr>PAGE 54</vt:lpstr>
      <vt:lpstr>PAGE 55</vt:lpstr>
      <vt:lpstr>ACTIVITE,EMPLOI ET CHÖMAGE</vt:lpstr>
      <vt:lpstr>PAGE57VIDE</vt:lpstr>
      <vt:lpstr>PAGE 58</vt:lpstr>
      <vt:lpstr>page59</vt:lpstr>
      <vt:lpstr>PAGE 60</vt:lpstr>
      <vt:lpstr>PAGE 61</vt:lpstr>
      <vt:lpstr>PAGE 62</vt:lpstr>
      <vt:lpstr>PAGE 63</vt:lpstr>
      <vt:lpstr>PAGE 64</vt:lpstr>
      <vt:lpstr>PAGE 65</vt:lpstr>
      <vt:lpstr>PAGE 66</vt:lpstr>
      <vt:lpstr>PAGE 67</vt:lpstr>
      <vt:lpstr>PAGE 68</vt:lpstr>
      <vt:lpstr>PAGE 69</vt:lpstr>
      <vt:lpstr>PAGE 70</vt:lpstr>
      <vt:lpstr>PAGE 71</vt:lpstr>
      <vt:lpstr>PAGE 72</vt:lpstr>
      <vt:lpstr>PAGE 73</vt:lpstr>
      <vt:lpstr>PAGE 74</vt:lpstr>
      <vt:lpstr>PAGE 75</vt:lpstr>
      <vt:lpstr>PAGE 76</vt:lpstr>
      <vt:lpstr>PAGE 77</vt:lpstr>
      <vt:lpstr>PAGE 78</vt:lpstr>
      <vt:lpstr>PAGE 79</vt:lpstr>
      <vt:lpstr>PAGE 80</vt:lpstr>
      <vt:lpstr>PAGE 81</vt:lpstr>
      <vt:lpstr>PAGE 82</vt:lpstr>
      <vt:lpstr>PAGE 83</vt:lpstr>
      <vt:lpstr>PAGE 84</vt:lpstr>
      <vt:lpstr>PAGE 85</vt:lpstr>
      <vt:lpstr>PAGE 86</vt:lpstr>
      <vt:lpstr>PAGE 87</vt:lpstr>
      <vt:lpstr>PAGE 88</vt:lpstr>
      <vt:lpstr>PAGE 89</vt:lpstr>
      <vt:lpstr>PAGE 90</vt:lpstr>
      <vt:lpstr>PAGE 91</vt:lpstr>
      <vt:lpstr>PAGE 92</vt:lpstr>
      <vt:lpstr>PAGE 93</vt:lpstr>
      <vt:lpstr>PAGE 94 </vt:lpstr>
      <vt:lpstr>PAGE 95</vt:lpstr>
      <vt:lpstr>PAGE 96</vt:lpstr>
      <vt:lpstr>PAGE 97</vt:lpstr>
      <vt:lpstr>PAGE 98</vt:lpstr>
      <vt:lpstr>PAGE 99</vt:lpstr>
      <vt:lpstr>PAGE 100</vt:lpstr>
      <vt:lpstr>PAGE VIDE 101</vt:lpstr>
      <vt:lpstr>EMPLOI DU TEMPS DE LA FEMME MAR</vt:lpstr>
      <vt:lpstr>PAGE VIDE 103 </vt:lpstr>
      <vt:lpstr>PAGE 104</vt:lpstr>
      <vt:lpstr>PAGE 105</vt:lpstr>
      <vt:lpstr>PAGE 106</vt:lpstr>
      <vt:lpstr>PAGE 107</vt:lpstr>
      <vt:lpstr>PAGE 108</vt:lpstr>
      <vt:lpstr>PAGE 109</vt:lpstr>
      <vt:lpstr>PAGE 110</vt:lpstr>
      <vt:lpstr>PAGE 111</vt:lpstr>
      <vt:lpstr>PAGE 112</vt:lpstr>
      <vt:lpstr>PAGE 113</vt:lpstr>
      <vt:lpstr>VIOLENCE A L'EGARD DES FEMMES</vt:lpstr>
      <vt:lpstr>PAGE VIDE 115</vt:lpstr>
      <vt:lpstr>PAGE 116</vt:lpstr>
      <vt:lpstr>PAGE 117</vt:lpstr>
      <vt:lpstr>PAGE 118</vt:lpstr>
      <vt:lpstr>PAGE 119</vt:lpstr>
      <vt:lpstr>PAGE 120</vt:lpstr>
      <vt:lpstr>PAGE 121</vt:lpstr>
      <vt:lpstr>PAGE 122</vt:lpstr>
      <vt:lpstr>PAGE 123</vt:lpstr>
      <vt:lpstr>PAGE 124</vt:lpstr>
      <vt:lpstr>PAGE 125</vt:lpstr>
      <vt:lpstr>PAGE 126</vt:lpstr>
      <vt:lpstr>PAUVRETE ET VULNERABILITE</vt:lpstr>
      <vt:lpstr>PAGE 128 VIDE</vt:lpstr>
      <vt:lpstr>PAGE 129</vt:lpstr>
      <vt:lpstr>PAGE 130</vt:lpstr>
      <vt:lpstr>PAGE 131</vt:lpstr>
      <vt:lpstr>PAGE 132</vt:lpstr>
      <vt:lpstr>PAGE 133</vt:lpstr>
      <vt:lpstr>PAGE 134</vt:lpstr>
      <vt:lpstr>PAGE 135</vt:lpstr>
      <vt:lpstr>PAGE 136 VIDE</vt:lpstr>
      <vt:lpstr>PAGE 137</vt:lpstr>
      <vt:lpstr>Feuil1</vt:lpstr>
      <vt:lpstr>'PAGE 116'!Print_Area</vt:lpstr>
      <vt:lpstr>'PAGE 119'!Print_Area</vt:lpstr>
      <vt:lpstr>'PAGE 120'!Print_Area</vt:lpstr>
      <vt:lpstr>'PAGE 121'!Print_Area</vt:lpstr>
      <vt:lpstr>'PAGE 122'!Print_Area</vt:lpstr>
      <vt:lpstr>'PAGE 123'!Print_Area</vt:lpstr>
      <vt:lpstr>'PAGE 124'!Print_Area</vt:lpstr>
      <vt:lpstr>'PAGE 125'!Print_Area</vt:lpstr>
      <vt:lpstr>'PAGE 126'!Print_Area</vt:lpstr>
      <vt:lpstr>'page12 '!Print_Area</vt:lpstr>
      <vt:lpstr>'page13 '!Print_Area</vt:lpstr>
      <vt:lpstr>PAGE14!Print_Area</vt:lpstr>
      <vt:lpstr>'PAGE9 '!Print_Area</vt:lpstr>
      <vt:lpstr>'22VIDE'!Zone_d_impression</vt:lpstr>
      <vt:lpstr>'24VIDE'!Zone_d_impression</vt:lpstr>
      <vt:lpstr>'ACTIVITE,EMPLOI ET CHÖMAGE'!Zone_d_impression</vt:lpstr>
      <vt:lpstr>Démographie!Zone_d_impression</vt:lpstr>
      <vt:lpstr>'EMPLOI DU TEMPS DE LA FEMME MAR'!Zone_d_impression</vt:lpstr>
      <vt:lpstr>'FEMMES CHEFS DE MENAGE ET FEMME'!Zone_d_impression</vt:lpstr>
      <vt:lpstr>'PAGE 100'!Zone_d_impression</vt:lpstr>
      <vt:lpstr>'PAGE 104'!Zone_d_impression</vt:lpstr>
      <vt:lpstr>'PAGE 105'!Zone_d_impression</vt:lpstr>
      <vt:lpstr>'PAGE 106'!Zone_d_impression</vt:lpstr>
      <vt:lpstr>'PAGE 107'!Zone_d_impression</vt:lpstr>
      <vt:lpstr>'PAGE 108'!Zone_d_impression</vt:lpstr>
      <vt:lpstr>'PAGE 109'!Zone_d_impression</vt:lpstr>
      <vt:lpstr>'PAGE 110'!Zone_d_impression</vt:lpstr>
      <vt:lpstr>'PAGE 111'!Zone_d_impression</vt:lpstr>
      <vt:lpstr>'PAGE 112'!Zone_d_impression</vt:lpstr>
      <vt:lpstr>'PAGE 113'!Zone_d_impression</vt:lpstr>
      <vt:lpstr>'PAGE 116'!Zone_d_impression</vt:lpstr>
      <vt:lpstr>'PAGE 117'!Zone_d_impression</vt:lpstr>
      <vt:lpstr>'PAGE 118'!Zone_d_impression</vt:lpstr>
      <vt:lpstr>'PAGE 119'!Zone_d_impression</vt:lpstr>
      <vt:lpstr>'PAGE 120'!Zone_d_impression</vt:lpstr>
      <vt:lpstr>'PAGE 121'!Zone_d_impression</vt:lpstr>
      <vt:lpstr>'PAGE 122'!Zone_d_impression</vt:lpstr>
      <vt:lpstr>'PAGE 123'!Zone_d_impression</vt:lpstr>
      <vt:lpstr>'PAGE 124'!Zone_d_impression</vt:lpstr>
      <vt:lpstr>'PAGE 125'!Zone_d_impression</vt:lpstr>
      <vt:lpstr>'PAGE 126'!Zone_d_impression</vt:lpstr>
      <vt:lpstr>'PAGE 128 VIDE'!Zone_d_impression</vt:lpstr>
      <vt:lpstr>'PAGE 129'!Zone_d_impression</vt:lpstr>
      <vt:lpstr>'PAGE 130'!Zone_d_impression</vt:lpstr>
      <vt:lpstr>'PAGE 131'!Zone_d_impression</vt:lpstr>
      <vt:lpstr>'PAGE 132'!Zone_d_impression</vt:lpstr>
      <vt:lpstr>'PAGE 133'!Zone_d_impression</vt:lpstr>
      <vt:lpstr>'PAGE 134'!Zone_d_impression</vt:lpstr>
      <vt:lpstr>'PAGE 135'!Zone_d_impression</vt:lpstr>
      <vt:lpstr>'PAGE 136 VIDE'!Zone_d_impression</vt:lpstr>
      <vt:lpstr>'PAGE 39'!Zone_d_impression</vt:lpstr>
      <vt:lpstr>'PAGE 43'!Zone_d_impression</vt:lpstr>
      <vt:lpstr>'PAGE 49'!Zone_d_impression</vt:lpstr>
      <vt:lpstr>'PAGE 50'!Zone_d_impression</vt:lpstr>
      <vt:lpstr>'PAGE 51'!Zone_d_impression</vt:lpstr>
      <vt:lpstr>'PAGE 52'!Zone_d_impression</vt:lpstr>
      <vt:lpstr>'PAGE 53'!Zone_d_impression</vt:lpstr>
      <vt:lpstr>'PAGE 54'!Zone_d_impression</vt:lpstr>
      <vt:lpstr>'PAGE 55'!Zone_d_impression</vt:lpstr>
      <vt:lpstr>'PAGE 58'!Zone_d_impression</vt:lpstr>
      <vt:lpstr>'PAGE 60'!Zone_d_impression</vt:lpstr>
      <vt:lpstr>'PAGE 61'!Zone_d_impression</vt:lpstr>
      <vt:lpstr>'PAGE 62'!Zone_d_impression</vt:lpstr>
      <vt:lpstr>'PAGE 63'!Zone_d_impression</vt:lpstr>
      <vt:lpstr>'PAGE 64'!Zone_d_impression</vt:lpstr>
      <vt:lpstr>'PAGE 65'!Zone_d_impression</vt:lpstr>
      <vt:lpstr>'PAGE 66'!Zone_d_impression</vt:lpstr>
      <vt:lpstr>'PAGE 67'!Zone_d_impression</vt:lpstr>
      <vt:lpstr>'PAGE 68'!Zone_d_impression</vt:lpstr>
      <vt:lpstr>'PAGE 69'!Zone_d_impression</vt:lpstr>
      <vt:lpstr>'PAGE 70'!Zone_d_impression</vt:lpstr>
      <vt:lpstr>'PAGE 71'!Zone_d_impression</vt:lpstr>
      <vt:lpstr>'PAGE 72'!Zone_d_impression</vt:lpstr>
      <vt:lpstr>'PAGE 73'!Zone_d_impression</vt:lpstr>
      <vt:lpstr>'PAGE 74'!Zone_d_impression</vt:lpstr>
      <vt:lpstr>'PAGE 75'!Zone_d_impression</vt:lpstr>
      <vt:lpstr>'PAGE 76'!Zone_d_impression</vt:lpstr>
      <vt:lpstr>'PAGE 78'!Zone_d_impression</vt:lpstr>
      <vt:lpstr>'PAGE 79'!Zone_d_impression</vt:lpstr>
      <vt:lpstr>'PAGE 80'!Zone_d_impression</vt:lpstr>
      <vt:lpstr>'PAGE 81'!Zone_d_impression</vt:lpstr>
      <vt:lpstr>'PAGE 82'!Zone_d_impression</vt:lpstr>
      <vt:lpstr>'PAGE 84'!Zone_d_impression</vt:lpstr>
      <vt:lpstr>'PAGE 85'!Zone_d_impression</vt:lpstr>
      <vt:lpstr>'PAGE 86'!Zone_d_impression</vt:lpstr>
      <vt:lpstr>'PAGE 87'!Zone_d_impression</vt:lpstr>
      <vt:lpstr>'PAGE 88'!Zone_d_impression</vt:lpstr>
      <vt:lpstr>'PAGE 89'!Zone_d_impression</vt:lpstr>
      <vt:lpstr>'PAGE 90'!Zone_d_impression</vt:lpstr>
      <vt:lpstr>'PAGE 91'!Zone_d_impression</vt:lpstr>
      <vt:lpstr>'PAGE 92'!Zone_d_impression</vt:lpstr>
      <vt:lpstr>'PAGE 93'!Zone_d_impression</vt:lpstr>
      <vt:lpstr>'PAGE 94 '!Zone_d_impression</vt:lpstr>
      <vt:lpstr>'PAGE 95'!Zone_d_impression</vt:lpstr>
      <vt:lpstr>'PAGE 96'!Zone_d_impression</vt:lpstr>
      <vt:lpstr>'PAGE 97'!Zone_d_impression</vt:lpstr>
      <vt:lpstr>'PAGE 98'!Zone_d_impression</vt:lpstr>
      <vt:lpstr>'PAGE 99'!Zone_d_impression</vt:lpstr>
      <vt:lpstr>'PAGE DE GARDE '!Zone_d_impression</vt:lpstr>
      <vt:lpstr>'PAGE VIDE'!Zone_d_impression</vt:lpstr>
      <vt:lpstr>'PAGE VIDE 101'!Zone_d_impression</vt:lpstr>
      <vt:lpstr>'PAGE VIDE 103 '!Zone_d_impression</vt:lpstr>
      <vt:lpstr>'PAGE VIDE 115'!Zone_d_impression</vt:lpstr>
      <vt:lpstr>'PAGE VIDE 2'!Zone_d_impression</vt:lpstr>
      <vt:lpstr>'PAGE VIDE 3'!Zone_d_impression</vt:lpstr>
      <vt:lpstr>'PAGE VIDE 4'!Zone_d_impression</vt:lpstr>
      <vt:lpstr>'PAGE VIDE1'!Zone_d_impression</vt:lpstr>
      <vt:lpstr>'PAGE VIDE46'!Zone_d_impression</vt:lpstr>
      <vt:lpstr>'PAGE10 '!Zone_d_impression</vt:lpstr>
      <vt:lpstr>page11!Zone_d_impression</vt:lpstr>
      <vt:lpstr>'page12 '!Zone_d_impression</vt:lpstr>
      <vt:lpstr>'page13 '!Zone_d_impression</vt:lpstr>
      <vt:lpstr>PAGE14!Zone_d_impression</vt:lpstr>
      <vt:lpstr>PAGE15!Zone_d_impression</vt:lpstr>
      <vt:lpstr>PAGE16!Zone_d_impression</vt:lpstr>
      <vt:lpstr>PAGE17!Zone_d_impression</vt:lpstr>
      <vt:lpstr>PAGE18!Zone_d_impression</vt:lpstr>
      <vt:lpstr>PAGE19!Zone_d_impression</vt:lpstr>
      <vt:lpstr>PAGE20!Zone_d_impression</vt:lpstr>
      <vt:lpstr>PAGE25!Zone_d_impression</vt:lpstr>
      <vt:lpstr>PAGE26!Zone_d_impression</vt:lpstr>
      <vt:lpstr>PAGE27!Zone_d_impression</vt:lpstr>
      <vt:lpstr>PAGE28!Zone_d_impression</vt:lpstr>
      <vt:lpstr>PAGE29!Zone_d_impression</vt:lpstr>
      <vt:lpstr>PAGE30!Zone_d_impression</vt:lpstr>
      <vt:lpstr>PAGE31!Zone_d_impression</vt:lpstr>
      <vt:lpstr>PAGE32!Zone_d_impression</vt:lpstr>
      <vt:lpstr>PAGE33!Zone_d_impression</vt:lpstr>
      <vt:lpstr>PAGE34!Zone_d_impression</vt:lpstr>
      <vt:lpstr>PAGE35!Zone_d_impression</vt:lpstr>
      <vt:lpstr>PAGE36!Zone_d_impression</vt:lpstr>
      <vt:lpstr>PAGE37!Zone_d_impression</vt:lpstr>
      <vt:lpstr>PAGE38!Zone_d_impression</vt:lpstr>
      <vt:lpstr>PAGE40!Zone_d_impression</vt:lpstr>
      <vt:lpstr>PAGE41!Zone_d_impression</vt:lpstr>
      <vt:lpstr>PAGE42!Zone_d_impression</vt:lpstr>
      <vt:lpstr>PAGE47!Zone_d_impression</vt:lpstr>
      <vt:lpstr>PAGE48!Zone_d_impression</vt:lpstr>
      <vt:lpstr>page59!Zone_d_impression</vt:lpstr>
      <vt:lpstr>'PAGE9 '!Zone_d_impression</vt:lpstr>
      <vt:lpstr>SOMMAIRE!Zone_d_impression</vt:lpstr>
      <vt:lpstr>'VIOLENCE A L''EGARD DES FEMMES'!Zone_d_impression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skada;kada sakina</dc:creator>
  <cp:lastModifiedBy>hp</cp:lastModifiedBy>
  <cp:lastPrinted>2020-10-09T15:57:13Z</cp:lastPrinted>
  <dcterms:created xsi:type="dcterms:W3CDTF">2019-07-23T14:22:24Z</dcterms:created>
  <dcterms:modified xsi:type="dcterms:W3CDTF">2020-10-14T11:46:09Z</dcterms:modified>
</cp:coreProperties>
</file>